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320" windowHeight="1092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calcChain.xml><?xml version="1.0" encoding="utf-8"?>
<calcChain xmlns="http://schemas.openxmlformats.org/spreadsheetml/2006/main">
  <c r="D11" i="1" l="1"/>
  <c r="D22" i="1"/>
  <c r="D21" i="1"/>
  <c r="D20" i="1"/>
  <c r="D19" i="1"/>
  <c r="D18" i="1"/>
  <c r="D17" i="1"/>
  <c r="D16" i="1"/>
  <c r="D15" i="1"/>
  <c r="D14" i="1"/>
  <c r="D13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42" i="1"/>
  <c r="D41" i="1"/>
  <c r="D40" i="1"/>
  <c r="D39" i="1"/>
  <c r="C11" i="1"/>
  <c r="C37" i="1"/>
  <c r="C42" i="1"/>
  <c r="I13" i="24" s="1"/>
  <c r="G17" i="24"/>
  <c r="G13" i="24"/>
  <c r="H13" i="24" s="1"/>
  <c r="G12" i="24"/>
  <c r="H12" i="24" s="1"/>
  <c r="G11" i="24"/>
  <c r="H15" i="24" s="1"/>
  <c r="I15" i="26"/>
  <c r="I13" i="26"/>
  <c r="C46" i="27"/>
  <c r="C12" i="27"/>
  <c r="L13" i="2"/>
  <c r="L17" i="2"/>
  <c r="L21" i="2"/>
  <c r="L25" i="2"/>
  <c r="L29" i="2"/>
  <c r="L33" i="2"/>
  <c r="L37" i="2"/>
  <c r="L41" i="2"/>
  <c r="L45" i="2"/>
  <c r="L49" i="2"/>
  <c r="L53" i="2"/>
  <c r="L57" i="2"/>
  <c r="L61" i="2"/>
  <c r="L11" i="2"/>
  <c r="J59" i="2"/>
  <c r="J45" i="2"/>
  <c r="J41" i="2"/>
  <c r="J38" i="2"/>
  <c r="J34" i="2"/>
  <c r="J31" i="2"/>
  <c r="J25" i="2"/>
  <c r="J24" i="2"/>
  <c r="J21" i="2"/>
  <c r="J19" i="2" s="1"/>
  <c r="J18" i="2"/>
  <c r="C11" i="27" l="1"/>
  <c r="C43" i="1" s="1"/>
  <c r="D43" i="1" s="1"/>
  <c r="L64" i="2"/>
  <c r="L60" i="2"/>
  <c r="L56" i="2"/>
  <c r="L52" i="2"/>
  <c r="L48" i="2"/>
  <c r="L44" i="2"/>
  <c r="L40" i="2"/>
  <c r="L36" i="2"/>
  <c r="L32" i="2"/>
  <c r="L28" i="2"/>
  <c r="L24" i="2"/>
  <c r="L20" i="2"/>
  <c r="L16" i="2"/>
  <c r="L12" i="2"/>
  <c r="K21" i="26"/>
  <c r="K17" i="26"/>
  <c r="K13" i="26"/>
  <c r="I23" i="24"/>
  <c r="I19" i="24"/>
  <c r="I15" i="24"/>
  <c r="K22" i="26"/>
  <c r="K18" i="26"/>
  <c r="K14" i="26"/>
  <c r="I24" i="24"/>
  <c r="I20" i="24"/>
  <c r="I16" i="24"/>
  <c r="L63" i="2"/>
  <c r="L59" i="2"/>
  <c r="L55" i="2"/>
  <c r="L51" i="2"/>
  <c r="L47" i="2"/>
  <c r="L43" i="2"/>
  <c r="L39" i="2"/>
  <c r="L35" i="2"/>
  <c r="L31" i="2"/>
  <c r="L27" i="2"/>
  <c r="L23" i="2"/>
  <c r="L19" i="2"/>
  <c r="L15" i="2"/>
  <c r="K11" i="26"/>
  <c r="K20" i="26"/>
  <c r="K16" i="26"/>
  <c r="K12" i="26"/>
  <c r="I22" i="24"/>
  <c r="I18" i="24"/>
  <c r="I14" i="24"/>
  <c r="L62" i="2"/>
  <c r="L58" i="2"/>
  <c r="L54" i="2"/>
  <c r="L50" i="2"/>
  <c r="L46" i="2"/>
  <c r="L42" i="2"/>
  <c r="L38" i="2"/>
  <c r="L34" i="2"/>
  <c r="L30" i="2"/>
  <c r="L26" i="2"/>
  <c r="L22" i="2"/>
  <c r="L18" i="2"/>
  <c r="L14" i="2"/>
  <c r="K23" i="26"/>
  <c r="K19" i="26"/>
  <c r="K15" i="26"/>
  <c r="I11" i="24"/>
  <c r="I21" i="24"/>
  <c r="I17" i="24"/>
  <c r="I12" i="24"/>
  <c r="H17" i="24"/>
  <c r="H19" i="24"/>
  <c r="H21" i="24"/>
  <c r="H23" i="24"/>
  <c r="E13" i="24"/>
  <c r="E12" i="24" s="1"/>
  <c r="E11" i="24" s="1"/>
  <c r="H14" i="24"/>
  <c r="H16" i="24"/>
  <c r="H20" i="24"/>
  <c r="H22" i="24"/>
  <c r="H24" i="24"/>
  <c r="H18" i="24"/>
  <c r="H11" i="24"/>
  <c r="I12" i="26"/>
  <c r="J13" i="2"/>
  <c r="J58" i="2"/>
  <c r="I11" i="26" l="1"/>
  <c r="J57" i="2"/>
  <c r="J12" i="2"/>
  <c r="J14" i="26" l="1"/>
  <c r="J11" i="26"/>
  <c r="J23" i="26"/>
  <c r="J21" i="26"/>
  <c r="J19" i="26"/>
  <c r="J17" i="26"/>
  <c r="J22" i="26"/>
  <c r="J20" i="26"/>
  <c r="J18" i="26"/>
  <c r="J16" i="26"/>
  <c r="J13" i="26"/>
  <c r="J15" i="26"/>
  <c r="J12" i="26"/>
  <c r="J11" i="2"/>
  <c r="K63" i="2" l="1"/>
  <c r="K61" i="2"/>
  <c r="K43" i="2"/>
  <c r="K36" i="2"/>
  <c r="K29" i="2"/>
  <c r="K27" i="2"/>
  <c r="K22" i="2"/>
  <c r="K56" i="2"/>
  <c r="K54" i="2"/>
  <c r="K52" i="2"/>
  <c r="K50" i="2"/>
  <c r="K48" i="2"/>
  <c r="K46" i="2"/>
  <c r="K39" i="2"/>
  <c r="K32" i="2"/>
  <c r="K20" i="2"/>
  <c r="K17" i="2"/>
  <c r="K15" i="2"/>
  <c r="K64" i="2"/>
  <c r="K62" i="2"/>
  <c r="K60" i="2"/>
  <c r="K44" i="2"/>
  <c r="K42" i="2"/>
  <c r="K37" i="2"/>
  <c r="K35" i="2"/>
  <c r="K30" i="2"/>
  <c r="K28" i="2"/>
  <c r="K26" i="2"/>
  <c r="K23" i="2"/>
  <c r="K55" i="2"/>
  <c r="K53" i="2"/>
  <c r="K51" i="2"/>
  <c r="K49" i="2"/>
  <c r="K47" i="2"/>
  <c r="K45" i="2"/>
  <c r="K40" i="2"/>
  <c r="K38" i="2"/>
  <c r="K33" i="2"/>
  <c r="K31" i="2"/>
  <c r="K24" i="2"/>
  <c r="K16" i="2"/>
  <c r="K14" i="2"/>
  <c r="K11" i="2"/>
  <c r="K59" i="2"/>
  <c r="K25" i="2"/>
  <c r="K21" i="2"/>
  <c r="K41" i="2"/>
  <c r="K18" i="2"/>
  <c r="K19" i="2"/>
  <c r="K34" i="2"/>
  <c r="K13" i="2"/>
  <c r="K58" i="2"/>
  <c r="K57" i="2"/>
  <c r="K12" i="2"/>
</calcChain>
</file>

<file path=xl/sharedStrings.xml><?xml version="1.0" encoding="utf-8"?>
<sst xmlns="http://schemas.openxmlformats.org/spreadsheetml/2006/main" count="15551" uniqueCount="4699">
  <si>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</si>
  <si>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</si>
  <si>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</si>
  <si>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</si>
  <si>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</si>
  <si>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</si>
  <si>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</si>
  <si>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</si>
  <si>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</si>
  <si>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</si>
  <si>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</si>
  <si>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</si>
  <si>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</si>
  <si>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</si>
  <si>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</si>
  <si>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</si>
  <si>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</si>
  <si>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</si>
  <si>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</si>
  <si>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</si>
  <si>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</si>
  <si>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</si>
  <si>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</si>
  <si>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</si>
  <si>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</si>
  <si>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</si>
  <si>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</si>
  <si>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</si>
  <si>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</si>
  <si>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</si>
  <si>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</si>
  <si>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</si>
  <si>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</si>
  <si>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</si>
  <si>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</si>
  <si>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</si>
  <si>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</si>
  <si>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</si>
  <si>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</si>
  <si>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</si>
  <si>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</si>
  <si>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</si>
  <si>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</si>
  <si>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</si>
  <si>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</si>
  <si>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</si>
  <si>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</si>
  <si>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</si>
  <si>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</si>
  <si>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</si>
  <si>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</si>
  <si>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</si>
  <si>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</si>
  <si>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</si>
  <si>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</si>
  <si>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</si>
  <si>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</si>
  <si>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</si>
  <si>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</si>
  <si>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</si>
  <si>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</si>
  <si>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</si>
  <si>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</si>
  <si>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</si>
  <si>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</si>
  <si>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</si>
  <si>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</si>
  <si>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</si>
  <si>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</si>
  <si>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</si>
  <si>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</si>
  <si>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</si>
  <si>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</si>
  <si>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</si>
  <si>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</si>
  <si>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</si>
  <si>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</si>
  <si>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</si>
  <si>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</si>
  <si>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</si>
  <si>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</si>
  <si>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</si>
  <si>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</si>
  <si>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</si>
  <si>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</si>
  <si>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</si>
  <si>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</si>
  <si>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</si>
  <si>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</si>
  <si>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</si>
  <si>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</si>
  <si>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</si>
  <si>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</si>
  <si>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</si>
  <si>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</si>
  <si>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</si>
  <si>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</si>
  <si>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</si>
  <si>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</si>
  <si>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</si>
  <si>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</si>
  <si>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</si>
  <si>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</si>
  <si>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</si>
  <si>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</si>
  <si>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</si>
  <si>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</si>
  <si>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</si>
  <si>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</si>
  <si>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</si>
  <si>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</si>
  <si>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</si>
  <si>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</si>
  <si>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</si>
  <si>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</si>
  <si>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</si>
  <si>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</si>
  <si>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</si>
  <si>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</si>
  <si>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</si>
  <si>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</si>
  <si>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</si>
  <si>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</si>
  <si>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</si>
  <si>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</si>
  <si>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</si>
  <si>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</si>
  <si>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</si>
  <si>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</si>
  <si>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</si>
  <si>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</si>
  <si>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</si>
  <si>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</si>
  <si>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</si>
  <si>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</si>
  <si>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</si>
  <si>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</si>
  <si>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</si>
  <si>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</si>
  <si>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</si>
  <si>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</si>
  <si>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</si>
  <si>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</si>
  <si>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</si>
  <si>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</si>
  <si>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</si>
  <si>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</si>
  <si>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</si>
  <si>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</si>
  <si>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</si>
  <si>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</si>
  <si>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</si>
  <si>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</si>
  <si>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</si>
  <si>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</si>
  <si>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</si>
  <si>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</si>
  <si>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</si>
  <si>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</si>
  <si>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</si>
  <si>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</si>
  <si>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</si>
  <si>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</si>
  <si>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</si>
  <si>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</si>
  <si>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</si>
  <si>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</si>
  <si>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</si>
  <si>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</si>
  <si>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</si>
  <si>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</si>
  <si>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</si>
  <si>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</si>
  <si>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</si>
  <si>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</si>
  <si>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</si>
  <si>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</si>
  <si>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</si>
  <si>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</si>
  <si>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</si>
  <si>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</si>
  <si>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</si>
  <si>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</si>
  <si>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</si>
  <si>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</si>
  <si>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</si>
  <si>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</si>
  <si>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</si>
  <si>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</si>
  <si>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</si>
  <si>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</si>
  <si>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</si>
  <si>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</si>
  <si>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</si>
  <si>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</si>
  <si>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</si>
  <si>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</si>
  <si>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מגדל מקפת קרנות פנסיה וקופות גמל בע"מ</t>
  </si>
  <si>
    <t>קוד קופת הגמל</t>
  </si>
  <si>
    <t/>
  </si>
  <si>
    <t>בהתאם לשיטה שיושמה בדוח הכספי *</t>
  </si>
  <si>
    <t>פרנק שווצרי</t>
  </si>
  <si>
    <t>יין יפני</t>
  </si>
  <si>
    <t>כתר שבדי</t>
  </si>
  <si>
    <t>כתר דני</t>
  </si>
  <si>
    <t>דולר הונג קונג</t>
  </si>
  <si>
    <t>מקסיקו פזו</t>
  </si>
  <si>
    <t>כתר נורבגי</t>
  </si>
  <si>
    <t>סה"כ בישראל</t>
  </si>
  <si>
    <t>סה"כ יתרת מזומנים ועו"ש בש"ח</t>
  </si>
  <si>
    <t>1111111111- 13- בנק איגוד</t>
  </si>
  <si>
    <t>13</t>
  </si>
  <si>
    <t>Aa3.il</t>
  </si>
  <si>
    <t>1111111111- 11- בנק דיסקונט</t>
  </si>
  <si>
    <t>11</t>
  </si>
  <si>
    <t>ilAAA</t>
  </si>
  <si>
    <t>S&amp;P מעלות</t>
  </si>
  <si>
    <t>1111111111- 12- בנק הפועלים</t>
  </si>
  <si>
    <t>12</t>
  </si>
  <si>
    <t>1111111111- 26- יובנק בע"מ</t>
  </si>
  <si>
    <t>26</t>
  </si>
  <si>
    <t>1111111111- 10- לאומי</t>
  </si>
  <si>
    <t>10</t>
  </si>
  <si>
    <t>סה"כ יתרת מזומנים ועו"ש נקובים במט"ח</t>
  </si>
  <si>
    <t>0</t>
  </si>
  <si>
    <t>לא מדורג</t>
  </si>
  <si>
    <t>S&amp;P</t>
  </si>
  <si>
    <t>130018- 12- בנק הפועלים</t>
  </si>
  <si>
    <t>130018- 10- לאומי</t>
  </si>
  <si>
    <t>20001- 60- UBS</t>
  </si>
  <si>
    <t>Baa1</t>
  </si>
  <si>
    <t>Moodys</t>
  </si>
  <si>
    <t>20001- 11- בנק דיסקונט</t>
  </si>
  <si>
    <t>20001- 12- בנק הפועלים</t>
  </si>
  <si>
    <t>200040- 10- לאומי</t>
  </si>
  <si>
    <t>20001- 10- לאומי</t>
  </si>
  <si>
    <t>100006- 11- בנק דיסקונט</t>
  </si>
  <si>
    <t>100006- 12- בנק הפועלים</t>
  </si>
  <si>
    <t>100006- 10- לאומי</t>
  </si>
  <si>
    <t>20003- 60- UBS</t>
  </si>
  <si>
    <t>20003- 11- בנק דיסקונט</t>
  </si>
  <si>
    <t>20003- 12- בנק הפועלים</t>
  </si>
  <si>
    <t>20003- 10- לאומי</t>
  </si>
  <si>
    <t>80031- 11- בנק דיסקונט</t>
  </si>
  <si>
    <t>80031- 12- בנק הפועלים</t>
  </si>
  <si>
    <t>80031- 10- לאומי</t>
  </si>
  <si>
    <t>200010- 12- בנק הפועלים</t>
  </si>
  <si>
    <t>200010- 10- לאומי</t>
  </si>
  <si>
    <t>280028- 10- לאומי</t>
  </si>
  <si>
    <t>200005- 10- לאומי</t>
  </si>
  <si>
    <t>70002- 60- UBS</t>
  </si>
  <si>
    <t>70002- 11- בנק דיסקונט</t>
  </si>
  <si>
    <t>70002- 12- בנק הפועלים</t>
  </si>
  <si>
    <t>70002- 10- לאומי</t>
  </si>
  <si>
    <t>200066- 10- לאומי</t>
  </si>
  <si>
    <t>200037- 26- יובנק בע"מ</t>
  </si>
  <si>
    <t>200037- 10- לאומי</t>
  </si>
  <si>
    <t>30005- 10- לאומי</t>
  </si>
  <si>
    <t>סה"כ פח"ק/פר"י</t>
  </si>
  <si>
    <t>1111111110- 12- בנק הפועלים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</si>
  <si>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</si>
  <si>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</si>
  <si>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</si>
  <si>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</si>
  <si>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</si>
  <si>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</si>
  <si>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</si>
  <si>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</si>
  <si>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</si>
  <si>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</si>
  <si>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</si>
  <si>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</si>
  <si>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19/03/02</t>
  </si>
  <si>
    <t>גליל 5904- גליל</t>
  </si>
  <si>
    <t>9590431</t>
  </si>
  <si>
    <t>06/02/06</t>
  </si>
  <si>
    <t>ממשל צמודה 0527- גליל</t>
  </si>
  <si>
    <t>1140847</t>
  </si>
  <si>
    <t>24/05/17</t>
  </si>
  <si>
    <t>ממשל צמודה 0545- גליל</t>
  </si>
  <si>
    <t>1134865</t>
  </si>
  <si>
    <t>27/03/17</t>
  </si>
  <si>
    <t>ממשל צמודה 0923- גליל</t>
  </si>
  <si>
    <t>1128081</t>
  </si>
  <si>
    <t>12/06/13</t>
  </si>
  <si>
    <t>ממשל צמודה 1025- גליל</t>
  </si>
  <si>
    <t>1135912</t>
  </si>
  <si>
    <t>10/08/15</t>
  </si>
  <si>
    <t>ממשלתי צמוד 1020- גליל</t>
  </si>
  <si>
    <t>1137181</t>
  </si>
  <si>
    <t>14/12/16</t>
  </si>
  <si>
    <t>ממשלתי צמוד 841- גליל</t>
  </si>
  <si>
    <t>1120583</t>
  </si>
  <si>
    <t>21/01/13</t>
  </si>
  <si>
    <t>ממשלתי צמודה 0536- גליל</t>
  </si>
  <si>
    <t>1097708</t>
  </si>
  <si>
    <t>12/09/07</t>
  </si>
  <si>
    <t>ממשלתי צמודה 922- גליל</t>
  </si>
  <si>
    <t>1124056</t>
  </si>
  <si>
    <t>30/01/12</t>
  </si>
  <si>
    <t>ממשלתית צמודה 0.5% 0529- גליל</t>
  </si>
  <si>
    <t>1157023</t>
  </si>
  <si>
    <t>31/03/19</t>
  </si>
  <si>
    <t>סה"כ לא צמודות</t>
  </si>
  <si>
    <t>סה"כ מלווה קצר מועד</t>
  </si>
  <si>
    <t>מ.ק.מ. 1020- בנק ישראל- מק"מ</t>
  </si>
  <si>
    <t>8201022</t>
  </si>
  <si>
    <t>31/10/19</t>
  </si>
  <si>
    <t>מלווה קצר מועד 111- בנק ישראל- מק"מ</t>
  </si>
  <si>
    <t>8210114</t>
  </si>
  <si>
    <t>30/01/20</t>
  </si>
  <si>
    <t>מלווה קצר מועד 1110- בנק ישראל- מק"מ</t>
  </si>
  <si>
    <t>8201113</t>
  </si>
  <si>
    <t>28/11/19</t>
  </si>
  <si>
    <t>מלווה קצר מועד 1210- בנק ישראל- מק"מ</t>
  </si>
  <si>
    <t>8201212</t>
  </si>
  <si>
    <t>מלווה קצר מועד 211- בנק ישראל- מק"מ</t>
  </si>
  <si>
    <t>8210213</t>
  </si>
  <si>
    <t>27/02/20</t>
  </si>
  <si>
    <t>מלווה קצר מועד 810- בנק ישראל- מק"מ</t>
  </si>
  <si>
    <t>8200818</t>
  </si>
  <si>
    <t>29/08/19</t>
  </si>
  <si>
    <t>מלווה קצר מועד 910- בנק ישראל- מק"מ</t>
  </si>
  <si>
    <t>8200917</t>
  </si>
  <si>
    <t>26/09/19</t>
  </si>
  <si>
    <t>סה"כ שחר</t>
  </si>
  <si>
    <t>ממשל שיקלית 0928- שחר</t>
  </si>
  <si>
    <t>1150879</t>
  </si>
  <si>
    <t>09/07/18</t>
  </si>
  <si>
    <t>ממשל שקלית 0121- שחר</t>
  </si>
  <si>
    <t>1142223</t>
  </si>
  <si>
    <t>06/11/17</t>
  </si>
  <si>
    <t>ממשל שקלית 0122- שחר</t>
  </si>
  <si>
    <t>1123272</t>
  </si>
  <si>
    <t>23/06/11</t>
  </si>
  <si>
    <t>ממשל שקלית 0327- שחר</t>
  </si>
  <si>
    <t>1139344</t>
  </si>
  <si>
    <t>09/11/16</t>
  </si>
  <si>
    <t>ממשל שקלית 0347- שחר</t>
  </si>
  <si>
    <t>1140193</t>
  </si>
  <si>
    <t>20/03/17</t>
  </si>
  <si>
    <t>ממשל שקלית 0825- שחר</t>
  </si>
  <si>
    <t>1135557</t>
  </si>
  <si>
    <t>05/05/15</t>
  </si>
  <si>
    <t>ממשל שקלית 323- שחר</t>
  </si>
  <si>
    <t>1126747</t>
  </si>
  <si>
    <t>21/11/12</t>
  </si>
  <si>
    <t>ממשל שקלית 421- שחר</t>
  </si>
  <si>
    <t>1138130</t>
  </si>
  <si>
    <t>31/10/16</t>
  </si>
  <si>
    <t>ממשלתי שקלי  1026- שחר</t>
  </si>
  <si>
    <t>1099456</t>
  </si>
  <si>
    <t>01/02/08</t>
  </si>
  <si>
    <t>ממשלתי שקלי 324- שחר</t>
  </si>
  <si>
    <t>1130848</t>
  </si>
  <si>
    <t>08/05/14</t>
  </si>
  <si>
    <t>ממשלתי שקלית 0142- שחר</t>
  </si>
  <si>
    <t>1125400</t>
  </si>
  <si>
    <t>13/05/14</t>
  </si>
  <si>
    <t>ממשלתית שקלית 0.75% 07/22- שחר</t>
  </si>
  <si>
    <t>1158104</t>
  </si>
  <si>
    <t>30/06/19</t>
  </si>
  <si>
    <t>ממשלתית שקלית 1.00% 03/30- שחר</t>
  </si>
  <si>
    <t>1160985</t>
  </si>
  <si>
    <t>31/03/20</t>
  </si>
  <si>
    <t>ממשלתית שקלית 1.25% 11/22- שחר</t>
  </si>
  <si>
    <t>1141225</t>
  </si>
  <si>
    <t>12/07/17</t>
  </si>
  <si>
    <t>ממשלתית שקלית 1.5% 05/37- שחר</t>
  </si>
  <si>
    <t>1166180</t>
  </si>
  <si>
    <t>30/06/20</t>
  </si>
  <si>
    <t>ממשלתית שקלית 1.5% 11/23- שחר</t>
  </si>
  <si>
    <t>1155068</t>
  </si>
  <si>
    <t>31/01/19</t>
  </si>
  <si>
    <t>סה"כ גילון</t>
  </si>
  <si>
    <t>ממשל משתנה 1121- גילון חדש</t>
  </si>
  <si>
    <t>1127646</t>
  </si>
  <si>
    <t>14/10/13</t>
  </si>
  <si>
    <t>סה"כ צמודות לדולר</t>
  </si>
  <si>
    <t>סה"כ אג"ח של ממשלת ישראל שהונפקו בחו"ל</t>
  </si>
  <si>
    <t>ISRAEL 3.375 01/50- מדינת ישראל</t>
  </si>
  <si>
    <t>US46513JXN61</t>
  </si>
  <si>
    <t>A1</t>
  </si>
  <si>
    <t>ISRAEL 3.8 05/60- מדינת ישראל</t>
  </si>
  <si>
    <t>XS2167193015</t>
  </si>
  <si>
    <t>30/04/20</t>
  </si>
  <si>
    <t>ISRAEL 4.5 2120- מדינת ישראל</t>
  </si>
  <si>
    <t>US46513JB593</t>
  </si>
  <si>
    <t>סה"כ אג"ח שהנפיקו ממשלות זרות בחו"ל</t>
  </si>
  <si>
    <t>T 1 1/2 02/28/23- US TREASURY N/B</t>
  </si>
  <si>
    <t>US912828P790</t>
  </si>
  <si>
    <t>03/12/19</t>
  </si>
  <si>
    <t>T 1 1/8 02/28/21- US TREASURY N/B</t>
  </si>
  <si>
    <t>US912828P873</t>
  </si>
  <si>
    <t>20/11/17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</si>
  <si>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</si>
  <si>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</si>
  <si>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</si>
  <si>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</si>
  <si>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</si>
  <si>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</si>
  <si>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</si>
  <si>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</si>
  <si>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י- הבינלאומי הראשון הנפקות בע"מ</t>
  </si>
  <si>
    <t>1160290</t>
  </si>
  <si>
    <t>513141879</t>
  </si>
  <si>
    <t>בנקים</t>
  </si>
  <si>
    <t>בינלאומי הנפק ט- הבינלאומי הראשון הנפקות בע"מ</t>
  </si>
  <si>
    <t>1135177</t>
  </si>
  <si>
    <t>31/03/15</t>
  </si>
  <si>
    <t>לאומי   אגח 179- בנק לאומי לישראל בע"מ</t>
  </si>
  <si>
    <t>6040372</t>
  </si>
  <si>
    <t>520018078</t>
  </si>
  <si>
    <t>21/06/18</t>
  </si>
  <si>
    <t>מוניציפל הנ אגח ב 4.65- מוניציפל הנפקות בעמ</t>
  </si>
  <si>
    <t>1095066</t>
  </si>
  <si>
    <t>513704304</t>
  </si>
  <si>
    <t>27/05/07</t>
  </si>
  <si>
    <t>מוניציפל הנ אגח י- מוניציפל הנפקות בעמ</t>
  </si>
  <si>
    <t>1134147</t>
  </si>
  <si>
    <t>08/01/15</t>
  </si>
  <si>
    <t>מוניציפל הנפקות ז 3.55- מוניציפל הנפקות בעמ</t>
  </si>
  <si>
    <t>1119825</t>
  </si>
  <si>
    <t>31/12/12</t>
  </si>
  <si>
    <t>מזרחי הנפ 44 2022 0.99%- מזרחי טפחות חברה להנפקות בע"מ</t>
  </si>
  <si>
    <t>2310209</t>
  </si>
  <si>
    <t>520032046</t>
  </si>
  <si>
    <t>26/09/16</t>
  </si>
  <si>
    <t>מזרחי טפ הנפק אגח 38- מזרחי טפחות חברה להנפקות בע"מ</t>
  </si>
  <si>
    <t>2310142</t>
  </si>
  <si>
    <t>11/09/14</t>
  </si>
  <si>
    <t>מזרחי טפחות הנפ 9/24- מזרחי טפחות חברה להנפקות בע"מ</t>
  </si>
  <si>
    <t>2310217</t>
  </si>
  <si>
    <t>Aaa.il</t>
  </si>
  <si>
    <t>28/09/17</t>
  </si>
  <si>
    <t>מזרחי טפחות הנפק 49- מזרחי טפחות חברה להנפקות בע"מ</t>
  </si>
  <si>
    <t>2310282</t>
  </si>
  <si>
    <t>מזרחי טפחות הנפקות אגח 42- מזרחי טפחות חברה להנפקות בע"מ</t>
  </si>
  <si>
    <t>2310183</t>
  </si>
  <si>
    <t>09/05/17</t>
  </si>
  <si>
    <t>מזרחי טפחות הנפקות אגח 51- מזרחי טפחות חברה להנפקות בע"מ</t>
  </si>
  <si>
    <t>2310324</t>
  </si>
  <si>
    <t>מקורות אגח 11- מקורות חברת מים בע"מ</t>
  </si>
  <si>
    <t>1158476</t>
  </si>
  <si>
    <t>520010869</t>
  </si>
  <si>
    <t>פועלים הנ אגח 33- הפועלים הנפקות בע"מ</t>
  </si>
  <si>
    <t>1940568</t>
  </si>
  <si>
    <t>520032640</t>
  </si>
  <si>
    <t>11/03/15</t>
  </si>
  <si>
    <t>פועלים הנ אגח 36- הפועלים הנפקות בע"מ</t>
  </si>
  <si>
    <t>1940659</t>
  </si>
  <si>
    <t>02/12/18</t>
  </si>
  <si>
    <t>פועלים הנפ 35- הפועלים הנפקות בע"מ</t>
  </si>
  <si>
    <t>1940618</t>
  </si>
  <si>
    <t>פועלים הנפ אגח 32- הפועלים הנפקות בע"מ</t>
  </si>
  <si>
    <t>1940535</t>
  </si>
  <si>
    <t>12/01/15</t>
  </si>
  <si>
    <t>פועלים הנפקות סדרה 34- הפועלים הנפקות בע"מ</t>
  </si>
  <si>
    <t>1940576</t>
  </si>
  <si>
    <t>26/03/15</t>
  </si>
  <si>
    <t>בינל הנפק נדח התח ד- הבינלאומי הראשון הנפקות בע"מ</t>
  </si>
  <si>
    <t>1103126</t>
  </si>
  <si>
    <t>ilAA+</t>
  </si>
  <si>
    <t>30/08/07</t>
  </si>
  <si>
    <t>בינלאומי הנפקות כ נדחה- הבינלאומי הראשון הנפקות בע"מ</t>
  </si>
  <si>
    <t>1121953</t>
  </si>
  <si>
    <t>29/08/12</t>
  </si>
  <si>
    <t>דיסקונט מנפיקים הת ד- דיסקונט מנפיקים בע"מ</t>
  </si>
  <si>
    <t>7480049</t>
  </si>
  <si>
    <t>520029935</t>
  </si>
  <si>
    <t>02/09/10</t>
  </si>
  <si>
    <t>וילאר אגח ו- וילאר אינטרנשיונל בע"מ</t>
  </si>
  <si>
    <t>4160115</t>
  </si>
  <si>
    <t>520038910</t>
  </si>
  <si>
    <t>נדל"ן מניב בישראל</t>
  </si>
  <si>
    <t>כה דיסקונט סדרה י 6.2010- בנק דיסקונט לישראל בע"מ</t>
  </si>
  <si>
    <t>6910129</t>
  </si>
  <si>
    <t>520007030</t>
  </si>
  <si>
    <t>לאומי התח נד יד- בנק לאומי לישראל בע"מ</t>
  </si>
  <si>
    <t>6040299</t>
  </si>
  <si>
    <t>05/01/15</t>
  </si>
  <si>
    <t>נמלי ישראל אג ב- חברת נמלי ישראל - פיתוח נכסים בע"מ</t>
  </si>
  <si>
    <t>1145572</t>
  </si>
  <si>
    <t>513569780</t>
  </si>
  <si>
    <t>Aa1.il</t>
  </si>
  <si>
    <t>07/05/18</t>
  </si>
  <si>
    <t>נמלי ישראל אגח א- חברת נמלי ישראל - פיתוח נכסים בע"מ</t>
  </si>
  <si>
    <t>1145564</t>
  </si>
  <si>
    <t>נתיבי גז אגח ד- נתיבי הגז הטבעי לישראל בע"מ</t>
  </si>
  <si>
    <t>1147503</t>
  </si>
  <si>
    <t>513436394</t>
  </si>
  <si>
    <t>28/02/19</t>
  </si>
  <si>
    <t>עזריאלי אגח ד- קבוצת עזריאלי בע"מ (לשעבר קנית מימון)</t>
  </si>
  <si>
    <t>1138650</t>
  </si>
  <si>
    <t>510960719</t>
  </si>
  <si>
    <t>07/07/16</t>
  </si>
  <si>
    <t>עזריאלי אגח ה- קבוצת עזריאלי בע"מ (לשעבר קנית מימון)</t>
  </si>
  <si>
    <t>1156603</t>
  </si>
  <si>
    <t>עזריאלי אגח ו- קבוצת עזריאלי בע"מ (לשעבר קנית מימון)</t>
  </si>
  <si>
    <t>1156611</t>
  </si>
  <si>
    <t>עזריאלי קבוצה אגח ב סחיר- קבוצת עזריאלי בע"מ (לשעבר קנית מימון)</t>
  </si>
  <si>
    <t>1134436</t>
  </si>
  <si>
    <t>11/02/15</t>
  </si>
  <si>
    <t>פועלים הנפ הת טו- הפועלים הנפקות בע"מ</t>
  </si>
  <si>
    <t>1940543</t>
  </si>
  <si>
    <t>03/07/14</t>
  </si>
  <si>
    <t>פועלים הנפ הת י כתה"נ 10- הפועלים הנפקות בע"מ</t>
  </si>
  <si>
    <t>1940402</t>
  </si>
  <si>
    <t>29/03/07</t>
  </si>
  <si>
    <t>פועלים הנפקות יד נד- הפועלים הנפקות בע"מ</t>
  </si>
  <si>
    <t>1940501</t>
  </si>
  <si>
    <t>09/09/11</t>
  </si>
  <si>
    <t>*גב ים     אגח ט- חברת גב-ים לקרקעות בע"מ</t>
  </si>
  <si>
    <t>7590219</t>
  </si>
  <si>
    <t>520001736</t>
  </si>
  <si>
    <t>ilAA</t>
  </si>
  <si>
    <t>*גב ים סד' ו'- חברת גב-ים לקרקעות בע"מ</t>
  </si>
  <si>
    <t>7590128</t>
  </si>
  <si>
    <t>*מליסרון  אגח יח- מליסרון בע"מ</t>
  </si>
  <si>
    <t>3230372</t>
  </si>
  <si>
    <t>520037789</t>
  </si>
  <si>
    <t>*מליסרון אגח ה- מליסרון בע"מ</t>
  </si>
  <si>
    <t>3230091</t>
  </si>
  <si>
    <t>12/07/09</t>
  </si>
  <si>
    <t>*מליסרון אגח ח- מליסרון בע"מ</t>
  </si>
  <si>
    <t>3230166</t>
  </si>
  <si>
    <t>*מליסרון אגח י'- מליסרון בע"מ</t>
  </si>
  <si>
    <t>3230190</t>
  </si>
  <si>
    <t>21/06/16</t>
  </si>
  <si>
    <t>*מליסרון אגח יד- מליסרון בע"מ</t>
  </si>
  <si>
    <t>3230232</t>
  </si>
  <si>
    <t>20/04/16</t>
  </si>
  <si>
    <t>*מליסרון טז'- מליסרון בע"מ</t>
  </si>
  <si>
    <t>3230265</t>
  </si>
  <si>
    <t>15/01/17</t>
  </si>
  <si>
    <t>*ריט 1 אגח ד- ריט 1 בע"מ</t>
  </si>
  <si>
    <t>1129899</t>
  </si>
  <si>
    <t>513821488</t>
  </si>
  <si>
    <t>26/01/15</t>
  </si>
  <si>
    <t>*ריט 1 אגח ו- ריט 1 בע"מ</t>
  </si>
  <si>
    <t>1138544</t>
  </si>
  <si>
    <t>18/09/16</t>
  </si>
  <si>
    <t>*ריט 1 סד ה- ריט 1 בע"מ</t>
  </si>
  <si>
    <t>1136753</t>
  </si>
  <si>
    <t>01/11/15</t>
  </si>
  <si>
    <t>*שופרסל אגח ו- שופר-סל בע"מ</t>
  </si>
  <si>
    <t>7770217</t>
  </si>
  <si>
    <t>520022732</t>
  </si>
  <si>
    <t>מסחר</t>
  </si>
  <si>
    <t>31/07/19</t>
  </si>
  <si>
    <t>איירפורט אגח ה- איירפורט סיטי בע"מ</t>
  </si>
  <si>
    <t>1133487</t>
  </si>
  <si>
    <t>511659401</t>
  </si>
  <si>
    <t>23/06/16</t>
  </si>
  <si>
    <t>אמות אגח ב- אמות השקעות בע"מ</t>
  </si>
  <si>
    <t>1126630</t>
  </si>
  <si>
    <t>520026683</t>
  </si>
  <si>
    <t>06/11/13</t>
  </si>
  <si>
    <t>אמות אגח ג- אמות השקעות בע"מ</t>
  </si>
  <si>
    <t>1117357</t>
  </si>
  <si>
    <t>אמות אגח ד- אמות השקעות בע"מ</t>
  </si>
  <si>
    <t>1133149</t>
  </si>
  <si>
    <t>אמות אגח ו- אמות השקעות בע"מ</t>
  </si>
  <si>
    <t>1158609</t>
  </si>
  <si>
    <t>ארפורט אגח ט- איירפורט סיטי בע"מ</t>
  </si>
  <si>
    <t>1160944</t>
  </si>
  <si>
    <t>ביג  אגח יג- ביג מרכזי קניות (2004) בע"מ</t>
  </si>
  <si>
    <t>1159516</t>
  </si>
  <si>
    <t>513623314</t>
  </si>
  <si>
    <t>ביג אגח יד- ביג מרכזי קניות (2004) בע"מ</t>
  </si>
  <si>
    <t>1161512</t>
  </si>
  <si>
    <t>ביג יא- ביג מרכזי קניות (2004) בע"מ</t>
  </si>
  <si>
    <t>1151117</t>
  </si>
  <si>
    <t>29/07/18</t>
  </si>
  <si>
    <t>בלל שה נדחים 200- בנק לאומי לישראל בע"מ</t>
  </si>
  <si>
    <t>6040141</t>
  </si>
  <si>
    <t>04/02/10</t>
  </si>
  <si>
    <t>הראל הנפקות אגח א- הראל ביטוח מימון והנפקות בע"מ</t>
  </si>
  <si>
    <t>1099738</t>
  </si>
  <si>
    <t>513834200</t>
  </si>
  <si>
    <t>ביטוח</t>
  </si>
  <si>
    <t>28/11/06</t>
  </si>
  <si>
    <t>חשמל     אגח 29- חברת החשמל לישראל בע"מ</t>
  </si>
  <si>
    <t>6000236</t>
  </si>
  <si>
    <t>520000472</t>
  </si>
  <si>
    <t>אנרגיה</t>
  </si>
  <si>
    <t>Aa2.il</t>
  </si>
  <si>
    <t>28/03/17</t>
  </si>
  <si>
    <t>חשמל אגח 27- חברת החשמל לישראל בע"מ</t>
  </si>
  <si>
    <t>6000210</t>
  </si>
  <si>
    <t>12/09/16</t>
  </si>
  <si>
    <t>חשמל אגח 31- חברת החשמל לישראל בע"מ</t>
  </si>
  <si>
    <t>6000285</t>
  </si>
  <si>
    <t>13/11/18</t>
  </si>
  <si>
    <t>ישרס אגח טו- ישרס חברה להשקעות בע"מ</t>
  </si>
  <si>
    <t>6130207</t>
  </si>
  <si>
    <t>520017807</t>
  </si>
  <si>
    <t>04/09/16</t>
  </si>
  <si>
    <t>כללביט אגח א- כללביט מימון בע"מ</t>
  </si>
  <si>
    <t>1097138</t>
  </si>
  <si>
    <t>513754069</t>
  </si>
  <si>
    <t>18/09/08</t>
  </si>
  <si>
    <t>לאומי התח נד 403- בנק לאומי לישראל בע"מ</t>
  </si>
  <si>
    <t>6040430</t>
  </si>
  <si>
    <t>לאומי התח נד40- בנק לאומי לישראל בע"מ</t>
  </si>
  <si>
    <t>6040471</t>
  </si>
  <si>
    <t>לאומי כתבי התח נד סד' 401- בנק לאומי לישראל בע"מ</t>
  </si>
  <si>
    <t>6040380</t>
  </si>
  <si>
    <t>לאומי כתבי התח נד סד' 402- בנק לאומי לישראל בע"מ</t>
  </si>
  <si>
    <t>6040398</t>
  </si>
  <si>
    <t>לאומי שה נד 300- בנק לאומי לישראל בע"מ</t>
  </si>
  <si>
    <t>6040257</t>
  </si>
  <si>
    <t>מבני תעש אגח כג- מבני תעשיה בע"מ</t>
  </si>
  <si>
    <t>2260545</t>
  </si>
  <si>
    <t>520024126</t>
  </si>
  <si>
    <t>מבני תעשיה יח- מבני תעשיה בע"מ</t>
  </si>
  <si>
    <t>2260479</t>
  </si>
  <si>
    <t>16/05/16</t>
  </si>
  <si>
    <t>פועלים הנפ שה נד 1- הפועלים הנפקות בע"מ</t>
  </si>
  <si>
    <t>1940444</t>
  </si>
  <si>
    <t>29/09/09</t>
  </si>
  <si>
    <t>*מליסרון אג"ח יג- מליסרון בע"מ</t>
  </si>
  <si>
    <t>3230224</t>
  </si>
  <si>
    <t>ilAA-</t>
  </si>
  <si>
    <t>08/05/16</t>
  </si>
  <si>
    <t>*מליסרון אגח ו- מליסרון בע"מ</t>
  </si>
  <si>
    <t>3230125</t>
  </si>
  <si>
    <t>*מליסרון אגח יא- מליסרון בע"מ</t>
  </si>
  <si>
    <t>3230208</t>
  </si>
  <si>
    <t>*מליסרון אגח יז- מליסרון בע"מ</t>
  </si>
  <si>
    <t>3230273</t>
  </si>
  <si>
    <t>06/03/18</t>
  </si>
  <si>
    <t>*פז נפט  ו- פז חברת הנפט בע"מ</t>
  </si>
  <si>
    <t>1139542</t>
  </si>
  <si>
    <t>510216054</t>
  </si>
  <si>
    <t>01/12/16</t>
  </si>
  <si>
    <t>*פז נפט אגח ז- פז חברת הנפט בע"מ</t>
  </si>
  <si>
    <t>1142595</t>
  </si>
  <si>
    <t>06/06/18</t>
  </si>
  <si>
    <t>אדמה אגח ב- אדמה פתרונות לחקלאות בע"מ</t>
  </si>
  <si>
    <t>1110915</t>
  </si>
  <si>
    <t>520043605</t>
  </si>
  <si>
    <t>כימיה, גומי ופלסטיק</t>
  </si>
  <si>
    <t>04/06/08</t>
  </si>
  <si>
    <t>אדמה אגח ב חסום- אדמה פתרונות לחקלאות בע"מ</t>
  </si>
  <si>
    <t>11109151</t>
  </si>
  <si>
    <t>30/06/14</t>
  </si>
  <si>
    <t>בזק אגח 10- בזק החברה הישראלית לתקשורת בע"מ</t>
  </si>
  <si>
    <t>2300184</t>
  </si>
  <si>
    <t>520031931</t>
  </si>
  <si>
    <t>15/10/15</t>
  </si>
  <si>
    <t>בזק אגח 12- בזק החברה הישראלית לתקשורת בע"מ</t>
  </si>
  <si>
    <t>2300242</t>
  </si>
  <si>
    <t>31/05/20</t>
  </si>
  <si>
    <t>בזק אגח 6- בזק החברה הישראלית לתקשורת בע"מ</t>
  </si>
  <si>
    <t>2300143</t>
  </si>
  <si>
    <t>22/10/15</t>
  </si>
  <si>
    <t>ביג  ח- ביג מרכזי קניות (2004) בע"מ</t>
  </si>
  <si>
    <t>1138924</t>
  </si>
  <si>
    <t>09/01/17</t>
  </si>
  <si>
    <t>ביג אג"ח ט'- ביג מרכזי קניות (2004) בע"מ</t>
  </si>
  <si>
    <t>1141050</t>
  </si>
  <si>
    <t>11/02/18</t>
  </si>
  <si>
    <t>ביג אגח ז- ביג מרכזי קניות (2004) בע"מ</t>
  </si>
  <si>
    <t>1136084</t>
  </si>
  <si>
    <t>22/06/16</t>
  </si>
  <si>
    <t>ביג אגח טו- ביג מרכזי קניות (2004) בע"מ</t>
  </si>
  <si>
    <t>1162221</t>
  </si>
  <si>
    <t>ביג ה- ביג מרכזי קניות (2004) בע"מ</t>
  </si>
  <si>
    <t>1129279</t>
  </si>
  <si>
    <t>21/07/14</t>
  </si>
  <si>
    <t>ביג מרכזי קניות יב- ביג מרכזי קניות (2004) בע"מ</t>
  </si>
  <si>
    <t>1156231</t>
  </si>
  <si>
    <t>בילאומי הנפקות כד- הבינלאומי הראשון הנפקות בע"מ</t>
  </si>
  <si>
    <t>1151000</t>
  </si>
  <si>
    <t>16/07/18</t>
  </si>
  <si>
    <t>בינלאומי הנפק התח כב- הבינלאומי הראשון הנפקות בע"מ</t>
  </si>
  <si>
    <t>1138585</t>
  </si>
  <si>
    <t>29/12/16</t>
  </si>
  <si>
    <t>בינלאומי הנפקות התחייבות (COCO)- הבינלאומי הראשון הנפקות בע"מ</t>
  </si>
  <si>
    <t>1142058</t>
  </si>
  <si>
    <t>01/02/18</t>
  </si>
  <si>
    <t>בינלאומי כה COCO- הבנק הבינלאומי הראשון לישראל בע"מ</t>
  </si>
  <si>
    <t>1167030</t>
  </si>
  <si>
    <t>520029083</t>
  </si>
  <si>
    <t>בראק אן וי אגחב- בראק קפיטל פרופרטיז אן וי</t>
  </si>
  <si>
    <t>1128347</t>
  </si>
  <si>
    <t>1560</t>
  </si>
  <si>
    <t>נדל"ן מניב בחו"ל</t>
  </si>
  <si>
    <t>21/05/13</t>
  </si>
  <si>
    <t>גזית גלוב אגח ד- גזית-גלוב בע"מ</t>
  </si>
  <si>
    <t>1260397</t>
  </si>
  <si>
    <t>520033234</t>
  </si>
  <si>
    <t>25/09/06</t>
  </si>
  <si>
    <t>גזית גלוב אגח יב- גזית-גלוב בע"מ</t>
  </si>
  <si>
    <t>1260603</t>
  </si>
  <si>
    <t>21/02/18</t>
  </si>
  <si>
    <t>גזית גלוב אגח יג- גזית-גלוב בע"מ</t>
  </si>
  <si>
    <t>1260652</t>
  </si>
  <si>
    <t>18/02/18</t>
  </si>
  <si>
    <t>דיסקונט כתבי התחייבות נדחים ז- בנק דיסקונט לישראל בע"מ</t>
  </si>
  <si>
    <t>7480247</t>
  </si>
  <si>
    <t>דיסקונט מנ נד ו- דיסקונט מנפיקים בע"מ</t>
  </si>
  <si>
    <t>7480197</t>
  </si>
  <si>
    <t>הראל הנפק אגח ו- הראל ביטוח מימון והנפקות בע"מ</t>
  </si>
  <si>
    <t>1126069</t>
  </si>
  <si>
    <t>14/05/14</t>
  </si>
  <si>
    <t>הראל הנפק אגח ז- הראל ביטוח מימון והנפקות בע"מ</t>
  </si>
  <si>
    <t>1126077</t>
  </si>
  <si>
    <t>הראל הנפקות ה- הראל ביטוח מימון והנפקות בע"מ</t>
  </si>
  <si>
    <t>1119221</t>
  </si>
  <si>
    <t>27/05/10</t>
  </si>
  <si>
    <t>ירושלים הנ סדרה ט- ירושלים מימון והנפקות (2005) בע"מ</t>
  </si>
  <si>
    <t>1127422</t>
  </si>
  <si>
    <t>513682146</t>
  </si>
  <si>
    <t>23/11/15</t>
  </si>
  <si>
    <t>ישרס אגח טז- ישרס חברה להשקעות בע"מ</t>
  </si>
  <si>
    <t>6130223</t>
  </si>
  <si>
    <t>ישרס אגח יג- ישרס חברה להשקעות בע"מ</t>
  </si>
  <si>
    <t>6130181</t>
  </si>
  <si>
    <t>כללביט אגח ט- כללביט מימון בע"מ</t>
  </si>
  <si>
    <t>1136050</t>
  </si>
  <si>
    <t>22/07/15</t>
  </si>
  <si>
    <t>מבני תעש אגח כא- כלכלית ירושלים בע"מ</t>
  </si>
  <si>
    <t>2260529</t>
  </si>
  <si>
    <t>520017070</t>
  </si>
  <si>
    <t>מבני תעש אגח כד- מבני תעשיה בע"מ</t>
  </si>
  <si>
    <t>2260552</t>
  </si>
  <si>
    <t>מבני תעשיה  אגח כ- מבני תעשיה בע"מ</t>
  </si>
  <si>
    <t>2260495</t>
  </si>
  <si>
    <t>04/09/17</t>
  </si>
  <si>
    <t>מבני תעשיה אגח יז- מבני תעשיה בע"מ</t>
  </si>
  <si>
    <t>2260446</t>
  </si>
  <si>
    <t>22/02/17</t>
  </si>
  <si>
    <t>מגה אור אגח ח- מגה אור החזקות בע"מ</t>
  </si>
  <si>
    <t>1147602</t>
  </si>
  <si>
    <t>513257873</t>
  </si>
  <si>
    <t>13/06/18</t>
  </si>
  <si>
    <t>מז טפ הנפק הת 48- מזרחי טפחות חברה להנפקות בע"מ</t>
  </si>
  <si>
    <t>2310266</t>
  </si>
  <si>
    <t>21/10/18</t>
  </si>
  <si>
    <t>מז טפ הנפק הת47- מזרחי טפחות חברה להנפקות בע"מ</t>
  </si>
  <si>
    <t>2310233</t>
  </si>
  <si>
    <t>19/12/17</t>
  </si>
  <si>
    <t>מז טפ הנפק כתבי הת50 coco- מזרחי טפחות חברה להנפקות בע"מ</t>
  </si>
  <si>
    <t>2310290</t>
  </si>
  <si>
    <t>מזרחי טפחות אגח א'- בנק מזרחי טפחות בע"מ</t>
  </si>
  <si>
    <t>6950083</t>
  </si>
  <si>
    <t>520000522</t>
  </si>
  <si>
    <t>24/09/09</t>
  </si>
  <si>
    <t>מנורה הון אגח א- מנורה מבטחים גיוס הון בע"מ</t>
  </si>
  <si>
    <t>1103670</t>
  </si>
  <si>
    <t>513937714</t>
  </si>
  <si>
    <t>16/05/07</t>
  </si>
  <si>
    <t>סלע נדלן אגח ב- סלע קפיטל נדל"ן בע"מ</t>
  </si>
  <si>
    <t>1132927</t>
  </si>
  <si>
    <t>513992529</t>
  </si>
  <si>
    <t>21/09/16</t>
  </si>
  <si>
    <t>סלע נדלן אגח ג- סלע קפיטל נדל"ן בע"מ</t>
  </si>
  <si>
    <t>1138973</t>
  </si>
  <si>
    <t>16/08/16</t>
  </si>
  <si>
    <t>פועלים הנ הת יח- הפועלים הנפקות בע"מ</t>
  </si>
  <si>
    <t>1940600</t>
  </si>
  <si>
    <t>פועלים הנפ הת כ- הפועלים הנפקות בע"מ</t>
  </si>
  <si>
    <t>1940691</t>
  </si>
  <si>
    <t>פועלים הנפקות התחייבות נדחית ס- הפועלים הנפקות בע"מ</t>
  </si>
  <si>
    <t>1940626</t>
  </si>
  <si>
    <t>פועלים הנפקות כא COCO- בנק הפועלים בע"מ</t>
  </si>
  <si>
    <t>1940725</t>
  </si>
  <si>
    <t>520000118</t>
  </si>
  <si>
    <t>פניקס הון אגח ה- הפניקס גיוסי הון (2009) בע"מ</t>
  </si>
  <si>
    <t>1135417</t>
  </si>
  <si>
    <t>514290345</t>
  </si>
  <si>
    <t>05/03/17</t>
  </si>
  <si>
    <t>רבוע נדלן אגח ז- רבוע כחול נדל"ן בע"מ</t>
  </si>
  <si>
    <t>1140615</t>
  </si>
  <si>
    <t>513765859</t>
  </si>
  <si>
    <t>09/04/17</t>
  </si>
  <si>
    <t>שלמה אחזקות אגח טז- ש. שלמה החזקות בע"מ לשעבר ניו קופל</t>
  </si>
  <si>
    <t>1410281</t>
  </si>
  <si>
    <t>520034372</t>
  </si>
  <si>
    <t>שלמה החז אגח יח- ש. שלמה החזקות בע"מ לשעבר ניו קופל</t>
  </si>
  <si>
    <t>1410307</t>
  </si>
  <si>
    <t>11/10/18</t>
  </si>
  <si>
    <t>*אגוד  הנפק התח יט- אגוד הנפקות בע"מ</t>
  </si>
  <si>
    <t>1124080</t>
  </si>
  <si>
    <t>513668277</t>
  </si>
  <si>
    <t>A1.il</t>
  </si>
  <si>
    <t>06/11/12</t>
  </si>
  <si>
    <t>אלדן תחבורה אגח ד'- אלדן תחבורה בע"מ</t>
  </si>
  <si>
    <t>1140821</t>
  </si>
  <si>
    <t>510454333</t>
  </si>
  <si>
    <t>ilA+</t>
  </si>
  <si>
    <t>16/04/18</t>
  </si>
  <si>
    <t>אלדן תחבורה אגח ה- אלדן תחבורה בע"מ</t>
  </si>
  <si>
    <t>1155357</t>
  </si>
  <si>
    <t>30/04/19</t>
  </si>
  <si>
    <t>גירון אגח ו- גירון פיתוח ובניה בע"מ</t>
  </si>
  <si>
    <t>1139849</t>
  </si>
  <si>
    <t>520044520</t>
  </si>
  <si>
    <t>29/11/18</t>
  </si>
  <si>
    <t>גירון אגח ז- גירון פיתוח ובניה בע"מ</t>
  </si>
  <si>
    <t>1142629</t>
  </si>
  <si>
    <t>*אגוד הנפק שה נד 1- אגוד הנפקות בע"מ</t>
  </si>
  <si>
    <t>1115278</t>
  </si>
  <si>
    <t>A2.il</t>
  </si>
  <si>
    <t>25/03/10</t>
  </si>
  <si>
    <t>*אזורים אגח 9- אזורים-חברה להשקעות בפתוח ובבנין בע"מ</t>
  </si>
  <si>
    <t>7150337</t>
  </si>
  <si>
    <t>520025990</t>
  </si>
  <si>
    <t>בנייה</t>
  </si>
  <si>
    <t>25/02/13</t>
  </si>
  <si>
    <t>*סלקום אגח ח- סלקום ישראל בע"מ</t>
  </si>
  <si>
    <t>1132828</t>
  </si>
  <si>
    <t>511930125</t>
  </si>
  <si>
    <t>ilA</t>
  </si>
  <si>
    <t>05/02/15</t>
  </si>
  <si>
    <t>דיסקונט שה 1 סחיר- בנק דיסקונט לישראל בע"מ</t>
  </si>
  <si>
    <t>6910095</t>
  </si>
  <si>
    <t>28/09/08</t>
  </si>
  <si>
    <t>ירושלים הנ סדרה 10 נ- ירושלים מימון והנפקות (2005) בע"מ</t>
  </si>
  <si>
    <t>1127414</t>
  </si>
  <si>
    <t>23/03/16</t>
  </si>
  <si>
    <t>מגה אור   אגח ו- מגה אור החזקות בע"מ</t>
  </si>
  <si>
    <t>1138668</t>
  </si>
  <si>
    <t>25/07/18</t>
  </si>
  <si>
    <t>מגה אור אגח ד- מגה אור החזקות בע"מ</t>
  </si>
  <si>
    <t>1130632</t>
  </si>
  <si>
    <t>מגה אור אגח ז- מגה אור החזקות בע"מ</t>
  </si>
  <si>
    <t>1141696</t>
  </si>
  <si>
    <t>מגה אור אגח ט- מגה אור החזקות בע"מ</t>
  </si>
  <si>
    <t>1165141</t>
  </si>
  <si>
    <t>נכסים ובניין  ו- חברה לנכסים ולבנין בע"מ</t>
  </si>
  <si>
    <t>6990188</t>
  </si>
  <si>
    <t>520025438</t>
  </si>
  <si>
    <t>שיכון ובינוי אגח 6- שיכון ובינוי - אחזקות בע"מ</t>
  </si>
  <si>
    <t>1129733</t>
  </si>
  <si>
    <t>520036104</t>
  </si>
  <si>
    <t>27/01/14</t>
  </si>
  <si>
    <t>*או פי סי אגח ב'- או.פי.סי. אנרגיה בע"מ</t>
  </si>
  <si>
    <t>1166057</t>
  </si>
  <si>
    <t>514401702</t>
  </si>
  <si>
    <t>ilA-</t>
  </si>
  <si>
    <t>אדגר אגח ט- אדגר השקעות ופיתוח בע"מ</t>
  </si>
  <si>
    <t>1820190</t>
  </si>
  <si>
    <t>520035171</t>
  </si>
  <si>
    <t>A3.il</t>
  </si>
  <si>
    <t>אפריקה נכסים אגח ו- אפי נכסים בע"מ</t>
  </si>
  <si>
    <t>1129550</t>
  </si>
  <si>
    <t>510560188</t>
  </si>
  <si>
    <t>21/08/13</t>
  </si>
  <si>
    <t>דה לסר אגח ג- דה לסר גרופ לימיטד</t>
  </si>
  <si>
    <t>1127299</t>
  </si>
  <si>
    <t>1513</t>
  </si>
  <si>
    <t>25/12/12</t>
  </si>
  <si>
    <t>דה לסר אגח ד- דה לסר גרופ לימיטד</t>
  </si>
  <si>
    <t>1132059</t>
  </si>
  <si>
    <t>30/04/14</t>
  </si>
  <si>
    <t>דיסקונט השקעות אגח ו- חברת השקעות דיסקונט בע"מ</t>
  </si>
  <si>
    <t>6390207</t>
  </si>
  <si>
    <t>520023896</t>
  </si>
  <si>
    <t>ilBBB-</t>
  </si>
  <si>
    <t>24/05/07</t>
  </si>
  <si>
    <t>מגוריט אגח א- מגוריט ישראל בעמ</t>
  </si>
  <si>
    <t>1141712</t>
  </si>
  <si>
    <t>515434074</t>
  </si>
  <si>
    <t>מניבים ריט אג 1- מניבים קרן הריט החדשה בע"מ</t>
  </si>
  <si>
    <t>1140581</t>
  </si>
  <si>
    <t>515327120</t>
  </si>
  <si>
    <t>מניבים ריט אגח ב- מניבים קרן הריט החדשה בע"מ</t>
  </si>
  <si>
    <t>1155928</t>
  </si>
  <si>
    <t>קרדן אן וי אגח ב- קרדן אן.וי.</t>
  </si>
  <si>
    <t>1113034</t>
  </si>
  <si>
    <t>520041005</t>
  </si>
  <si>
    <t>16/12/08</t>
  </si>
  <si>
    <t>דיסקונט אג"ח יג- דיסקונט מנפיקים בע"מ</t>
  </si>
  <si>
    <t>7480155</t>
  </si>
  <si>
    <t>דיסקונט אגח יד- דיסקונט מנפיקים בע"מ</t>
  </si>
  <si>
    <t>7480163</t>
  </si>
  <si>
    <t>עמידר     אגח א- עמידר</t>
  </si>
  <si>
    <t>1143585</t>
  </si>
  <si>
    <t>520017393</t>
  </si>
  <si>
    <t>26/03/18</t>
  </si>
  <si>
    <t>*שטראוס אגח ה- שטראוס גרופ בע"מ</t>
  </si>
  <si>
    <t>7460389</t>
  </si>
  <si>
    <t>520003781</t>
  </si>
  <si>
    <t>מזון</t>
  </si>
  <si>
    <t>05/07/17</t>
  </si>
  <si>
    <t>כה דיסקונט סידרה יא 6.2010- בנק דיסקונט לישראל בע"מ</t>
  </si>
  <si>
    <t>6910137</t>
  </si>
  <si>
    <t>17/08/10</t>
  </si>
  <si>
    <t>נמלי ישראל אגח ג- חברת נמלי ישראל - פיתוח נכסים בע"מ</t>
  </si>
  <si>
    <t>1145580</t>
  </si>
  <si>
    <t>פועלים הנפ כתהתח יא- הפועלים הנפקות בע"מ</t>
  </si>
  <si>
    <t>1940410</t>
  </si>
  <si>
    <t>15/09/08</t>
  </si>
  <si>
    <t>*גב ים אגח ח- חברת גב-ים לקרקעות בע"מ</t>
  </si>
  <si>
    <t>7590151</t>
  </si>
  <si>
    <t>10/09/17</t>
  </si>
  <si>
    <t>*ישראכרט אג"ח א 2024 1.49%- ישראכרט בע"מ</t>
  </si>
  <si>
    <t>1157536</t>
  </si>
  <si>
    <t>510706153</t>
  </si>
  <si>
    <t>30/05/19</t>
  </si>
  <si>
    <t>*סילברסטין אגח א- SILVERSTEIN PROPERTIES LTD</t>
  </si>
  <si>
    <t>1145598</t>
  </si>
  <si>
    <t>1737</t>
  </si>
  <si>
    <t>09/05/18</t>
  </si>
  <si>
    <t>*שופרסל אגח ה- שופר-סל בע"מ</t>
  </si>
  <si>
    <t>7770209</t>
  </si>
  <si>
    <t>*שופרסל אגח ז- שופר-סל בע"מ</t>
  </si>
  <si>
    <t>7770258</t>
  </si>
  <si>
    <t>אייסיאל   אגח ז- איי.סי.אל גרופ בע"מ (דואלי)</t>
  </si>
  <si>
    <t>2810372</t>
  </si>
  <si>
    <t>520027830</t>
  </si>
  <si>
    <t>אמות אגח ה- אמות השקעות בע"מ</t>
  </si>
  <si>
    <t>1138114</t>
  </si>
  <si>
    <t>03/01/17</t>
  </si>
  <si>
    <t>אמות אגח ז- אמות השקעות בע"מ</t>
  </si>
  <si>
    <t>1162866</t>
  </si>
  <si>
    <t>בלל שה נד 201- בנק לאומי לישראל בע"מ</t>
  </si>
  <si>
    <t>6040158</t>
  </si>
  <si>
    <t>דה זראסאי אג ג- ZARASAI GROUP LTD</t>
  </si>
  <si>
    <t>1137975</t>
  </si>
  <si>
    <t>1744984</t>
  </si>
  <si>
    <t>25/05/16</t>
  </si>
  <si>
    <t>וילאר אינטרנ' ח'- וילאר אינטרנשיונל בע"מ</t>
  </si>
  <si>
    <t>4160156</t>
  </si>
  <si>
    <t>חברת חשמל 26 4.8% 2016/2023- חברת החשמל לישראל בע"מ</t>
  </si>
  <si>
    <t>6000202</t>
  </si>
  <si>
    <t>חשמל אגח 28- חברת החשמל לישראל בע"מ</t>
  </si>
  <si>
    <t>6000228</t>
  </si>
  <si>
    <t>ישרס יח- ישרס חברה להשקעות בע"מ</t>
  </si>
  <si>
    <t>6130280</t>
  </si>
  <si>
    <t>לאומי התחייבות COCO 400- בנק לאומי לישראל בע"מ</t>
  </si>
  <si>
    <t>6040331</t>
  </si>
  <si>
    <t>24/01/16</t>
  </si>
  <si>
    <t>לאומי שה נד 301- בנק לאומי לישראל בע"מ</t>
  </si>
  <si>
    <t>6040265</t>
  </si>
  <si>
    <t>תעשיה אוירית אגח ד- התעשיה האוירית לישראל בע"מ</t>
  </si>
  <si>
    <t>1133131</t>
  </si>
  <si>
    <t>520027194</t>
  </si>
  <si>
    <t>ביטחוניות</t>
  </si>
  <si>
    <t>10/05/17</t>
  </si>
  <si>
    <t>*פז נפט  אגח ח- פז חברת הנפט בע"מ</t>
  </si>
  <si>
    <t>1162817</t>
  </si>
  <si>
    <t>*פז נפט  ה- פז חברת הנפט בע"מ</t>
  </si>
  <si>
    <t>1139534</t>
  </si>
  <si>
    <t>*פז נפט אגח ד- פז חברת הנפט בע"מ</t>
  </si>
  <si>
    <t>1132505</t>
  </si>
  <si>
    <t>28/07/14</t>
  </si>
  <si>
    <t>בזק אגח 11- בזק החברה הישראלית לתקשורת בע"מ</t>
  </si>
  <si>
    <t>2300234</t>
  </si>
  <si>
    <t>בזק אגח 9- בזק החברה הישראלית לתקשורת בע"מ</t>
  </si>
  <si>
    <t>2300176</t>
  </si>
  <si>
    <t>ביג אגח ו- ביג מרכזי קניות (2004) בע"מ</t>
  </si>
  <si>
    <t>1132521</t>
  </si>
  <si>
    <t>19/06/14</t>
  </si>
  <si>
    <t>דיסקונט התחי נד- בנק דיסקונט לישראל בע"מ</t>
  </si>
  <si>
    <t>6910160</t>
  </si>
  <si>
    <t>10/01/17</t>
  </si>
  <si>
    <t>הראל הנפ אגח טו- הראל ביטוח מימון והנפקות בע"מ</t>
  </si>
  <si>
    <t>1143130</t>
  </si>
  <si>
    <t>06/12/18</t>
  </si>
  <si>
    <t>הראל הנפ אגח טז- הראל ביטוח מימון והנפקות בע"מ</t>
  </si>
  <si>
    <t>1157601</t>
  </si>
  <si>
    <t>הראל הנפ אגח יד- הראל ביטוח מימון והנפקות בע"מ</t>
  </si>
  <si>
    <t>1143122</t>
  </si>
  <si>
    <t>הראל הנפקות יב ש- הראל ביטוח מימון והנפקות בע"מ</t>
  </si>
  <si>
    <t>1138163</t>
  </si>
  <si>
    <t>03/04/16</t>
  </si>
  <si>
    <t>הראל הנפקות יג ש- הראל ביטוח מימון והנפקות בע"מ</t>
  </si>
  <si>
    <t>1138171</t>
  </si>
  <si>
    <t>ישרס אגח יד- ישרס חברה להשקעות בע"מ</t>
  </si>
  <si>
    <t>6130199</t>
  </si>
  <si>
    <t>12/02/18</t>
  </si>
  <si>
    <t>כללביט אגח י'- כללביט מימון בע"מ</t>
  </si>
  <si>
    <t>1136068</t>
  </si>
  <si>
    <t>כללביט אגח יא- כללביט מימון בע"מ</t>
  </si>
  <si>
    <t>1160647</t>
  </si>
  <si>
    <t>מבני תעשיה אגח טז- מבני תעשיה בע"מ</t>
  </si>
  <si>
    <t>2260438</t>
  </si>
  <si>
    <t>מבני תעשייה אגח טו- מבני תעשיה בע"מ</t>
  </si>
  <si>
    <t>2260420</t>
  </si>
  <si>
    <t>08/12/14</t>
  </si>
  <si>
    <t>מנורה הון ד- מנורה מבטחים גיוס הון בע"מ</t>
  </si>
  <si>
    <t>1135920</t>
  </si>
  <si>
    <t>פניקס הון אגח ד- הפניקס גיוסי הון (2009) בע"מ</t>
  </si>
  <si>
    <t>1133529</t>
  </si>
  <si>
    <t>פניקס הון אגח ח- הפניקס גיוסי הון (2009) בע"מ</t>
  </si>
  <si>
    <t>1139815</t>
  </si>
  <si>
    <t>פניקס הון אגח ט- הפניקס גיוסי הון (2009) בע"מ</t>
  </si>
  <si>
    <t>1155522</t>
  </si>
  <si>
    <t>06/11/18</t>
  </si>
  <si>
    <t>פניקס הון אגח יא- הפניקס גיוסי הון (2009) בע"מ</t>
  </si>
  <si>
    <t>1159359</t>
  </si>
  <si>
    <t>קרסו      אגח ג- קרסו מוטורס בע"מ</t>
  </si>
  <si>
    <t>1141829</t>
  </si>
  <si>
    <t>514065283</t>
  </si>
  <si>
    <t>20/09/18</t>
  </si>
  <si>
    <t>קרסו מוטורס אגח א- קרסו מוטורס בע"מ</t>
  </si>
  <si>
    <t>1136464</t>
  </si>
  <si>
    <t>20/06/16</t>
  </si>
  <si>
    <t>שלמה החז אגח יז- ש. שלמה החזקות בע"מ לשעבר ניו קופל</t>
  </si>
  <si>
    <t>1410299</t>
  </si>
  <si>
    <t>*אלקטרה    אגח ד- אלקטרה בע"מ</t>
  </si>
  <si>
    <t>7390149</t>
  </si>
  <si>
    <t>520028911</t>
  </si>
  <si>
    <t>*אלקטרה אגח ה- אלקטרה בע"מ</t>
  </si>
  <si>
    <t>7390222</t>
  </si>
  <si>
    <t>10/12/18</t>
  </si>
  <si>
    <t>*שפיר הנדסה  אג"ח א- שפיר הנדסה ותעשיה בע"מ</t>
  </si>
  <si>
    <t>1136134</t>
  </si>
  <si>
    <t>514892801</t>
  </si>
  <si>
    <t>מתכת ומוצרי בניה</t>
  </si>
  <si>
    <t>05/08/15</t>
  </si>
  <si>
    <t>*שפיר הנדסה אגח ב- שפיר הנדסה ותעשיה בע"מ</t>
  </si>
  <si>
    <t>1141951</t>
  </si>
  <si>
    <t>אלדן אגח ו- אלדן תחבורה בע"מ</t>
  </si>
  <si>
    <t>1161678</t>
  </si>
  <si>
    <t>אלדן תחבורה  א- אלדן תחבורה בע"מ</t>
  </si>
  <si>
    <t>1134840</t>
  </si>
  <si>
    <t>02/03/15</t>
  </si>
  <si>
    <t>אלדן תחבורה  ב- אלדן תחבורה בע"מ</t>
  </si>
  <si>
    <t>1138254</t>
  </si>
  <si>
    <t>13/04/16</t>
  </si>
  <si>
    <t>אלדן תחבורה אגח ג- אלדן תחבורה בע"מ</t>
  </si>
  <si>
    <t>1140813</t>
  </si>
  <si>
    <t>05/02/18</t>
  </si>
  <si>
    <t>יוניברסל אגח ב- יוניברסל מוטורס  ישראל בע"מ</t>
  </si>
  <si>
    <t>1141647</t>
  </si>
  <si>
    <t>511809071</t>
  </si>
  <si>
    <t>21/08/17</t>
  </si>
  <si>
    <t>לייטסטון אגח א- לייטסטון אנטרפרייזס לימיטד</t>
  </si>
  <si>
    <t>1133891</t>
  </si>
  <si>
    <t>1630</t>
  </si>
  <si>
    <t>06/08/15</t>
  </si>
  <si>
    <t>ממן אגח ב- ממן-מסופי מטען וניטול בע"מ</t>
  </si>
  <si>
    <t>2380046</t>
  </si>
  <si>
    <t>520036435</t>
  </si>
  <si>
    <t>מנורה הון התח 5- מנורה מבטחים גיוס הון בע"מ</t>
  </si>
  <si>
    <t>1143411</t>
  </si>
  <si>
    <t>20/02/18</t>
  </si>
  <si>
    <t>ספנסר אגח ג- ספנסר אקוויטי גרופ לימיטד</t>
  </si>
  <si>
    <t>1147495</t>
  </si>
  <si>
    <t>1838863</t>
  </si>
  <si>
    <t>03/06/18</t>
  </si>
  <si>
    <t>פרטנר אגח ד- חברת פרטנר תקשורת בע"מ</t>
  </si>
  <si>
    <t>1118835</t>
  </si>
  <si>
    <t>520044314</t>
  </si>
  <si>
    <t>פרטנר אגח ו- חברת פרטנר תקשורת בע"מ</t>
  </si>
  <si>
    <t>1141415</t>
  </si>
  <si>
    <t>15/05/18</t>
  </si>
  <si>
    <t>קרסו אגח ב- קרסו מוטורס בע"מ</t>
  </si>
  <si>
    <t>1139591</t>
  </si>
  <si>
    <t>11/12/16</t>
  </si>
  <si>
    <t>*אגוד הנפקות שה נד 2- אגוד הנפקות בע"מ</t>
  </si>
  <si>
    <t>1115286</t>
  </si>
  <si>
    <t>09/06/10</t>
  </si>
  <si>
    <t>*אזורים אגח 13- אזורים-חברה להשקעות בפתוח ובבנין בע"מ</t>
  </si>
  <si>
    <t>7150410</t>
  </si>
  <si>
    <t>*סלקום אגח ט- סלקום ישראל בע"מ</t>
  </si>
  <si>
    <t>1132836</t>
  </si>
  <si>
    <t>*סלקום אגח יא- סלקום ישראל בע"מ</t>
  </si>
  <si>
    <t>1139252</t>
  </si>
  <si>
    <t>*סלקום אגח יב- סלקום ישראל בע"מ</t>
  </si>
  <si>
    <t>1143080</t>
  </si>
  <si>
    <t>26/07/18</t>
  </si>
  <si>
    <t>אול-יר אג"ח סדרה ג- אול-יר  הולדינגס לימיטד</t>
  </si>
  <si>
    <t>1140136</t>
  </si>
  <si>
    <t>1841580</t>
  </si>
  <si>
    <t>אול-יר אגח ה- אול-יר  הולדינגס לימיטד</t>
  </si>
  <si>
    <t>1143304</t>
  </si>
  <si>
    <t>06/02/18</t>
  </si>
  <si>
    <t>איי. די. איי. תעודות התחייבות ד- איי.די.איי. הנפקות (2010) בע"מ</t>
  </si>
  <si>
    <t>1133099</t>
  </si>
  <si>
    <t>514486042</t>
  </si>
  <si>
    <t>איידיאיי הנפקות התחייבות ה- איי.די.איי. הנפקות (2010) בע"מ</t>
  </si>
  <si>
    <t>1155878</t>
  </si>
  <si>
    <t>אלבר אג"ח יד- אלבר שירותי מימונית בע"מ</t>
  </si>
  <si>
    <t>1132562</t>
  </si>
  <si>
    <t>512025891</t>
  </si>
  <si>
    <t>*או פי סי  אגח א- או.פי.סי. אנרגיה בע"מ</t>
  </si>
  <si>
    <t>1141589</t>
  </si>
  <si>
    <t>20/08/17</t>
  </si>
  <si>
    <t>*אנלייט אנר אגח ו- אנלייט אנרגיה מתחדשת בע"מ</t>
  </si>
  <si>
    <t>7200173</t>
  </si>
  <si>
    <t>520041146</t>
  </si>
  <si>
    <t>*פתאל החז  אגח ב- פתאל החזקות 1998 בע"מ</t>
  </si>
  <si>
    <t>1150812</t>
  </si>
  <si>
    <t>512607888</t>
  </si>
  <si>
    <t>מלונאות ותיירות</t>
  </si>
  <si>
    <t>*פתאל החזקות אגח ג- פתאל החזקות 1998 בע"מ</t>
  </si>
  <si>
    <t>1161785</t>
  </si>
  <si>
    <t>בזן אגח ה- בתי זקוק לנפט בע"מ</t>
  </si>
  <si>
    <t>2590388</t>
  </si>
  <si>
    <t>520036658</t>
  </si>
  <si>
    <t>30/05/16</t>
  </si>
  <si>
    <t>בזן אגח י- בתי זקוק לנפט בע"מ</t>
  </si>
  <si>
    <t>2590511</t>
  </si>
  <si>
    <t>דלשה קפיטל אגחב- דלשה קפיטל לימיטד</t>
  </si>
  <si>
    <t>1137314</t>
  </si>
  <si>
    <t>1659</t>
  </si>
  <si>
    <t>13/01/16</t>
  </si>
  <si>
    <t>רילייטד א' 2020- רילייטד פרוטפוליו מסחרי לימיטד</t>
  </si>
  <si>
    <t>1134923</t>
  </si>
  <si>
    <t>1638</t>
  </si>
  <si>
    <t>ilBBB</t>
  </si>
  <si>
    <t>*אנלייט אנר אגח ה- אנלייט אנרגיה מתחדשת בע"מ</t>
  </si>
  <si>
    <t>7200116</t>
  </si>
  <si>
    <t>*ישראמקו נגב 2 א- ישראמקו נגב 2 שותפות מוגבלת</t>
  </si>
  <si>
    <t>2320174</t>
  </si>
  <si>
    <t>550010003</t>
  </si>
  <si>
    <t>חיפושי נפט וגז</t>
  </si>
  <si>
    <t>06/07/17</t>
  </si>
  <si>
    <t>*תמר פטרו אגח ב- תמר פטרוליום בעמ</t>
  </si>
  <si>
    <t>1143593</t>
  </si>
  <si>
    <t>515334662</t>
  </si>
  <si>
    <t>13/03/18</t>
  </si>
  <si>
    <t>*תמר פטרוליום אגח א- תמר פטרוליום בעמ</t>
  </si>
  <si>
    <t>1141332</t>
  </si>
  <si>
    <t>18/07/17</t>
  </si>
  <si>
    <t>*דלק קידוחים אגח א- דלק קידוחים - שותפות מוגבלת</t>
  </si>
  <si>
    <t>4750089</t>
  </si>
  <si>
    <t>550013098</t>
  </si>
  <si>
    <t>בזן  אגח ט- בתי זקוק לנפט בע"מ</t>
  </si>
  <si>
    <t>2590461</t>
  </si>
  <si>
    <t>בזן אגח ו- בתי זקוק לנפט בע"מ</t>
  </si>
  <si>
    <t>2590396</t>
  </si>
  <si>
    <t>03/06/15</t>
  </si>
  <si>
    <t>סה"כ אחר</t>
  </si>
  <si>
    <t>TEVA 6 01/25-10/24- טבע תעשיות פרמצבטיות בע"מ</t>
  </si>
  <si>
    <t>US88167AAL52</t>
  </si>
  <si>
    <t>NYSE</t>
  </si>
  <si>
    <t>בלומברג</t>
  </si>
  <si>
    <t>520013954</t>
  </si>
  <si>
    <t>Pharmaceuticals &amp; Biotechnology</t>
  </si>
  <si>
    <t>IL0060404899</t>
  </si>
  <si>
    <t>566251</t>
  </si>
  <si>
    <t>BBB</t>
  </si>
  <si>
    <t>Deleq avner 5.412 30/12/2025- דלק ואבנר תמר בונד בע"מ</t>
  </si>
  <si>
    <t>il0011321820</t>
  </si>
  <si>
    <t>NASDAQ</t>
  </si>
  <si>
    <t>514914001</t>
  </si>
  <si>
    <t>BBB-</t>
  </si>
  <si>
    <t>ICLIT 6 3/8 05/31/38- israel chemicals limited</t>
  </si>
  <si>
    <t>IL0028103310</t>
  </si>
  <si>
    <t>Materials</t>
  </si>
  <si>
    <t>DEVTAM 5.082% 30/12/2023- דלק ואבנר תמר בונד בע"מ</t>
  </si>
  <si>
    <t>il0011321747</t>
  </si>
  <si>
    <t>AIA GROUP 3.375 04/30- AIA GROUP</t>
  </si>
  <si>
    <t>US00131LAJ44</t>
  </si>
  <si>
    <t>28165</t>
  </si>
  <si>
    <t>Insurance</t>
  </si>
  <si>
    <t>A+</t>
  </si>
  <si>
    <t>CYBERARK SOFT 11/15/24- Cyberark Software Ltd</t>
  </si>
  <si>
    <t>US23248VAA35</t>
  </si>
  <si>
    <t>2296</t>
  </si>
  <si>
    <t>Software &amp; Services</t>
  </si>
  <si>
    <t>Oracle 3.85 04/60- ORACLE CORP</t>
  </si>
  <si>
    <t>US68389XBY04</t>
  </si>
  <si>
    <t>10772</t>
  </si>
  <si>
    <t>ANHEUSER-BUSCH 3.7 04/40- ORACLE CORP</t>
  </si>
  <si>
    <t>BE6320936287</t>
  </si>
  <si>
    <t>Food, Beverage &amp; Tobacco</t>
  </si>
  <si>
    <t>A-</t>
  </si>
  <si>
    <t>Srenvx 4.5% 09/2044- Cloverie plc swiss reins</t>
  </si>
  <si>
    <t>XS1108784510</t>
  </si>
  <si>
    <t>FWB</t>
  </si>
  <si>
    <t>12795</t>
  </si>
  <si>
    <t>Diversified Financials</t>
  </si>
  <si>
    <t>A3</t>
  </si>
  <si>
    <t>ZURNVX 5.125 6/48- DEMETER</t>
  </si>
  <si>
    <t>XS1795323952</t>
  </si>
  <si>
    <t>2833</t>
  </si>
  <si>
    <t>25/04/18</t>
  </si>
  <si>
    <t>MERCK 2.875 06/29-06/79- MERCK KGAA</t>
  </si>
  <si>
    <t>XS2011260705</t>
  </si>
  <si>
    <t>10937</t>
  </si>
  <si>
    <t>BBB+</t>
  </si>
  <si>
    <t>[WESTPAC BANKING 4.11 07 WESTPAC BANKING 4.11 07/- WESTPAC BANKING CORP</t>
  </si>
  <si>
    <t>US961214EF61</t>
  </si>
  <si>
    <t>11055</t>
  </si>
  <si>
    <t>Telecommunication Services</t>
  </si>
  <si>
    <t>ABBVIE 4.45 05/46-06/46- AbbVie Inc</t>
  </si>
  <si>
    <t>US00287YAW93</t>
  </si>
  <si>
    <t>12554</t>
  </si>
  <si>
    <t>Baa2</t>
  </si>
  <si>
    <t>ABIBB 5.55 01/23/49- ABIBB</t>
  </si>
  <si>
    <t>US03523TBV98</t>
  </si>
  <si>
    <t>27662</t>
  </si>
  <si>
    <t>AT&amp;T 4.55 03/49-09/48- AT&amp;T INC</t>
  </si>
  <si>
    <t>US00206RDK59</t>
  </si>
  <si>
    <t>10037</t>
  </si>
  <si>
    <t>CS 6 1/2 08/08/23- CREDIT SUISSE</t>
  </si>
  <si>
    <t>XS0957135212</t>
  </si>
  <si>
    <t>10103</t>
  </si>
  <si>
    <t>11/02/16</t>
  </si>
  <si>
    <t>FEDEX 5.1 01/44- AbbVie Inc</t>
  </si>
  <si>
    <t>US31428XAW65</t>
  </si>
  <si>
    <t>Transportation</t>
  </si>
  <si>
    <t>PRU 4.5 9/47- PRUDENTIAL</t>
  </si>
  <si>
    <t>US744320AW24</t>
  </si>
  <si>
    <t>10860</t>
  </si>
  <si>
    <t>20/09/17</t>
  </si>
  <si>
    <t>Srenvx 5.75 15/08/50- Swiss life elm bv</t>
  </si>
  <si>
    <t>XS1261170515</t>
  </si>
  <si>
    <t>12108</t>
  </si>
  <si>
    <t>19/01/16</t>
  </si>
  <si>
    <t>16/09/77 4.75% PLC SSE- SSE PLC</t>
  </si>
  <si>
    <t>XS1572343744</t>
  </si>
  <si>
    <t>11139</t>
  </si>
  <si>
    <t>Utilities</t>
  </si>
  <si>
    <t>22/11/18</t>
  </si>
  <si>
    <t>AHTLN 5.25 08/01/26- ASHTEAD CAPITAL</t>
  </si>
  <si>
    <t>US045054AH68</t>
  </si>
  <si>
    <t>27724</t>
  </si>
  <si>
    <t>Commercial &amp; Professional Services</t>
  </si>
  <si>
    <t>ASHTEAD CAPITAL 4.25 11/29-11/27- ASHTEAD CAPITAL</t>
  </si>
  <si>
    <t>US045054AL70</t>
  </si>
  <si>
    <t>Other</t>
  </si>
  <si>
    <t>ASHTEAD CAPITAL 4.25 11/29-11/27- MOLSON COORS BREWING</t>
  </si>
  <si>
    <t>28073</t>
  </si>
  <si>
    <t>DELL 5.3 10/01/29- DELL INC</t>
  </si>
  <si>
    <t>US24703DBA81</t>
  </si>
  <si>
    <t>10111</t>
  </si>
  <si>
    <t>ETP 5 1/4 04/15/29- ETP</t>
  </si>
  <si>
    <t>US29278NAG88</t>
  </si>
  <si>
    <t>27878</t>
  </si>
  <si>
    <t>Energy</t>
  </si>
  <si>
    <t>MOTOROLA SOLUTIONS 4.6 05/29-02/29- MOTOROLA SOLUTIONS INC</t>
  </si>
  <si>
    <t>US620076BN89</t>
  </si>
  <si>
    <t>27312</t>
  </si>
  <si>
    <t>Technology Hardware &amp; Equipment</t>
  </si>
  <si>
    <t>Baa3</t>
  </si>
  <si>
    <t>NXP SEMICON 4.3 06/29- NXP SEMICONDUCTORS NV</t>
  </si>
  <si>
    <t>US62954HAB42</t>
  </si>
  <si>
    <t>27264</t>
  </si>
  <si>
    <t>Semiconductors &amp; Semiconductor Equipment</t>
  </si>
  <si>
    <t>Owl rock 3.75 22/07/25- OWL ROCK CAPITAL CORP</t>
  </si>
  <si>
    <t>US69121KAC80</t>
  </si>
  <si>
    <t>13156</t>
  </si>
  <si>
    <t>SEAGATE 4.75 01/25- Seagate Technology plc</t>
  </si>
  <si>
    <t>US81180WAL54</t>
  </si>
  <si>
    <t>12646</t>
  </si>
  <si>
    <t>SYSCO CORP 5.95 04/30- SYSCO</t>
  </si>
  <si>
    <t>US871829BL07</t>
  </si>
  <si>
    <t>28167</t>
  </si>
  <si>
    <t>Food &amp; Staples Retailing</t>
  </si>
  <si>
    <t>Trpcn 5.3 3/77- Trpcn</t>
  </si>
  <si>
    <t>US89356BAC28</t>
  </si>
  <si>
    <t>27588</t>
  </si>
  <si>
    <t>03/03/17</t>
  </si>
  <si>
    <t>TRPCN 5.875 08/15/76- TRANSCANADA</t>
  </si>
  <si>
    <t>US89356BAB45</t>
  </si>
  <si>
    <t>27376</t>
  </si>
  <si>
    <t>VW 4.625 PERP 06/28- Volkswagen intl fin</t>
  </si>
  <si>
    <t>XS1799939027</t>
  </si>
  <si>
    <t>10774</t>
  </si>
  <si>
    <t>Automobiles &amp; Components</t>
  </si>
  <si>
    <t>27/06/18</t>
  </si>
  <si>
    <t>HESM 5.125 06/28- HESS MIDSTREAM PARTNERS LP</t>
  </si>
  <si>
    <t>US428104AA14</t>
  </si>
  <si>
    <t>28117</t>
  </si>
  <si>
    <t>BB+</t>
  </si>
  <si>
    <t>HOLCIM FIN 3 07/24- Howard Hughes</t>
  </si>
  <si>
    <t>XS1713466495</t>
  </si>
  <si>
    <t>10784</t>
  </si>
  <si>
    <t>Ba1</t>
  </si>
  <si>
    <t>SEAGATE 4.875 06/27- SEAGATE</t>
  </si>
  <si>
    <t>US81180WAR25</t>
  </si>
  <si>
    <t>27460</t>
  </si>
  <si>
    <t>SOLBBB 4 1/4 PERP- SOLBBB</t>
  </si>
  <si>
    <t>BE6309987400</t>
  </si>
  <si>
    <t>27874</t>
  </si>
  <si>
    <t>VODAFONE GROUP- Vodafone Group</t>
  </si>
  <si>
    <t>XS1888180640</t>
  </si>
  <si>
    <t>10475</t>
  </si>
  <si>
    <t>03/10/18</t>
  </si>
  <si>
    <t>EDF 3  PERP- Electricite DE France SA</t>
  </si>
  <si>
    <t>FR0013464922</t>
  </si>
  <si>
    <t>27129</t>
  </si>
  <si>
    <t>BB</t>
  </si>
  <si>
    <t>EDF 5 01/22/49- Electricite DE France SA</t>
  </si>
  <si>
    <t>FR0011697028</t>
  </si>
  <si>
    <t>EURONEXT</t>
  </si>
  <si>
    <t>ELECTRICITE DE FRANCE- ELEC DE FRANCE</t>
  </si>
  <si>
    <t>FR0011401728</t>
  </si>
  <si>
    <t>10781</t>
  </si>
  <si>
    <t>ilBB</t>
  </si>
  <si>
    <t>03/11/17</t>
  </si>
  <si>
    <t>ENBCN 6 01/27-01/77- ENBRIDGE</t>
  </si>
  <si>
    <t>US29250NAN57</t>
  </si>
  <si>
    <t>27509</t>
  </si>
  <si>
    <t>LION III EUR-C3-s31- M&amp;G Investments</t>
  </si>
  <si>
    <t>12367</t>
  </si>
  <si>
    <t>LION III EUR-C3-s32- M&amp;G Investments</t>
  </si>
  <si>
    <t>MSCI 3.625 09/30-03/28- MSCI INC</t>
  </si>
  <si>
    <t>US156700AR77</t>
  </si>
  <si>
    <t>11263</t>
  </si>
  <si>
    <t>Ba2</t>
  </si>
  <si>
    <t>RBS 3.754 11/01/29-11/24- ROYAL BK OF SCOTLAND PLC</t>
  </si>
  <si>
    <t>US780099CK11</t>
  </si>
  <si>
    <t>10802</t>
  </si>
  <si>
    <t>Banks</t>
  </si>
  <si>
    <t>SIRIUS 4.625 07/24- SIRIUS XM RADIO INC</t>
  </si>
  <si>
    <t>US82967NBE76</t>
  </si>
  <si>
    <t>27230</t>
  </si>
  <si>
    <t>Verisign 4.625 5/23- VeriSign inc</t>
  </si>
  <si>
    <t>US92343EAF97</t>
  </si>
  <si>
    <t>12225</t>
  </si>
  <si>
    <t>ALLISON TRANSMISSION- allison</t>
  </si>
  <si>
    <t>US019736AD97</t>
  </si>
  <si>
    <t>27589</t>
  </si>
  <si>
    <t>Ba3</t>
  </si>
  <si>
    <t>23/02/17</t>
  </si>
  <si>
    <t>Century Link 4 02/27-02/25- CenturyLink Inc</t>
  </si>
  <si>
    <t>11102</t>
  </si>
  <si>
    <t>CHENIERE CORP CHRISTI HD- Cheniere Energy Inc</t>
  </si>
  <si>
    <t>US16412XAD75</t>
  </si>
  <si>
    <t>27112</t>
  </si>
  <si>
    <t>23/01/18</t>
  </si>
  <si>
    <t>CHOCH 5 1/8 06/30/2- choch</t>
  </si>
  <si>
    <t>US16412XAG07</t>
  </si>
  <si>
    <t>27992</t>
  </si>
  <si>
    <t>CQP 4.5 10/29- Cheniere Energy Inc</t>
  </si>
  <si>
    <t>US16411QAE17</t>
  </si>
  <si>
    <t>FS KKR CAPITAL 4.25 2/25-01/25- FS KKR CAPITAL CORP</t>
  </si>
  <si>
    <t>11309</t>
  </si>
  <si>
    <t>HCA 5 7/8 02/01/2029- HCA holdings Inc</t>
  </si>
  <si>
    <t>US404119BW86</t>
  </si>
  <si>
    <t>12267</t>
  </si>
  <si>
    <t>Health Care Equipment &amp; Services</t>
  </si>
  <si>
    <t>BB-</t>
  </si>
  <si>
    <t>NGLS 6.5 15/07/27 C- NGLS</t>
  </si>
  <si>
    <t>US87612BBK70</t>
  </si>
  <si>
    <t>27879</t>
  </si>
  <si>
    <t>NGLS 6.875 15/01/29- NGLS</t>
  </si>
  <si>
    <t>US87612BBM37</t>
  </si>
  <si>
    <t>Siri 4.625 5/23- SIRIUS XM RADIO INC</t>
  </si>
  <si>
    <t>US82967NAL29</t>
  </si>
  <si>
    <t>05/12/16</t>
  </si>
  <si>
    <t>UNITED RENTALS NORTH 4 07/30- UNITED RENTALS NORTH AM</t>
  </si>
  <si>
    <t>28104</t>
  </si>
  <si>
    <t>CCO HOLDINGS 4.5 08/30-02/28- CCO HOLDINGS</t>
  </si>
  <si>
    <t>US02376RAE27</t>
  </si>
  <si>
    <t>28047</t>
  </si>
  <si>
    <t>Media</t>
  </si>
  <si>
    <t>B1</t>
  </si>
  <si>
    <t>CCO HOLDINGS 4.75 03/30-09/24- CCO HOLDINGS</t>
  </si>
  <si>
    <t>USU12501AN96</t>
  </si>
  <si>
    <t>Rig 7.75 10/24- TRANSOCEAN</t>
  </si>
  <si>
    <t>US893828AA14</t>
  </si>
  <si>
    <t>10744</t>
  </si>
  <si>
    <t>ilB+</t>
  </si>
  <si>
    <t>25/10/16</t>
  </si>
  <si>
    <t>AERCAP IRELAND 6.5 07/25- AERCAP IRELAND CAPITAL</t>
  </si>
  <si>
    <t>28222</t>
  </si>
  <si>
    <t>Capital Goods</t>
  </si>
  <si>
    <t>AMERICAN CAMPUS COM 3.875 01/31- AMERICAN CAMPUS COMMUNITIES</t>
  </si>
  <si>
    <t>28221</t>
  </si>
  <si>
    <t>Real Estate</t>
  </si>
  <si>
    <t>AVGO 4.75 04/15/29- AVGO</t>
  </si>
  <si>
    <t>US11135FAB76</t>
  </si>
  <si>
    <t>27925</t>
  </si>
  <si>
    <t>BAYNGR 3.125 11/79-11/27- BAYNGR</t>
  </si>
  <si>
    <t>XS2077670342</t>
  </si>
  <si>
    <t>27887</t>
  </si>
  <si>
    <t>BMW 4.15 04/30- BMW</t>
  </si>
  <si>
    <t>US11135FAH47</t>
  </si>
  <si>
    <t>10052</t>
  </si>
  <si>
    <t>BOEING 5.93 05/60- BOEING CO</t>
  </si>
  <si>
    <t>27015</t>
  </si>
  <si>
    <t>BPLN 4.875 PERP 03/30- BP CAPITAL</t>
  </si>
  <si>
    <t>10056</t>
  </si>
  <si>
    <t>BROADCOM 5 04/30- Broadcom Corporation</t>
  </si>
  <si>
    <t>11083</t>
  </si>
  <si>
    <t>CBAAU 3.375 10/20/26- COMMONWEALTH BANK AUST</t>
  </si>
  <si>
    <t>XS1506401568</t>
  </si>
  <si>
    <t>11052</t>
  </si>
  <si>
    <t>CHCOCH 3.7 11/29- Chevron Corp</t>
  </si>
  <si>
    <t>US16412XAH89</t>
  </si>
  <si>
    <t>10075</t>
  </si>
  <si>
    <t>CNC 4.625 12/29- Centene Corporation</t>
  </si>
  <si>
    <t>US15135BAS07</t>
  </si>
  <si>
    <t>13058</t>
  </si>
  <si>
    <t>DELL 6.2 07/30- DELL INC</t>
  </si>
  <si>
    <t>US25272KAK97</t>
  </si>
  <si>
    <t>DENTSPLY SIRONA 3.25 06/30- DENTSPLY SIRONA INC</t>
  </si>
  <si>
    <t>28199</t>
  </si>
  <si>
    <t>EXPEDIA 6.25 05/25- Expedia Inc</t>
  </si>
  <si>
    <t>US30212PAS48</t>
  </si>
  <si>
    <t>12308</t>
  </si>
  <si>
    <t>Retailing</t>
  </si>
  <si>
    <t>FLEX 4.875 05/30- FLEX LTD</t>
  </si>
  <si>
    <t>28197</t>
  </si>
  <si>
    <t>FORD 9.625 04/30- Ford Motor Company</t>
  </si>
  <si>
    <t>US345370CX67</t>
  </si>
  <si>
    <t>10617</t>
  </si>
  <si>
    <t>FSK 4.125 02/25- FS KKR CAPITAL CORP</t>
  </si>
  <si>
    <t>US302635AE72</t>
  </si>
  <si>
    <t>General Motors 6.8 10/27- GENERAL MOTORS CORP</t>
  </si>
  <si>
    <t>10753</t>
  </si>
  <si>
    <t>GOLDMAN SACHS 3.75 02/25-01/25- goldman sachs</t>
  </si>
  <si>
    <t>US38147UAC18</t>
  </si>
  <si>
    <t>12657</t>
  </si>
  <si>
    <t>HEINZ FOODS 4.25 03/31- KRAFT HEINZ CO/T</t>
  </si>
  <si>
    <t>27869</t>
  </si>
  <si>
    <t>HEWLETT-PACKARD 3.4 06/30- HP ENTERPRISE CO</t>
  </si>
  <si>
    <t>27120</t>
  </si>
  <si>
    <t>IDEX CORP 3 05/30- BOEING CO</t>
  </si>
  <si>
    <t>KEURIG DR PEPPER 3.8 05/2050- KEURIG DR PEPPER</t>
  </si>
  <si>
    <t>US49271VAJ98</t>
  </si>
  <si>
    <t>28184</t>
  </si>
  <si>
    <t>LOWES 5.125 04/50- Lowe's Companies Inc</t>
  </si>
  <si>
    <t>12376</t>
  </si>
  <si>
    <t>MACQUARIE BANK 3.624 06/30- MACQUARIE BANK LTD</t>
  </si>
  <si>
    <t>27079</t>
  </si>
  <si>
    <t>McDonald`s 4.2 04/50- MCDONALD'S CORP</t>
  </si>
  <si>
    <t>10742</t>
  </si>
  <si>
    <t>Hotels Restaurants &amp; Leisure</t>
  </si>
  <si>
    <t>NAB 3.933 08/2034-08/29- NATIONAL AUSTRALIA</t>
  </si>
  <si>
    <t>USG6S94TAB96</t>
  </si>
  <si>
    <t>10298</t>
  </si>
  <si>
    <t>NXP SEMICON 3.4 05/30- NXP SEMICONDUCTORS NV</t>
  </si>
  <si>
    <t>US631103AE85-70358296</t>
  </si>
  <si>
    <t>QUEST DIAGNOSTICS 2.8 06/31- QUEST DIAGNOSTICS</t>
  </si>
  <si>
    <t>28200</t>
  </si>
  <si>
    <t>RALPH LAUREN 2.95 06/30- Ralph Lauren Corporation</t>
  </si>
  <si>
    <t>12555</t>
  </si>
  <si>
    <t>Consumer Durables &amp; Apparel</t>
  </si>
  <si>
    <t>SABINE PASS 4.5 05/30- SABINE PASS LIQUEFACTION</t>
  </si>
  <si>
    <t>28196</t>
  </si>
  <si>
    <t>SEAGATE 4.125 01/31- SEAGATE</t>
  </si>
  <si>
    <t>STARBUCKS 3.5 11/50- Starbucks Corporation</t>
  </si>
  <si>
    <t>12407</t>
  </si>
  <si>
    <t>TMUS 3.875 04/30- T-Mobile USA INC</t>
  </si>
  <si>
    <t>US8726AAS42</t>
  </si>
  <si>
    <t>27450</t>
  </si>
  <si>
    <t>VERISK ANALYTICS 3.625 5/50- VeriSign inc</t>
  </si>
  <si>
    <t>VF CORP 2.95 04/30- VF</t>
  </si>
  <si>
    <t>US369604BP74</t>
  </si>
  <si>
    <t>28186</t>
  </si>
  <si>
    <t>WALGREEN 4.1 04/2050- Walgreen Co</t>
  </si>
  <si>
    <t>11035</t>
  </si>
  <si>
    <t>Walt Disney 3.8 05/60- WALT DISNEY CO</t>
  </si>
  <si>
    <t>27082</t>
  </si>
  <si>
    <t>WHIRLPOOL 4.6 05/50- WHIRLPOOL CORP</t>
  </si>
  <si>
    <t>10623</t>
  </si>
  <si>
    <t>סה"כ תל אביב 35</t>
  </si>
  <si>
    <t>בזן- בתי זקוק לנפט בע"מ</t>
  </si>
  <si>
    <t>2590248</t>
  </si>
  <si>
    <t>פניקס 1- הפניקס אחזקות בע"מ</t>
  </si>
  <si>
    <t>767012</t>
  </si>
  <si>
    <t>520017450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</si>
  <si>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</si>
  <si>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</si>
  <si>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</si>
  <si>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</si>
  <si>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</si>
  <si>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520043027</t>
  </si>
  <si>
    <t>שיכון ובינוי- שיכון ובינוי - אחזקות בע"מ</t>
  </si>
  <si>
    <t>1081942</t>
  </si>
  <si>
    <t>דיסקונט א- בנק דיסקונט לישראל בע"מ</t>
  </si>
  <si>
    <t>691212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</si>
  <si>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</si>
  <si>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</si>
  <si>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</si>
  <si>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</si>
  <si>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</si>
  <si>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</si>
  <si>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</si>
  <si>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</si>
  <si>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*אלקטרה- אלקטרה בע"מ</t>
  </si>
  <si>
    <t>739037</t>
  </si>
  <si>
    <t>אנרג'יאן- ENERGEAN OIL &amp; GAS PLC</t>
  </si>
  <si>
    <t>1155290</t>
  </si>
  <si>
    <t>1762</t>
  </si>
  <si>
    <t>*דלק קדוחים יהש- דלק קידוחים - שותפות מוגבלת</t>
  </si>
  <si>
    <t>475020</t>
  </si>
  <si>
    <t>איי.סי.אל- איי.סי.אל גרופ בע"מ (דואלי)</t>
  </si>
  <si>
    <t>281014</t>
  </si>
  <si>
    <t>טאואר- טאואר סמיקונדקטור בע"מ</t>
  </si>
  <si>
    <t>1082379</t>
  </si>
  <si>
    <t>520041997</t>
  </si>
  <si>
    <t>מוליכים למחצה</t>
  </si>
  <si>
    <t>איי.אפ.אפ- אינטרנשיונל פליוורס אנד פראגרנסס אינק</t>
  </si>
  <si>
    <t>1155019</t>
  </si>
  <si>
    <t>1760</t>
  </si>
  <si>
    <t>*שטראוס- שטראוס גרופ בע"מ</t>
  </si>
  <si>
    <t>746016</t>
  </si>
  <si>
    <t>*שופרסל- שופר-סל בע"מ</t>
  </si>
  <si>
    <t>777037</t>
  </si>
  <si>
    <t>*שפיר- שפיר הנדסה ותעשיה בע"מ</t>
  </si>
  <si>
    <t>1133875</t>
  </si>
  <si>
    <t>אירפורט סיטי- איירפורט סיטי בע"מ</t>
  </si>
  <si>
    <t>1095835</t>
  </si>
  <si>
    <t>אמות- אמות השקעות בע"מ</t>
  </si>
  <si>
    <t>1097278</t>
  </si>
  <si>
    <t>מבני תעשיה- מבני תעשיה בע"מ</t>
  </si>
  <si>
    <t>226019</t>
  </si>
  <si>
    <t>*מליסרון- מליסרון בע"מ</t>
  </si>
  <si>
    <t>323014</t>
  </si>
  <si>
    <t>עזריאלי קבוצה- קבוצת עזריאלי בע"מ (לשעבר קנית מימון)</t>
  </si>
  <si>
    <t>1119478</t>
  </si>
  <si>
    <t>טבע- טבע תעשיות פרמצבטיות בע"מ</t>
  </si>
  <si>
    <t>629014</t>
  </si>
  <si>
    <t>פארמה</t>
  </si>
  <si>
    <t>פריגו- פריגו קומפני דואלי</t>
  </si>
  <si>
    <t>1130699</t>
  </si>
  <si>
    <t>520037599</t>
  </si>
  <si>
    <t>*אורמת טכנולוגיות- אורמת טכנולגיות אינק דואלי</t>
  </si>
  <si>
    <t>1134402</t>
  </si>
  <si>
    <t>2250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</si>
  <si>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</si>
  <si>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</si>
  <si>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</si>
  <si>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</si>
  <si>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</si>
  <si>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</si>
  <si>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פוקס- ויזל- פוקס-ויזל בע"מ</t>
  </si>
  <si>
    <t>1087022</t>
  </si>
  <si>
    <t>512157603</t>
  </si>
  <si>
    <t>*ארד- ארד בע"מ</t>
  </si>
  <si>
    <t>1091651</t>
  </si>
  <si>
    <t>510007800</t>
  </si>
  <si>
    <t>אלקטרוניקה ואופטיקה</t>
  </si>
  <si>
    <t>*מיטרוניקס- מיטרוניקס בע"מ</t>
  </si>
  <si>
    <t>1091065</t>
  </si>
  <si>
    <t>511527202</t>
  </si>
  <si>
    <t>*או פי סי אנרגיה- או.פי.סי. אנרגיה בע"מ</t>
  </si>
  <si>
    <t>1141571</t>
  </si>
  <si>
    <t>*פז נפט- פז חברת הנפט בע"מ</t>
  </si>
  <si>
    <t>1100007</t>
  </si>
  <si>
    <t>קמהדע- קמהדע בע"מ</t>
  </si>
  <si>
    <t>1094119</t>
  </si>
  <si>
    <t>511524605</t>
  </si>
  <si>
    <t>ביוטכנולוגיה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</si>
  <si>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</si>
  <si>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</si>
  <si>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</si>
  <si>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</si>
  <si>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</si>
  <si>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</si>
  <si>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מבטחים החזקות- מנורה מבטחים החזקות בע"מ</t>
  </si>
  <si>
    <t>566018</t>
  </si>
  <si>
    <t>520007469</t>
  </si>
  <si>
    <t>*אזורים- אזורים-חברה להשקעות בפתוח ובבנין בע"מ</t>
  </si>
  <si>
    <t>715011</t>
  </si>
  <si>
    <t>דמרי- י.ח.דמרי בניה ופיתוח בע"מ</t>
  </si>
  <si>
    <t>1090315</t>
  </si>
  <si>
    <t>511399388</t>
  </si>
  <si>
    <t>אקויטל- אקויטל בע"מ</t>
  </si>
  <si>
    <t>755017</t>
  </si>
  <si>
    <t>520030859</t>
  </si>
  <si>
    <t>*ערד- ערד השקעות ופתוח תעשיה בע"מ</t>
  </si>
  <si>
    <t>731018</t>
  </si>
  <si>
    <t>520025198</t>
  </si>
  <si>
    <t>*ישראמקו יהש- ישראמקו נגב 2 שותפות מוגבלת</t>
  </si>
  <si>
    <t>232017</t>
  </si>
  <si>
    <t>*נפטא- נפטא חברה ישראלית לנפט בע"מ</t>
  </si>
  <si>
    <t>643015</t>
  </si>
  <si>
    <t>520020942</t>
  </si>
  <si>
    <t>*רציו יהש- רציו חיפושי נפט (1992) - שותפות מוגבלת</t>
  </si>
  <si>
    <t>394015</t>
  </si>
  <si>
    <t>550012777</t>
  </si>
  <si>
    <t>*פלסאון תעשיות- פלסאון תעשיות בע"מ</t>
  </si>
  <si>
    <t>1081603</t>
  </si>
  <si>
    <t>520042912</t>
  </si>
  <si>
    <t>נובה- נובה מכשירי מדידה בע"מ</t>
  </si>
  <si>
    <t>1084557</t>
  </si>
  <si>
    <t>511812463</t>
  </si>
  <si>
    <t>קמטק- קמטק בע"מ</t>
  </si>
  <si>
    <t>1095264</t>
  </si>
  <si>
    <t>511235434</t>
  </si>
  <si>
    <t>*קרור  1- קרור אחזקות בע"מ</t>
  </si>
  <si>
    <t>621011</t>
  </si>
  <si>
    <t>520001546</t>
  </si>
  <si>
    <t>יוחננוף- יוחננוף</t>
  </si>
  <si>
    <t>1161264</t>
  </si>
  <si>
    <t>511344186</t>
  </si>
  <si>
    <t>*סקופ- קבוצת סקופ מתכות בע"מ</t>
  </si>
  <si>
    <t>288019</t>
  </si>
  <si>
    <t>520037425</t>
  </si>
  <si>
    <t>רמי לוי- רשת חנויות רמי לוי שיווק השיקמה 2006 בע"מ</t>
  </si>
  <si>
    <t>1104249</t>
  </si>
  <si>
    <t>513770669</t>
  </si>
  <si>
    <t>תדיראן הולדינגס- תדיראן הולדינגס בע"מ לשעבר קריסטל</t>
  </si>
  <si>
    <t>258012</t>
  </si>
  <si>
    <t>520036732</t>
  </si>
  <si>
    <t>*אינרום- אינרום תעשיות בנייה בע"מ</t>
  </si>
  <si>
    <t>1132356</t>
  </si>
  <si>
    <t>515001659</t>
  </si>
  <si>
    <t>*המלט- המ-לט (ישראל-קנדה) בע"מ</t>
  </si>
  <si>
    <t>1080324</t>
  </si>
  <si>
    <t>520041575</t>
  </si>
  <si>
    <t>*בית שמש- מנועי בית שמש אחזקות (1997) בע"מ</t>
  </si>
  <si>
    <t>1081561</t>
  </si>
  <si>
    <t>520043480</t>
  </si>
  <si>
    <t>*גב ים- חברת גב-ים לקרקעות בע"מ</t>
  </si>
  <si>
    <t>759019</t>
  </si>
  <si>
    <t>ישרס- ישרס חברה להשקעות בע"מ</t>
  </si>
  <si>
    <t>613034</t>
  </si>
  <si>
    <t>מגה אור- מגה אור החזקות בע"מ</t>
  </si>
  <si>
    <t>1104488</t>
  </si>
  <si>
    <t>*ריט 1- ריט 1 בע"מ</t>
  </si>
  <si>
    <t>1098920</t>
  </si>
  <si>
    <t>*אנלייט אנרגיה- אנלייט אנרגיה מתחדשת בע"מ</t>
  </si>
  <si>
    <t>720011</t>
  </si>
  <si>
    <t>*אנרג'יקס- אנרג'יקס אנרגיות מתחדשות בע"מ</t>
  </si>
  <si>
    <t>1123355</t>
  </si>
  <si>
    <t>513901371</t>
  </si>
  <si>
    <t>*וואן טכנולוגיות תוכנה- וואן טכנולוגיות תוכנה(או.אס.טי)בע"מ</t>
  </si>
  <si>
    <t>161018</t>
  </si>
  <si>
    <t>520034695</t>
  </si>
  <si>
    <t>שירותי מידע</t>
  </si>
  <si>
    <t>*חילן טק- חילן טק בע"מ</t>
  </si>
  <si>
    <t>1084698</t>
  </si>
  <si>
    <t>520039942</t>
  </si>
  <si>
    <t>*מטריקס- מטריקס אי.טי בע"מ</t>
  </si>
  <si>
    <t>445015</t>
  </si>
  <si>
    <t>520039413</t>
  </si>
  <si>
    <t>*דנאל כא- דנאל (אדיר יהושע) בע"מ</t>
  </si>
  <si>
    <t>314013</t>
  </si>
  <si>
    <t>520037565</t>
  </si>
  <si>
    <t>*ישראכרט- ישראכרט בע"מ</t>
  </si>
  <si>
    <t>1157403</t>
  </si>
  <si>
    <t>*אלוט תקשורת- אלוט תקשרות בע"מ</t>
  </si>
  <si>
    <t>1099654</t>
  </si>
  <si>
    <t>512394776</t>
  </si>
  <si>
    <t>פרטנר- חברת פרטנר תקשורת בע"מ</t>
  </si>
  <si>
    <t>1083484</t>
  </si>
  <si>
    <t>*סלקום- סלקום ישראל בע"מ</t>
  </si>
  <si>
    <t>1101534</t>
  </si>
  <si>
    <t>סה"כ מניות היתר</t>
  </si>
  <si>
    <t>השאלות - פקטיבי- מסלקת הבורסה</t>
  </si>
  <si>
    <t>7466</t>
  </si>
  <si>
    <t>27084</t>
  </si>
  <si>
    <t>*בריל- בריל תעשיות נעליים בע"מ</t>
  </si>
  <si>
    <t>399014</t>
  </si>
  <si>
    <t>520038647</t>
  </si>
  <si>
    <t>קסטרו- קסטרו מודל בע"מ</t>
  </si>
  <si>
    <t>280016</t>
  </si>
  <si>
    <t>520037649</t>
  </si>
  <si>
    <t>*ג'נריישן קפיטל- ג'נריישן קפיטל בע"מ</t>
  </si>
  <si>
    <t>1156926</t>
  </si>
  <si>
    <t>515846558</t>
  </si>
  <si>
    <t>*סופרגז- סופרגז אנרגיה בע"מ</t>
  </si>
  <si>
    <t>1166917</t>
  </si>
  <si>
    <t>516077989</t>
  </si>
  <si>
    <t>*אפריקה מגורים- אפריקה ישראל מגורים בע"מ</t>
  </si>
  <si>
    <t>1097948</t>
  </si>
  <si>
    <t>520034760</t>
  </si>
  <si>
    <t>ריט אזורים ליווינג- ליווינג נכסים 1 בעמ</t>
  </si>
  <si>
    <t>1162775</t>
  </si>
  <si>
    <t>515492866</t>
  </si>
  <si>
    <t>*לוינשטין- משולם לוינשטין הנדסה וקבלנות בע"מ</t>
  </si>
  <si>
    <t>573014</t>
  </si>
  <si>
    <t>520033424</t>
  </si>
  <si>
    <t>פלאזה סנטר- פלאזה סנטרס</t>
  </si>
  <si>
    <t>1109917</t>
  </si>
  <si>
    <t>33248324</t>
  </si>
  <si>
    <t>*או.אר.טי- או.אר.טי.טכנולוגיות בע"מ</t>
  </si>
  <si>
    <t>1086230</t>
  </si>
  <si>
    <t>513057588</t>
  </si>
  <si>
    <t>השקעות בהי-טק</t>
  </si>
  <si>
    <t>אלרון- אלרון תעשיה אלקטרונית בע"מ</t>
  </si>
  <si>
    <t>749077</t>
  </si>
  <si>
    <t>520028036</t>
  </si>
  <si>
    <t>השקעות במדעי החיים</t>
  </si>
  <si>
    <t>אמיליה פיתוח- אמיליה פיתוח (מ.עו.פ) בע"מ</t>
  </si>
  <si>
    <t>589010</t>
  </si>
  <si>
    <t>520014846</t>
  </si>
  <si>
    <t>*דלק תמלוגים- דלק תמלוגים (2012) בע"מ</t>
  </si>
  <si>
    <t>1129493</t>
  </si>
  <si>
    <t>514837111</t>
  </si>
  <si>
    <t>*תמר פטרוליום- תמר פטרוליום בעמ</t>
  </si>
  <si>
    <t>1141357</t>
  </si>
  <si>
    <t>*אלספק- אלספק הנדסה בע"מ</t>
  </si>
  <si>
    <t>1090364</t>
  </si>
  <si>
    <t>511297541</t>
  </si>
  <si>
    <t>חשמל</t>
  </si>
  <si>
    <t>*אפקון החזקות- אפקון החזקות בע"מ</t>
  </si>
  <si>
    <t>578013</t>
  </si>
  <si>
    <t>520033473</t>
  </si>
  <si>
    <t>*גולן פלסטיק- גולן מוצרי פלסטיק בע"מ</t>
  </si>
  <si>
    <t>1091933</t>
  </si>
  <si>
    <t>513029975</t>
  </si>
  <si>
    <t>*גניגר- גניגר מפעלי פלסטיק בע"מ</t>
  </si>
  <si>
    <t>1095892</t>
  </si>
  <si>
    <t>512416991</t>
  </si>
  <si>
    <t>*פלסטופיל- חברת פלסטופיל הזורע בע"מ</t>
  </si>
  <si>
    <t>1092840</t>
  </si>
  <si>
    <t>513681247</t>
  </si>
  <si>
    <t>*פלרם- פלרם (1990) תעשיות בע"מ</t>
  </si>
  <si>
    <t>644013</t>
  </si>
  <si>
    <t>520039843</t>
  </si>
  <si>
    <t>*רבל- רבל אי.סי.אס. בע"מ</t>
  </si>
  <si>
    <t>1103878</t>
  </si>
  <si>
    <t>513506329</t>
  </si>
  <si>
    <t>*רם-און- רם-און השקעות והחזקות (1999) בע"מ</t>
  </si>
  <si>
    <t>1090943</t>
  </si>
  <si>
    <t>512776964</t>
  </si>
  <si>
    <t>*זנלכל- זנלכל בע"מ</t>
  </si>
  <si>
    <t>130013</t>
  </si>
  <si>
    <t>520034208</t>
  </si>
  <si>
    <t>מהדרין- מהדרין בע"מ</t>
  </si>
  <si>
    <t>686014</t>
  </si>
  <si>
    <t>520018482</t>
  </si>
  <si>
    <t>איתמר- איתמר מדיקל בע"מ</t>
  </si>
  <si>
    <t>1102458</t>
  </si>
  <si>
    <t>512434218</t>
  </si>
  <si>
    <t>מכשור רפואי</t>
  </si>
  <si>
    <t>אילקס מדיקל- אילקס מדיקל בע"מ</t>
  </si>
  <si>
    <t>1080753</t>
  </si>
  <si>
    <t>520042219</t>
  </si>
  <si>
    <t>*מנדלסוןתשת- מנדלסון תשתיות ותעשיות בע"מ</t>
  </si>
  <si>
    <t>1129444</t>
  </si>
  <si>
    <t>513660373</t>
  </si>
  <si>
    <t>המשביר 365 החזקות בעמ- משביר לצרכן</t>
  </si>
  <si>
    <t>1104959</t>
  </si>
  <si>
    <t>513389270</t>
  </si>
  <si>
    <t>*אפריקה תעשיות- אפריקה ישראל תעשיות בע"מ</t>
  </si>
  <si>
    <t>800011</t>
  </si>
  <si>
    <t>520026618</t>
  </si>
  <si>
    <t>*קליל- קליל תעשיות בע"מ</t>
  </si>
  <si>
    <t>797035</t>
  </si>
  <si>
    <t>520032442</t>
  </si>
  <si>
    <t>תדיר גן- תדיר-גן (מוצרים מדוייקים) 1993 בע"מ</t>
  </si>
  <si>
    <t>1090141</t>
  </si>
  <si>
    <t>511870891</t>
  </si>
  <si>
    <t>מניבים ריט- מניבים קרן הריט החדשה בע"מ</t>
  </si>
  <si>
    <t>1140573</t>
  </si>
  <si>
    <t>*אבגול- אבגול תעשיות 1953 בע"מ</t>
  </si>
  <si>
    <t>1100957</t>
  </si>
  <si>
    <t>510119068</t>
  </si>
  <si>
    <t>עץ, נייר ודפוס</t>
  </si>
  <si>
    <t>*על בד- עלבד משואות יצחק בע"מ</t>
  </si>
  <si>
    <t>625012</t>
  </si>
  <si>
    <t>520040205</t>
  </si>
  <si>
    <t>אלקטריאון- אלקטריאון וירלס</t>
  </si>
  <si>
    <t>368019</t>
  </si>
  <si>
    <t>520038126</t>
  </si>
  <si>
    <t>*ברנמילר- ברנמילר אנרג'י בע"מ</t>
  </si>
  <si>
    <t>1141530</t>
  </si>
  <si>
    <t>514720374</t>
  </si>
  <si>
    <t>משק אנרגיה- משק אנרגיה-אנרגיות מתחדשות בע"מ</t>
  </si>
  <si>
    <t>1166974</t>
  </si>
  <si>
    <t>516167343</t>
  </si>
  <si>
    <t>*אוברסיז מניה- אוברסיז קומרס בע"מ</t>
  </si>
  <si>
    <t>1139617</t>
  </si>
  <si>
    <t>510490071</t>
  </si>
  <si>
    <t>*אוריין- אוריין ש.מ. בע"מ</t>
  </si>
  <si>
    <t>1103506</t>
  </si>
  <si>
    <t>511068256</t>
  </si>
  <si>
    <t>*אמנת- אמנת ניהול ומערכות בע"מ</t>
  </si>
  <si>
    <t>654012</t>
  </si>
  <si>
    <t>520040833</t>
  </si>
  <si>
    <t>*דנאל כ"א מופחת- דנאל (אדיר יהושע) בע"מ</t>
  </si>
  <si>
    <t>3140130</t>
  </si>
  <si>
    <t>*לודן- לודן חברה להנדסה בע"מ</t>
  </si>
  <si>
    <t>1081439</t>
  </si>
  <si>
    <t>520043381</t>
  </si>
  <si>
    <t>*נובולוג- נובולוג פארם אפ 1966 בע"מ</t>
  </si>
  <si>
    <t>1140151</t>
  </si>
  <si>
    <t>510475312</t>
  </si>
  <si>
    <t>*פנינסולה- קבוצת פנינסולה בע"מ</t>
  </si>
  <si>
    <t>333013</t>
  </si>
  <si>
    <t>520033713</t>
  </si>
  <si>
    <t>סה"כ call 001 אופציות</t>
  </si>
  <si>
    <t>BNP CHINA EQUITY-I C- BNP Paribas Asset Manag</t>
  </si>
  <si>
    <t>LU0823426647</t>
  </si>
  <si>
    <t>12501</t>
  </si>
  <si>
    <t>ELBIT SYSTEMS LTD- אלביט מערכות בע"מ</t>
  </si>
  <si>
    <t>IL0010811243</t>
  </si>
  <si>
    <t>CAESAR STONE SDOT- CAESAR STON SDOT</t>
  </si>
  <si>
    <t>IL0011259137</t>
  </si>
  <si>
    <t>2264</t>
  </si>
  <si>
    <t>*Mediwound ltd- MEDIWOUND LTD</t>
  </si>
  <si>
    <t>IL0011316309</t>
  </si>
  <si>
    <t>10278</t>
  </si>
  <si>
    <t>REDHILL BIOPHARMA- REDHILL BIOPHARMA LTD</t>
  </si>
  <si>
    <t>US7574681034</t>
  </si>
  <si>
    <t>12904</t>
  </si>
  <si>
    <t>UROGEN PHARMA LTD- UROGEN PHARMA LTD</t>
  </si>
  <si>
    <t>IL0011407140</t>
  </si>
  <si>
    <t>27481</t>
  </si>
  <si>
    <t>Teva Pharm- טבע תעשיות פרמצבטיות בע"מ</t>
  </si>
  <si>
    <t>US8816242098</t>
  </si>
  <si>
    <t>Perrigo Co Plc- פריגו קומפני דואלי</t>
  </si>
  <si>
    <t>IE00BGH1M568</t>
  </si>
  <si>
    <t>Kamada ltd- קמהדע בע"מ</t>
  </si>
  <si>
    <t>IL0010941198</t>
  </si>
  <si>
    <t>FIVERR INTERNATIONAL LTD- FIVERR INTERNATIONAL LTD</t>
  </si>
  <si>
    <t>IL0011582033</t>
  </si>
  <si>
    <t>28012</t>
  </si>
  <si>
    <t>SEDG US_SOLAREDGE TECHNOLOGI- SOLAREDGE TECHNOLOGIES INC</t>
  </si>
  <si>
    <t>US83417M1045</t>
  </si>
  <si>
    <t>27183</t>
  </si>
  <si>
    <t>Tower semiconductor- טאואר סמיקונדקטור בע"מ</t>
  </si>
  <si>
    <t>IL0010823792</t>
  </si>
  <si>
    <t>Nova measuring inst- נובה מכשירי מדידה בע"מ</t>
  </si>
  <si>
    <t>IL0010845571</t>
  </si>
  <si>
    <t>CAMTEK- קמטק בע"מ</t>
  </si>
  <si>
    <t>IL0010952641</t>
  </si>
  <si>
    <t>CYBR US Equity- Cyberark Software Ltd</t>
  </si>
  <si>
    <t>il0011334468</t>
  </si>
  <si>
    <t>VARONIS SYSTEMS- VARONIS SYSTEMS INC</t>
  </si>
  <si>
    <t>US9222801022</t>
  </si>
  <si>
    <t>27743</t>
  </si>
  <si>
    <t>Verint Systems Inc- VERINT SYSTEMS</t>
  </si>
  <si>
    <t>US92343X1000</t>
  </si>
  <si>
    <t>10467</t>
  </si>
  <si>
    <t>WIX.COM LTD- WIX ltd</t>
  </si>
  <si>
    <t>IL0011301780</t>
  </si>
  <si>
    <t>12913</t>
  </si>
  <si>
    <t>Nice Sys Adr- נייס מערכות בע"מ</t>
  </si>
  <si>
    <t>US6536561086</t>
  </si>
  <si>
    <t>Check Point Software- צ'ק פוינט</t>
  </si>
  <si>
    <t>IL0010824113</t>
  </si>
  <si>
    <t>520042821</t>
  </si>
  <si>
    <t>Kornit Digital ltd- Kornit Digital Ltd</t>
  </si>
  <si>
    <t>IL0011216723</t>
  </si>
  <si>
    <t>12849</t>
  </si>
  <si>
    <t>AUDIOCODES- אודיוקודס בע"מ</t>
  </si>
  <si>
    <t>IL0010829658</t>
  </si>
  <si>
    <t>520044132</t>
  </si>
  <si>
    <t>Ituran Location And Control 16- איתוראן איתור ושליטה בע"מ</t>
  </si>
  <si>
    <t>IL0010818685</t>
  </si>
  <si>
    <t>520043811</t>
  </si>
  <si>
    <t>*Allot Communications ltd- אלוט תקשרות בע"מ</t>
  </si>
  <si>
    <t>IL0010996549</t>
  </si>
  <si>
    <t>PARTNER COMM ADR- חברת פרטנר תקשורת בע"מ</t>
  </si>
  <si>
    <t>US70211M1099</t>
  </si>
  <si>
    <t>*Ormat Technologies MG- אורמת טכנולגיות אינק דואלי</t>
  </si>
  <si>
    <t>US6866881021</t>
  </si>
  <si>
    <t>TUFIN SOFTWARE TECHNOLOGIES- TUFIN SOFTWARE TECHNOLOGIES</t>
  </si>
  <si>
    <t>IL0011571556</t>
  </si>
  <si>
    <t>513627398</t>
  </si>
  <si>
    <t>AUTOLIV- AUTOLIV INC</t>
  </si>
  <si>
    <t>US0528001094</t>
  </si>
  <si>
    <t>28181</t>
  </si>
  <si>
    <t>Bayerische Motoren Werke (bmw- BMW</t>
  </si>
  <si>
    <t>DE0005190003</t>
  </si>
  <si>
    <t>General motors- GENERAL MOTORS CORP</t>
  </si>
  <si>
    <t>US37045V1008</t>
  </si>
  <si>
    <t>Volkswagen AG- Volkswagen intl fin</t>
  </si>
  <si>
    <t>DE0007664039</t>
  </si>
  <si>
    <t>VOLVO AB B- VOLVO AB</t>
  </si>
  <si>
    <t>SE0000115446</t>
  </si>
  <si>
    <t>10477</t>
  </si>
  <si>
    <t>Bank amer crop- Bank of America</t>
  </si>
  <si>
    <t>US0605051046</t>
  </si>
  <si>
    <t>10043</t>
  </si>
  <si>
    <t>Citigroup Inc- CITIGROUP INC</t>
  </si>
  <si>
    <t>US1729674242</t>
  </si>
  <si>
    <t>10083</t>
  </si>
  <si>
    <t>Goldman Sachs- GOLDMAN SACHS GROUP INC</t>
  </si>
  <si>
    <t>US38141G1040</t>
  </si>
  <si>
    <t>10179</t>
  </si>
  <si>
    <t>JPmorgan Chase- JP MORGAN</t>
  </si>
  <si>
    <t>US46625H1005</t>
  </si>
  <si>
    <t>10232</t>
  </si>
  <si>
    <t>ABB Limited- ABB Limited</t>
  </si>
  <si>
    <t>CH0012221716</t>
  </si>
  <si>
    <t>10000</t>
  </si>
  <si>
    <t>AIRBUS GROUP NV- AIRBUS GROUP</t>
  </si>
  <si>
    <t>NL0000235190</t>
  </si>
  <si>
    <t>11195</t>
  </si>
  <si>
    <t>CATERPILLAR INC FOR- CATERPILLAR</t>
  </si>
  <si>
    <t>US1491231015</t>
  </si>
  <si>
    <t>10068</t>
  </si>
  <si>
    <t>COMPAGNIE DE SAINT-G- Companhia de</t>
  </si>
  <si>
    <t>FR0000125007</t>
  </si>
  <si>
    <t>10091</t>
  </si>
  <si>
    <t>EIFFAGE- EIFFAGE</t>
  </si>
  <si>
    <t>FR0000130452</t>
  </si>
  <si>
    <t>27267</t>
  </si>
  <si>
    <t>FERROVIAL SA- Ferrovial SA</t>
  </si>
  <si>
    <t>ES0118900010</t>
  </si>
  <si>
    <t>12740</t>
  </si>
  <si>
    <t>L3HARRIS TECHNOLOGIES- L3HARRIS TECHNOLOGIES</t>
  </si>
  <si>
    <t>US5024311095</t>
  </si>
  <si>
    <t>27987</t>
  </si>
  <si>
    <t>Lockhid martin corp- lockheed martin corp</t>
  </si>
  <si>
    <t>us5398301094</t>
  </si>
  <si>
    <t>27744</t>
  </si>
  <si>
    <t>SIEMENS REGISTERD- SIEMENS</t>
  </si>
  <si>
    <t>de0007236101</t>
  </si>
  <si>
    <t>10385</t>
  </si>
  <si>
    <t>VINCI SA- VINCI SA</t>
  </si>
  <si>
    <t>FR0000125486</t>
  </si>
  <si>
    <t>10472</t>
  </si>
  <si>
    <t>UPWORK INC- UPWORK INC</t>
  </si>
  <si>
    <t>US91688F1049</t>
  </si>
  <si>
    <t>28233</t>
  </si>
  <si>
    <t>Adidas ag- Adidas ag</t>
  </si>
  <si>
    <t>DE000A1EWWW0</t>
  </si>
  <si>
    <t>12123</t>
  </si>
  <si>
    <t>LEVI STRAUSS &amp; CO- CLASS A- LEVI STRAUSS &amp; CO</t>
  </si>
  <si>
    <t>US52736R1023</t>
  </si>
  <si>
    <t>27145</t>
  </si>
  <si>
    <t>NKE US NIKE INC- NIKE INC</t>
  </si>
  <si>
    <t>US6541061031</t>
  </si>
  <si>
    <t>10310</t>
  </si>
  <si>
    <t>American Ex Co- AMERICAN EXPRESS</t>
  </si>
  <si>
    <t>US0258161092</t>
  </si>
  <si>
    <t>10019</t>
  </si>
  <si>
    <t>BITCOIN-INVEST- BITCOIN-INVEST</t>
  </si>
  <si>
    <t>US09173T1088</t>
  </si>
  <si>
    <t>27873</t>
  </si>
  <si>
    <t>BLACKROCK INC- BLACKROCK GLOBAL FUNDS</t>
  </si>
  <si>
    <t>US09247X1019</t>
  </si>
  <si>
    <t>26017</t>
  </si>
  <si>
    <t>INTERCONTINENTAL EXCHANGE IN- Intercontinental exchange inc</t>
  </si>
  <si>
    <t>US45866F1049</t>
  </si>
  <si>
    <t>12957</t>
  </si>
  <si>
    <t>MODDYS CORP- Moody's corporation</t>
  </si>
  <si>
    <t>US6153691059</t>
  </si>
  <si>
    <t>12067</t>
  </si>
  <si>
    <t>MORGAN STANLEY- MORGAN STANLEY</t>
  </si>
  <si>
    <t>US6174464486</t>
  </si>
  <si>
    <t>10289</t>
  </si>
  <si>
    <t>NASDAQ INC- NASDAQ 100</t>
  </si>
  <si>
    <t>US6311031081</t>
  </si>
  <si>
    <t>10297</t>
  </si>
  <si>
    <t>OWL ROCK CAPITAL CORP- OWL ROCK CAPITAL CORP</t>
  </si>
  <si>
    <t>US69121K1043</t>
  </si>
  <si>
    <t>OWL ROCK CAPITAL- OWL ROCK CAPITAL CORP</t>
  </si>
  <si>
    <t>S&amp;P GLOBAL INC- S&amp;P 500</t>
  </si>
  <si>
    <t>US78409V1044</t>
  </si>
  <si>
    <t>10369</t>
  </si>
  <si>
    <t>SAP SE- SAP AG-SPONSORED ADR</t>
  </si>
  <si>
    <t>DE0007164600</t>
  </si>
  <si>
    <t>10773</t>
  </si>
  <si>
    <t>ENERGEAN OIL- ENERGEAN OIL</t>
  </si>
  <si>
    <t>GB00BG12Y042</t>
  </si>
  <si>
    <t>ISE</t>
  </si>
  <si>
    <t>27813</t>
  </si>
  <si>
    <t>Wal  mart stores- Wal-Mart Stores</t>
  </si>
  <si>
    <t>US9311421039</t>
  </si>
  <si>
    <t>10480</t>
  </si>
  <si>
    <t>MCDONALDS CORP- McDonnell</t>
  </si>
  <si>
    <t>US5801351017</t>
  </si>
  <si>
    <t>10275</t>
  </si>
  <si>
    <t>Nestle sa- NESTLE SA-REG</t>
  </si>
  <si>
    <t>CH0038863350</t>
  </si>
  <si>
    <t>SIX</t>
  </si>
  <si>
    <t>10790</t>
  </si>
  <si>
    <t>CENTENE CORP- Centene Corporation</t>
  </si>
  <si>
    <t>US15135B1017</t>
  </si>
  <si>
    <t>Starbucks Corp- Starbucks Corporation</t>
  </si>
  <si>
    <t>US8552441094</t>
  </si>
  <si>
    <t>estee lauder companies-cl a- ESTEE LAUDER COMPANIES</t>
  </si>
  <si>
    <t>US5184391044</t>
  </si>
  <si>
    <t>28035</t>
  </si>
  <si>
    <t>Household &amp; Personal Products</t>
  </si>
  <si>
    <t>LOREAL - LOREAL</t>
  </si>
  <si>
    <t>FR0000120321</t>
  </si>
  <si>
    <t>28150</t>
  </si>
  <si>
    <t>RECKITT BENCKISER GROUP- reckitt benckis</t>
  </si>
  <si>
    <t>GB00B24CGK77</t>
  </si>
  <si>
    <t>27237</t>
  </si>
  <si>
    <t>ALBEMARLE CORP- KOMMUNALBANKEN AS</t>
  </si>
  <si>
    <t>US0126531013</t>
  </si>
  <si>
    <t>10245</t>
  </si>
  <si>
    <t>MARTIN MARIETTA MAT- MARTIN MARIETTA MATERIALS</t>
  </si>
  <si>
    <t>US5732841060</t>
  </si>
  <si>
    <t>28182</t>
  </si>
  <si>
    <t>NUTRIEN LTD- NXP SEMICONDUCTORS NV</t>
  </si>
  <si>
    <t>CA67077M1086</t>
  </si>
  <si>
    <t>VULCAN MATERIALS CO- Vulcan Materials</t>
  </si>
  <si>
    <t>US9291601097 - 70450671</t>
  </si>
  <si>
    <t>27639</t>
  </si>
  <si>
    <t>INTL FLAVORS &amp; FRAG- אינטרנשיונל פליוורס אנד פראגרנסס אינק</t>
  </si>
  <si>
    <t>US4595061015</t>
  </si>
  <si>
    <t>Electronic Arts Inc- Electronic arts inc</t>
  </si>
  <si>
    <t>US2855121099</t>
  </si>
  <si>
    <t>12964</t>
  </si>
  <si>
    <t>LIVEPERSON INC- לייבפרסון, אינק</t>
  </si>
  <si>
    <t>US5381461012</t>
  </si>
  <si>
    <t>512796756</t>
  </si>
  <si>
    <t>FERRARI NV- FERRARI</t>
  </si>
  <si>
    <t>NL0011585146</t>
  </si>
  <si>
    <t>28180</t>
  </si>
  <si>
    <t>ILLUMINA- ILLUMINA INC</t>
  </si>
  <si>
    <t>US4523271090</t>
  </si>
  <si>
    <t>27163</t>
  </si>
  <si>
    <t>SOL-GEL TECHNOL- SOL GEL TECHNOLOGIES</t>
  </si>
  <si>
    <t>IL0011417206</t>
  </si>
  <si>
    <t>28034</t>
  </si>
  <si>
    <t>AMERICAN TOWER- AMRICAN TOWER</t>
  </si>
  <si>
    <t>US03027X1000</t>
  </si>
  <si>
    <t>28162</t>
  </si>
  <si>
    <t>AROUNDTOWN SA- Aroundtown property</t>
  </si>
  <si>
    <t>LU1673108939</t>
  </si>
  <si>
    <t>12853</t>
  </si>
  <si>
    <t>CROWN CASTLE INTL CORP- CROWN CASTLE INTL</t>
  </si>
  <si>
    <t>US22822V1017</t>
  </si>
  <si>
    <t>27630</t>
  </si>
  <si>
    <t>Deutsche Annington Immobilie- DEUTSCHE ANNINGTON IMMOBILE</t>
  </si>
  <si>
    <t>DE000A1ML7J1</t>
  </si>
  <si>
    <t>11264</t>
  </si>
  <si>
    <t>EQUINIX- Equinix Inc</t>
  </si>
  <si>
    <t>US29444U7000</t>
  </si>
  <si>
    <t>12746</t>
  </si>
  <si>
    <t>LEG IMMOBILIEN A- LEG IMMOBILIEN</t>
  </si>
  <si>
    <t>DE000LEG1110</t>
  </si>
  <si>
    <t>27397</t>
  </si>
  <si>
    <t>PROLOGIS INC- Prologis Inc</t>
  </si>
  <si>
    <t>US74340W1036</t>
  </si>
  <si>
    <t>13035</t>
  </si>
  <si>
    <t>SEGRO- SEGRO PLC</t>
  </si>
  <si>
    <t>GB00B52N1N88</t>
  </si>
  <si>
    <t>27817</t>
  </si>
  <si>
    <t>Alibaba Group ho- ALIBABA COM LTD</t>
  </si>
  <si>
    <t>US01609W1027</t>
  </si>
  <si>
    <t>10825</t>
  </si>
  <si>
    <t>Alibaba group holdin- ALIBABA COM LTD</t>
  </si>
  <si>
    <t>us01609w1027</t>
  </si>
  <si>
    <t>Amazon inc- amazon.com</t>
  </si>
  <si>
    <t>US0231351067</t>
  </si>
  <si>
    <t>11069</t>
  </si>
  <si>
    <t>DOLLAR GENERAL- Dollar general corp</t>
  </si>
  <si>
    <t>US2566771059</t>
  </si>
  <si>
    <t>12955</t>
  </si>
  <si>
    <t>Home Depot Inc- HOME DEPOT</t>
  </si>
  <si>
    <t>US4370761029</t>
  </si>
  <si>
    <t>10192</t>
  </si>
  <si>
    <t>Netflix Inc- Netflix Inc</t>
  </si>
  <si>
    <t>US64110L1061</t>
  </si>
  <si>
    <t>1104792</t>
  </si>
  <si>
    <t>BOOKING HOLDINGS INC- Priceline.com Inc</t>
  </si>
  <si>
    <t>US7415034039</t>
  </si>
  <si>
    <t>12619</t>
  </si>
  <si>
    <t>ross stores inc- ross stores</t>
  </si>
  <si>
    <t>US7782961038</t>
  </si>
  <si>
    <t>27461</t>
  </si>
  <si>
    <t>TARGET CORP- TARGET CORP</t>
  </si>
  <si>
    <t>US87612E1064</t>
  </si>
  <si>
    <t>10410</t>
  </si>
  <si>
    <t>Tjx Companies inc- Tjx Companies Inc</t>
  </si>
  <si>
    <t>US8725401090</t>
  </si>
  <si>
    <t>12558</t>
  </si>
  <si>
    <t>ASML_ASML HOLDING NV-NY REG- ASML HOLDING NV-NY</t>
  </si>
  <si>
    <t>NL0010273215</t>
  </si>
  <si>
    <t>27028</t>
  </si>
  <si>
    <t>CEVA INC- Ceva inc</t>
  </si>
  <si>
    <t>US1572101053</t>
  </si>
  <si>
    <t>512510538</t>
  </si>
  <si>
    <t>INFINEON TECHNOLOGIES- Infineon Technologies Ag</t>
  </si>
  <si>
    <t>DE0006231004</t>
  </si>
  <si>
    <t>12124</t>
  </si>
  <si>
    <t>INTEL CORP- INTEL CORP</t>
  </si>
  <si>
    <t>US4581401001</t>
  </si>
  <si>
    <t>10210</t>
  </si>
  <si>
    <t>Nvidia crop- NVIDIA CORP</t>
  </si>
  <si>
    <t>US67066G1040</t>
  </si>
  <si>
    <t>10322</t>
  </si>
  <si>
    <t>Stm FP- STMicroelectronics</t>
  </si>
  <si>
    <t>NL0000226223</t>
  </si>
  <si>
    <t>13014</t>
  </si>
  <si>
    <t>Texas Instruments- TEXAS INSTRUMENTS INCORPORATED</t>
  </si>
  <si>
    <t>US8825081040</t>
  </si>
  <si>
    <t>11057</t>
  </si>
  <si>
    <t>ADOBE SYS INC- ADOBE SYS INC</t>
  </si>
  <si>
    <t>US00724F1012</t>
  </si>
  <si>
    <t>28056</t>
  </si>
  <si>
    <t>Facebook Inc- FACEBOOK INC - A</t>
  </si>
  <si>
    <t>US30303M1027</t>
  </si>
  <si>
    <t>12310</t>
  </si>
  <si>
    <t>FIDELITIY NATIONAL- Fidelity International l</t>
  </si>
  <si>
    <t>US31620M1062</t>
  </si>
  <si>
    <t>11087</t>
  </si>
  <si>
    <t>ALPHABET  INC  CL C ׂ- Google Inc</t>
  </si>
  <si>
    <t>US02079K1079</t>
  </si>
  <si>
    <t>10616</t>
  </si>
  <si>
    <t>ALPHABET-C- Google Inc</t>
  </si>
  <si>
    <t>Mastercard inc-cla- MASTERCARD INC</t>
  </si>
  <si>
    <t>US57636Q1040</t>
  </si>
  <si>
    <t>11106</t>
  </si>
  <si>
    <t>Microsoft corp- MICROSOFT CORP</t>
  </si>
  <si>
    <t>US5949181045</t>
  </si>
  <si>
    <t>10284</t>
  </si>
  <si>
    <t>Microsoft crop- MICROSOFT CORP</t>
  </si>
  <si>
    <t>Paypal Holdings- Paypal Holdings inc</t>
  </si>
  <si>
    <t>US70450Y1038</t>
  </si>
  <si>
    <t>12898</t>
  </si>
  <si>
    <t>PAYPAL HOLDINGS- Paypal Holdings inc</t>
  </si>
  <si>
    <t>Salesforce.com Inc- Saleforce.com Inc</t>
  </si>
  <si>
    <t>US79466L3024</t>
  </si>
  <si>
    <t>12384</t>
  </si>
  <si>
    <t>SQUARE INC - A- square inc</t>
  </si>
  <si>
    <t>US8522341036</t>
  </si>
  <si>
    <t>27283</t>
  </si>
  <si>
    <t>Synopsys inc- Synopsys Inc</t>
  </si>
  <si>
    <t>US8716071076</t>
  </si>
  <si>
    <t>12220</t>
  </si>
  <si>
    <t>TAL EDUCATIO-ADR- TAL EDUCATION GROUP</t>
  </si>
  <si>
    <t>US8740801043</t>
  </si>
  <si>
    <t>28201</t>
  </si>
  <si>
    <t>TENCENT HOLDINGS LTD- Tencent holdings ltd</t>
  </si>
  <si>
    <t>FR0000121261-70193925</t>
  </si>
  <si>
    <t>11074</t>
  </si>
  <si>
    <t>2U INC- twou inc</t>
  </si>
  <si>
    <t>US90214J1016</t>
  </si>
  <si>
    <t>28202</t>
  </si>
  <si>
    <t>VISA inc-class a- VISA  Inc - CLASS  A</t>
  </si>
  <si>
    <t>US92826C8394</t>
  </si>
  <si>
    <t>11109</t>
  </si>
  <si>
    <t>ZSCALER INC- ZSCALER INC</t>
  </si>
  <si>
    <t>US98980G1022</t>
  </si>
  <si>
    <t>28081</t>
  </si>
  <si>
    <t>APPLE INC- APPLE COMPUTER INC</t>
  </si>
  <si>
    <t>US0378331005</t>
  </si>
  <si>
    <t>10027</t>
  </si>
  <si>
    <t>Cisco  sys inc- CISCO SYS</t>
  </si>
  <si>
    <t>US17275R1023</t>
  </si>
  <si>
    <t>10082</t>
  </si>
  <si>
    <t>Cisco systems- CISCO SYS</t>
  </si>
  <si>
    <t>INTL BUSINESS MACHI- IBM CORP</t>
  </si>
  <si>
    <t>US4592001014</t>
  </si>
  <si>
    <t>10199</t>
  </si>
  <si>
    <t>NOKIA OYJ A SHS- Noble Group</t>
  </si>
  <si>
    <t>FI0009000681</t>
  </si>
  <si>
    <t>12303</t>
  </si>
  <si>
    <t>Palo alto networks- Palo alto networks inc</t>
  </si>
  <si>
    <t>us6974351057</t>
  </si>
  <si>
    <t>12997</t>
  </si>
  <si>
    <t>Qualcomm INC- QUALCOMM Inc</t>
  </si>
  <si>
    <t>US7475251036</t>
  </si>
  <si>
    <t>10350</t>
  </si>
  <si>
    <t>Samsung electronics- Samsung Electronics co ltd</t>
  </si>
  <si>
    <t>US7960508882</t>
  </si>
  <si>
    <t>LSE</t>
  </si>
  <si>
    <t>11111</t>
  </si>
  <si>
    <t>ERICSSON LM B SHS- TELEFONAKTIEBOL</t>
  </si>
  <si>
    <t>SE0000108656</t>
  </si>
  <si>
    <t>11259</t>
  </si>
  <si>
    <t>CELLNEX TELECOM SA- CELLNEX TELECOM SA</t>
  </si>
  <si>
    <t>28198</t>
  </si>
  <si>
    <t>TENCENT HOLD-ADR- Tencent holdings ltd</t>
  </si>
  <si>
    <t>US88032Q1094</t>
  </si>
  <si>
    <t>Deutsche Post Ag-Reg- DEUTCHE POST AG</t>
  </si>
  <si>
    <t>DE0005552004</t>
  </si>
  <si>
    <t>12215</t>
  </si>
  <si>
    <t>FEDEX CORP- Fedex corp</t>
  </si>
  <si>
    <t>US31428X1063</t>
  </si>
  <si>
    <t>12127</t>
  </si>
  <si>
    <t>SAMSUNG ELECTR-GDR REG- Samsung Electronics co ltd</t>
  </si>
  <si>
    <t>UNITED PARCEL SERVICE-CL B- United Parcel Service Inc</t>
  </si>
  <si>
    <t>US9113121068</t>
  </si>
  <si>
    <t>27795</t>
  </si>
  <si>
    <t>nextera energy inc- NextEra Energy</t>
  </si>
  <si>
    <t>US65339F1012</t>
  </si>
  <si>
    <t>27715</t>
  </si>
  <si>
    <t>INDITEX- Industria de Diseno Textil s.a ZARA</t>
  </si>
  <si>
    <t>ES0148396007</t>
  </si>
  <si>
    <t>12537</t>
  </si>
  <si>
    <t>סה"כ שמחקות מדדי מניות בישראל</t>
  </si>
  <si>
    <t>הראל סל )4A( כשרה ת"א 125- הראל קרנות נאמנות בע"מ</t>
  </si>
  <si>
    <t>1155340</t>
  </si>
  <si>
    <t>511776783</t>
  </si>
  <si>
    <t>מניות</t>
  </si>
  <si>
    <t>הראל סל תא 125- הראל קרנות נאמנות בע"מ</t>
  </si>
  <si>
    <t>1148899</t>
  </si>
  <si>
    <t>הראל סל תא בנקים- הראל קרנות נאמנות בע"מ</t>
  </si>
  <si>
    <t>1148949</t>
  </si>
  <si>
    <t>תכלית סל )40( כשרה ת"א 125- מיטב תכלית קרנות נאמנות בע"מ</t>
  </si>
  <si>
    <t>1155373</t>
  </si>
  <si>
    <t>513534974</t>
  </si>
  <si>
    <t>תכלית סל תא 125- מיטב תכלית קרנות נאמנות בע"מ</t>
  </si>
  <si>
    <t>1143718</t>
  </si>
  <si>
    <t>תכלית סל תא בנקים- מיטב תכלית קרנות נאמנות בע"מ</t>
  </si>
  <si>
    <t>1143726</t>
  </si>
  <si>
    <t>תכלית קרן סל תא 35- מיטב תכלית קרנות נאמנות בע"מ</t>
  </si>
  <si>
    <t>1143700</t>
  </si>
  <si>
    <t>פסגות ETF תא 125- פסגות קרנות מדדים בע"מ</t>
  </si>
  <si>
    <t>1148808</t>
  </si>
  <si>
    <t>513765339</t>
  </si>
  <si>
    <t>פסגות ETFי )4A( כשרה ת"א 125- פסגות קרנות מדדים בע"מ</t>
  </si>
  <si>
    <t>1155324</t>
  </si>
  <si>
    <t>פסגות קרן סל תא צמיחה- פסגות קרנות מדדים בע"מ</t>
  </si>
  <si>
    <t>1148782</t>
  </si>
  <si>
    <t>פסגות ת"א בנקים- פסגות קרנות מדדים בע"מ</t>
  </si>
  <si>
    <t>1148774</t>
  </si>
  <si>
    <t>קסם )4A) ETF כשרה ת"א 125- קסם קרנות נאמנות בע"מ</t>
  </si>
  <si>
    <t>1155365</t>
  </si>
  <si>
    <t>510938608</t>
  </si>
  <si>
    <t>קסם 4A) ETF) ת"א ביומד- קסם קרנות נאמנות בע"מ</t>
  </si>
  <si>
    <t>1146893</t>
  </si>
  <si>
    <t>קסם ETF תא 125- קסם קרנות נאמנות בע"מ</t>
  </si>
  <si>
    <t>1146356</t>
  </si>
  <si>
    <t>קסם ETF תא בנקים- קסם קרנות נאמנות בע"מ</t>
  </si>
  <si>
    <t>1146430</t>
  </si>
  <si>
    <t>סה"כ שמחקות מדדי מניות בחו"ל</t>
  </si>
  <si>
    <t>קסם S&amp;P FINN ממ- קסם קרנות נאמנות בע"מ</t>
  </si>
  <si>
    <t>5125174</t>
  </si>
  <si>
    <t>הראל סל 4DMSCI AC World- הראל קרנות נאמנות בע"מ</t>
  </si>
  <si>
    <t>1149335</t>
  </si>
  <si>
    <t>*SP TECH מגדל קרן סל ממ- מגדל קרנות נאמנות בע"מ</t>
  </si>
  <si>
    <t>1150481</t>
  </si>
  <si>
    <t>511303661</t>
  </si>
  <si>
    <t>תכ.NDX100ממ- מיטב תכלית קרנות נאמנות בע"מ</t>
  </si>
  <si>
    <t>1143734</t>
  </si>
  <si>
    <t>תכ.SP500ממ- מיטב תכלית קרנות נאמנות בע"מ</t>
  </si>
  <si>
    <t>1143817</t>
  </si>
  <si>
    <t>תכלית 500 PR P&amp;S- מיטב תכלית קרנות נאמנות בע"מ</t>
  </si>
  <si>
    <t>1144385</t>
  </si>
  <si>
    <t>תכלית סל SP US AD- מיטב תכלית קרנות נאמנות בע"מ</t>
  </si>
  <si>
    <t>1144310</t>
  </si>
  <si>
    <t>תכלית קרן סל (4D) ‏ISE Cyber Security- מיטב תכלית קרנות נאמנות בע"מ</t>
  </si>
  <si>
    <t>1144252</t>
  </si>
  <si>
    <t>קסם Cleantech (4D) ETF- קסם קרנות נאמנות בע"מ</t>
  </si>
  <si>
    <t>1145895</t>
  </si>
  <si>
    <t>קסם DJ Banks Titans 30 (4D) ETF- קסם קרנות נאמנות בע"מ</t>
  </si>
  <si>
    <t>1145861</t>
  </si>
  <si>
    <t>קסם S&amp;P Health Care (4A) ETF מ- קסם קרנות נאמנות בע"מ</t>
  </si>
  <si>
    <t>1147321</t>
  </si>
  <si>
    <t>קסם גרמניה 30 DAX GTR- קסם קרנות נאמנות בע"מ</t>
  </si>
  <si>
    <t>1146513</t>
  </si>
  <si>
    <t>קסם.מחNDX100 חסרפי3- קסם קרנות נאמנות בע"מ</t>
  </si>
  <si>
    <t>1147008</t>
  </si>
  <si>
    <t>סה"כ שמחקות מדדים אחרים בישראל</t>
  </si>
  <si>
    <t>הראל סל )00( כשרה תל בונד 60- הראל קרנות נאמנות בע"מ</t>
  </si>
  <si>
    <t>1155092</t>
  </si>
  <si>
    <t>אג"ח</t>
  </si>
  <si>
    <t>הראל סל כש תלבונד שקלי- הראל קרנות נאמנות בע"מ</t>
  </si>
  <si>
    <t>1155191</t>
  </si>
  <si>
    <t>הראל סל תל בונד 60- הראל קרנות נאמנות בע"מ</t>
  </si>
  <si>
    <t>1150473</t>
  </si>
  <si>
    <t>הראל קרן סל תל בונד 20- הראל קרנות נאמנות בע"מ</t>
  </si>
  <si>
    <t>1150440</t>
  </si>
  <si>
    <t>הראל קרן סל תלבונד 40- הראל קרנות נאמנות בע"מ</t>
  </si>
  <si>
    <t>1150499</t>
  </si>
  <si>
    <t>הרל.תלבונד צ בנ- הראל קרנות נאמנות בע"מ</t>
  </si>
  <si>
    <t>5129689</t>
  </si>
  <si>
    <t>תכ.שחר2-5- מיטב תכלית קרנות נאמנות בע"מ</t>
  </si>
  <si>
    <t>1145150</t>
  </si>
  <si>
    <t>תכלית TTF 00! אינדקס HY-BBB- מיטב תכלית קרנות נאמנות בע"מ</t>
  </si>
  <si>
    <t>5124409</t>
  </si>
  <si>
    <t>תכלית סל (00) תל בונד 40- מיטב תכלית קרנות נאמנות בע"מ</t>
  </si>
  <si>
    <t>1145093</t>
  </si>
  <si>
    <t>תכלית סל גליל 5-10- מיטב תכלית קרנות נאמנות בע"מ</t>
  </si>
  <si>
    <t>1145176</t>
  </si>
  <si>
    <t>תכלית סל כש תלבונד שקלי- מיטב תכלית קרנות נאמנות בע"מ</t>
  </si>
  <si>
    <t>1155183</t>
  </si>
  <si>
    <t>תכלית קרן סל תלבונד 20- מיטב תכלית קרנות נאמנות בע"מ</t>
  </si>
  <si>
    <t>1143791</t>
  </si>
  <si>
    <t>תכלית קרןסל תל בונד צבנק- מיטב תכלית קרנות נאמנות בע"מ</t>
  </si>
  <si>
    <t>1144823</t>
  </si>
  <si>
    <t>תכלית תל בונד 60- מיטב תכלית קרנות נאמנות בע"מ</t>
  </si>
  <si>
    <t>1145101</t>
  </si>
  <si>
    <t>תכלית תל בונד שקלי סד-2- מיטב תכלית קרנות נאמנות בע"מ</t>
  </si>
  <si>
    <t>1145184</t>
  </si>
  <si>
    <t>פסג קרן סל .תלבונד 60- פסגות קרנות מדדים בע"מ</t>
  </si>
  <si>
    <t>1148006</t>
  </si>
  <si>
    <t>פסג.גליל 2-5- פסגות קרנות מדדים בע"מ</t>
  </si>
  <si>
    <t>1147917</t>
  </si>
  <si>
    <t>פסג.שחר 5+- פסגות קרנות מדדים בע"מ</t>
  </si>
  <si>
    <t>1147818</t>
  </si>
  <si>
    <t>פסג.תלבונד מאגר- פסגות קרנות מדדים בע"מ</t>
  </si>
  <si>
    <t>1148170</t>
  </si>
  <si>
    <t>פסג.תלבונד ש 50- פסגות קרנות מדדים בע"מ</t>
  </si>
  <si>
    <t>1148337</t>
  </si>
  <si>
    <t>פסגות ETF )00( כשרה תל בונד 60- פסגות קרנות מדדים בע"מ</t>
  </si>
  <si>
    <t>1155076</t>
  </si>
  <si>
    <t>פסגות ETF גליל 5-10- פסגות קרנות מדדים בע"מ</t>
  </si>
  <si>
    <t>1147925</t>
  </si>
  <si>
    <t>פסגות ETF כש תלבונד שקלי- פסגות קרנות מדדים בע"מ</t>
  </si>
  <si>
    <t>1155175</t>
  </si>
  <si>
    <t>פסגות ETF תלבונד שקלי- פסגות קרנות מדדים בע"מ</t>
  </si>
  <si>
    <t>1148261</t>
  </si>
  <si>
    <t>פסגות קרן סל תל בונד 20- פסגות קרנות מדדים בע"מ</t>
  </si>
  <si>
    <t>1147958</t>
  </si>
  <si>
    <t>פסגות קרן סל תל בונד 40- פסגות קרנות מדדים בע"מ</t>
  </si>
  <si>
    <t>1147974</t>
  </si>
  <si>
    <t>קסם ETF )00( כשרה תל בונד 60- קסם קרנות נאמנות בע"מ</t>
  </si>
  <si>
    <t>1155126</t>
  </si>
  <si>
    <t>קסם ETF גליל 5-10- קסם קרנות נאמנות בע"מ</t>
  </si>
  <si>
    <t>1145739</t>
  </si>
  <si>
    <t>קסם ETF כשרה תלבונד שקלי- קסם קרנות נאמנות בע"מ</t>
  </si>
  <si>
    <t>1155159</t>
  </si>
  <si>
    <t>קסם ETF שחר 0-2- קסם קרנות נאמנות בע"מ</t>
  </si>
  <si>
    <t>1146166</t>
  </si>
  <si>
    <t>קסם ETF תלבונד 20- קסם קרנות נאמנות בע"מ</t>
  </si>
  <si>
    <t>1145960</t>
  </si>
  <si>
    <t>קסם קרן סל תל בונד 40- קסם קרנות נאמנות בע"מ</t>
  </si>
  <si>
    <t>1146216</t>
  </si>
  <si>
    <t>קסם קרן סל תל בונד 60- קסם קרנות נאמנות בע"מ</t>
  </si>
  <si>
    <t>1146232</t>
  </si>
  <si>
    <t>קסם תל בונד שקלי- קסם קרנות נאמנות בע"מ</t>
  </si>
  <si>
    <t>1146414</t>
  </si>
  <si>
    <t>קסם.שחר 5+- קסם קרנות נאמנות בע"מ</t>
  </si>
  <si>
    <t>1146174</t>
  </si>
  <si>
    <t>סה"כ שמחקות מדדים אחרים בחו"ל</t>
  </si>
  <si>
    <t>סה"כ short</t>
  </si>
  <si>
    <t>סה"כ שמחקות מדדי מניות</t>
  </si>
  <si>
    <t>Amex tech sel indx- AMERICAN EXPRESS</t>
  </si>
  <si>
    <t>US81369Y8030-300052</t>
  </si>
  <si>
    <t>AMUNDI ETF MSCI- Amundi etf</t>
  </si>
  <si>
    <t>LU1681044563</t>
  </si>
  <si>
    <t>12772</t>
  </si>
  <si>
    <t>AUEM FP_ Amundi ETF MSCI Emerging Marke- Amundi etf</t>
  </si>
  <si>
    <t>LU1681045453</t>
  </si>
  <si>
    <t>AMUNDI INDEX MSCI EUROPE SRI- AMUNDI INDEX</t>
  </si>
  <si>
    <t>LU1861137484</t>
  </si>
  <si>
    <t>27907</t>
  </si>
  <si>
    <t>ISHARES US AEROSPACE &amp; DEF- BLACKROCK FUND ADVISORS</t>
  </si>
  <si>
    <t>US4642887602</t>
  </si>
  <si>
    <t>27567</t>
  </si>
  <si>
    <t>ISHARES CORE NIKKEI 225 ETF- BlackRock Inc</t>
  </si>
  <si>
    <t>JP3027710007</t>
  </si>
  <si>
    <t>27796</t>
  </si>
  <si>
    <t>ISHARES CORE S@P 500- BlackRock Inc</t>
  </si>
  <si>
    <t>IE00B5BMR087</t>
  </si>
  <si>
    <t>ISHR MSCI EUR-I</t>
  </si>
  <si>
    <t>IE00B1YZSC51</t>
  </si>
  <si>
    <t>ISHARES CORE MSCI CH IND ETF- BLACKROCK NORTH ASIA LIMITED</t>
  </si>
  <si>
    <t>HK2801040828</t>
  </si>
  <si>
    <t>2064</t>
  </si>
  <si>
    <t>Ishares russell 2000- CEF ISHARES RUSSELL</t>
  </si>
  <si>
    <t>US4642876555</t>
  </si>
  <si>
    <t>20010</t>
  </si>
  <si>
    <t>COMM SERV SELECT- COMM SERV SELECT</t>
  </si>
  <si>
    <t>US81369Y8527</t>
  </si>
  <si>
    <t>27819</t>
  </si>
  <si>
    <t>Consumer discretionary etf- CONSUMER STAPLES</t>
  </si>
  <si>
    <t>us81369y4070</t>
  </si>
  <si>
    <t>10096</t>
  </si>
  <si>
    <t>Consumer staples- CONSUMER STAPLES</t>
  </si>
  <si>
    <t>US81369Y3080</t>
  </si>
  <si>
    <t>Dbx Eur Hedge- Deutsche x-trackers MSCI Eur</t>
  </si>
  <si>
    <t>US2330518539</t>
  </si>
  <si>
    <t>12921</t>
  </si>
  <si>
    <t>HORIZON S&amp;P/TSX 60- GLOBAL HORIZON</t>
  </si>
  <si>
    <t>CA44049A1241</t>
  </si>
  <si>
    <t>10629</t>
  </si>
  <si>
    <t>Rydex S&amp;P Eq Wgt Te- Guggenheim Capital LLC</t>
  </si>
  <si>
    <t>US78355W8174-70278338</t>
  </si>
  <si>
    <t>12508</t>
  </si>
  <si>
    <t>Health spdr xlv- HEALTH CARE</t>
  </si>
  <si>
    <t>US81369Y2090</t>
  </si>
  <si>
    <t>10188</t>
  </si>
  <si>
    <t>ISHARES CORE S@P 500- ISHARES CORE &amp; CROP</t>
  </si>
  <si>
    <t>27353</t>
  </si>
  <si>
    <t>ISH S&amp;P HLTH CR- Ishares msci switzerland EWL</t>
  </si>
  <si>
    <t>US4642867497</t>
  </si>
  <si>
    <t>20062</t>
  </si>
  <si>
    <t>GVI_Ishares  S&amp;P North Am- ISHARES S&amp;P gsti soft</t>
  </si>
  <si>
    <t>US4642875151</t>
  </si>
  <si>
    <t>20018</t>
  </si>
  <si>
    <t>ISHARES STOXX E- ishares stoxx europ</t>
  </si>
  <si>
    <t>DE000A0H08K7</t>
  </si>
  <si>
    <t>27491</t>
  </si>
  <si>
    <t>Ishares stoxx 600 auto de- Ishares Stoxx Europe 600 Automobiles &amp; Parts de</t>
  </si>
  <si>
    <t>de000a0q4r28</t>
  </si>
  <si>
    <t>12255</t>
  </si>
  <si>
    <t>INVESCO CHINA TECHNOLOGY ETF- Ishares_BlackRock _ IRE</t>
  </si>
  <si>
    <t>US46138E800</t>
  </si>
  <si>
    <t>20093</t>
  </si>
  <si>
    <t>ISH MSCI CHINA A- Ishares_BlackRock _ IRE</t>
  </si>
  <si>
    <t>IE00BQT3WG13</t>
  </si>
  <si>
    <t>ISH MSCI USA ESG EHNCD USD-D- Ishares_BlackRock _ IRE</t>
  </si>
  <si>
    <t>IE00BHZPJ890</t>
  </si>
  <si>
    <t>Ishares st eur 600 utilities- Ishares_BlackRock _ US</t>
  </si>
  <si>
    <t>DE000A0Q4R02-70607171</t>
  </si>
  <si>
    <t>20090</t>
  </si>
  <si>
    <t>ISHARES-IND G&amp;S- ISHARES-IND G&amp;S</t>
  </si>
  <si>
    <t>DE000A0H08J9</t>
  </si>
  <si>
    <t>27658</t>
  </si>
  <si>
    <t>Lyxor etf basic rs- LYXOR ETF</t>
  </si>
  <si>
    <t>FR0010345389</t>
  </si>
  <si>
    <t>10267</t>
  </si>
  <si>
    <t>Lyxor Etf S&amp;P 500- LYXOR ETF</t>
  </si>
  <si>
    <t>LU0496786657</t>
  </si>
  <si>
    <t>Market Vectors semiconduct- MARKET VECTORS</t>
  </si>
  <si>
    <t>US57060U2336</t>
  </si>
  <si>
    <t>10271</t>
  </si>
  <si>
    <t>HORIZONS S&amp;P/TSX- Mirae Asset Global Discovery Fund</t>
  </si>
  <si>
    <t>CA44056G1054</t>
  </si>
  <si>
    <t>12129</t>
  </si>
  <si>
    <t>ISHR MSCI EUR-I- msci europe</t>
  </si>
  <si>
    <t>10692</t>
  </si>
  <si>
    <t>Industrail select- SPDR - State Street Global Advisors</t>
  </si>
  <si>
    <t>US81369Y7040</t>
  </si>
  <si>
    <t>22040</t>
  </si>
  <si>
    <t>SPDR S&amp;P US CON STAP SELECT- SPDR - State Street Global Advisors</t>
  </si>
  <si>
    <t>IE00BWBXM385</t>
  </si>
  <si>
    <t>SPDR MSCI EUROPE CON- spdr s&amp;p 500</t>
  </si>
  <si>
    <t>IE00BKWQ0D84</t>
  </si>
  <si>
    <t>27401</t>
  </si>
  <si>
    <t>Spdr kbw bank- SPDR TRUST</t>
  </si>
  <si>
    <t>US78464A7972</t>
  </si>
  <si>
    <t>10395</t>
  </si>
  <si>
    <t>UBS ETF MSCI EMERG.MARKETS- UBS ETF MSCI EMU H</t>
  </si>
  <si>
    <t>LU0480132876</t>
  </si>
  <si>
    <t>28093</t>
  </si>
  <si>
    <t>Vangurad info tech etf- VANGUARD</t>
  </si>
  <si>
    <t>us92204a7028</t>
  </si>
  <si>
    <t>10457</t>
  </si>
  <si>
    <t>VANGUARD HEALTH CARE ETF- Vanguard Group</t>
  </si>
  <si>
    <t>US92204A5048</t>
  </si>
  <si>
    <t>12517</t>
  </si>
  <si>
    <t>UTILITIES SELECT SECTOR FUND- SPDR - State Street Global Advisors</t>
  </si>
  <si>
    <t>US81369Y8865</t>
  </si>
  <si>
    <t>WISDOMTREE CHINA EX-ST OW- WisdomTree</t>
  </si>
  <si>
    <t>US97717X7194</t>
  </si>
  <si>
    <t>12311</t>
  </si>
  <si>
    <t>INVSC NSDQ FNTC- Invesco</t>
  </si>
  <si>
    <t>IE00BYMS5W68</t>
  </si>
  <si>
    <t>21100</t>
  </si>
  <si>
    <t>AMUNDI INDEX MSCI E- AMUNDI INDEX</t>
  </si>
  <si>
    <t>LU1437017350</t>
  </si>
  <si>
    <t>ARK GEN REV ETF- ARK Investment Management LLC</t>
  </si>
  <si>
    <t>US00214Q3020</t>
  </si>
  <si>
    <t>28043</t>
  </si>
  <si>
    <t>ISH EV&amp;EDRV TECH- BlackRock Inc</t>
  </si>
  <si>
    <t>IE00BGL86Z12</t>
  </si>
  <si>
    <t>ISHARES CORE EM- BlackRock Inc</t>
  </si>
  <si>
    <t>IE00BKM4GZ66</t>
  </si>
  <si>
    <t>Ishares Curr H MSCI- BlackRock Inc</t>
  </si>
  <si>
    <t>US46434G5099</t>
  </si>
  <si>
    <t>Ishares DJ construction- BlackRock Inc</t>
  </si>
  <si>
    <t>US4642887529</t>
  </si>
  <si>
    <t>Ishares Japan Hedge- BlackRock Inc</t>
  </si>
  <si>
    <t>US46434V8862</t>
  </si>
  <si>
    <t>Ishares phlx sox semicon- BlackRock Inc</t>
  </si>
  <si>
    <t>US4642875235</t>
  </si>
  <si>
    <t>DAIWA EXCHANGE TRAD- Daiwa ETF</t>
  </si>
  <si>
    <t>JP3027620008</t>
  </si>
  <si>
    <t>JPX</t>
  </si>
  <si>
    <t>11121</t>
  </si>
  <si>
    <t>FIRST TRUST WATER- FIW</t>
  </si>
  <si>
    <t>US33733B1008</t>
  </si>
  <si>
    <t>28132</t>
  </si>
  <si>
    <t>GLOBAL X VID GAM- GLOBAL</t>
  </si>
  <si>
    <t>US37954Y3927</t>
  </si>
  <si>
    <t>27781</t>
  </si>
  <si>
    <t>FIRST TRUST NASD- Grace Partners of DuPage LP</t>
  </si>
  <si>
    <t>US33738R7200</t>
  </si>
  <si>
    <t>28067</t>
  </si>
  <si>
    <t>US33734X8469</t>
  </si>
  <si>
    <t>FT-NSDQ TECH DVD- Grace Partners of DuPage LP</t>
  </si>
  <si>
    <t>US33738R1187</t>
  </si>
  <si>
    <t>INVESCO DYNAMIC- Invesco</t>
  </si>
  <si>
    <t>US46137V6395</t>
  </si>
  <si>
    <t>S&amp;P 500 SOURCE- Invesco</t>
  </si>
  <si>
    <t>IE00B3YCGJ38</t>
  </si>
  <si>
    <t>ISHARES CORE EM- ISHARES CORE MSCI EMERGING</t>
  </si>
  <si>
    <t>27421</t>
  </si>
  <si>
    <t>ISHARES GLOBAL- ISHARES GLOBAL HY BD</t>
  </si>
  <si>
    <t>US4642882249</t>
  </si>
  <si>
    <t>12445</t>
  </si>
  <si>
    <t>Kraneshares Csi China- Krane Fund Advisors LLc</t>
  </si>
  <si>
    <t>US5007673065</t>
  </si>
  <si>
    <t>12941</t>
  </si>
  <si>
    <t>KRANESHARES CSI- Krane Fund Advisors LLc</t>
  </si>
  <si>
    <t>LYXOR EURSTX600 HALTHCARE- LYXOR ETF</t>
  </si>
  <si>
    <t>LU1834986900</t>
  </si>
  <si>
    <t>GLOBAL X-CLOUD- Mirae Asset Global Discovery Fund</t>
  </si>
  <si>
    <t>US37954Y4420</t>
  </si>
  <si>
    <t>Daiwa etf Topix- Nomura-Nikkei</t>
  </si>
  <si>
    <t>20081</t>
  </si>
  <si>
    <t>ROBO-GL HL TECH- ROBO-GL</t>
  </si>
  <si>
    <t>US3015057231</t>
  </si>
  <si>
    <t>28112</t>
  </si>
  <si>
    <t>Source s&amp;p 500 ireland- Source Markets plc</t>
  </si>
  <si>
    <t>12119</t>
  </si>
  <si>
    <t>Spdr msci usa small cap- State Street Corp</t>
  </si>
  <si>
    <t>IE00BSPLC413</t>
  </si>
  <si>
    <t>22041</t>
  </si>
  <si>
    <t>Spdr s&amp;p 500 etf trust- State Street Corp</t>
  </si>
  <si>
    <t>US78462F1030</t>
  </si>
  <si>
    <t>Vanguard aust share- VANGUARD</t>
  </si>
  <si>
    <t>AU000000VAS1</t>
  </si>
  <si>
    <t>VANGUARD S&amp;P MID- VANGUARD</t>
  </si>
  <si>
    <t>US9219328856</t>
  </si>
  <si>
    <t>VANG S&amp;P 500-USD- Vanguard Group</t>
  </si>
  <si>
    <t>IE00B3XXRP09</t>
  </si>
  <si>
    <t>Vanguard aust share- Vanguard Group</t>
  </si>
  <si>
    <t>Vanguard Emrg mkt et- Vanguard Group</t>
  </si>
  <si>
    <t>US9220428588</t>
  </si>
  <si>
    <t>Vanguard S&amp;P 500 etf- Vanguard Group</t>
  </si>
  <si>
    <t>US9229083632</t>
  </si>
  <si>
    <t>סה"כ שמחקות מדדים אחרים</t>
  </si>
  <si>
    <t>REAL ESTATE CRED- Real Estate Credit Investments Pcc ltd</t>
  </si>
  <si>
    <t>GB00B0HW5366</t>
  </si>
  <si>
    <t>12706</t>
  </si>
  <si>
    <t>Pimco inv grade bond- allianz se-reg</t>
  </si>
  <si>
    <t>US72201R8170</t>
  </si>
  <si>
    <t>11071</t>
  </si>
  <si>
    <t>ISHARES EMER MKTS- BlackRock Inc</t>
  </si>
  <si>
    <t>IE00B6TLBW47</t>
  </si>
  <si>
    <t>ISHARES MARKIT IBOXX- BlackRock Inc</t>
  </si>
  <si>
    <t>IE0032895942</t>
  </si>
  <si>
    <t>Ishares markit iboxx eur HY- BlackRock Inc</t>
  </si>
  <si>
    <t>IE00B66F4759</t>
  </si>
  <si>
    <t>Amundi Etf Euro- CREDIT AGRICOLE SA</t>
  </si>
  <si>
    <t>FR0010754119</t>
  </si>
  <si>
    <t>10886</t>
  </si>
  <si>
    <t>DB x corp bnd- DEUTSCHE BANK AG</t>
  </si>
  <si>
    <t>LU0478205379</t>
  </si>
  <si>
    <t>10113</t>
  </si>
  <si>
    <t>Db X-Tr II Crs5- DEUTSCHE BANK AG</t>
  </si>
  <si>
    <t>LU0290359032</t>
  </si>
  <si>
    <t>XUT3 LN- DEUTSCHE BANK AG</t>
  </si>
  <si>
    <t>LU0429458895</t>
  </si>
  <si>
    <t>Ishares barclays 1-3 year- ishares barclays 1-3 year</t>
  </si>
  <si>
    <t>US4642874576</t>
  </si>
  <si>
    <t>20083</t>
  </si>
  <si>
    <t>ISHARES EMER MKTS- ISHARES MSCI EMER</t>
  </si>
  <si>
    <t>20059</t>
  </si>
  <si>
    <t>Ishares markit iboxx $ hy- Ishares_BlackRock _ US</t>
  </si>
  <si>
    <t>IE00B4PY7Y77</t>
  </si>
  <si>
    <t>powershares h/y bond</t>
  </si>
  <si>
    <t>US73936T5570</t>
  </si>
  <si>
    <t>21011</t>
  </si>
  <si>
    <t>Spdr emerging bond- SPDR BARCLAYS</t>
  </si>
  <si>
    <t>IE00B4613386</t>
  </si>
  <si>
    <t>12423</t>
  </si>
  <si>
    <t>Spdr Barclays- State Street Corp</t>
  </si>
  <si>
    <t>US78464A6727</t>
  </si>
  <si>
    <t>Spdr Corporate bond- State Street Corp</t>
  </si>
  <si>
    <t>US78464A3757</t>
  </si>
  <si>
    <t>Spdr emerging bond- State Street Corp</t>
  </si>
  <si>
    <t>Vanguard gov bnd- Vanguard Group</t>
  </si>
  <si>
    <t>US92206C1027</t>
  </si>
  <si>
    <t>Vanguard shortterm bnd etf- Vanguard Group</t>
  </si>
  <si>
    <t>US92206C4096</t>
  </si>
  <si>
    <t>WISDOMTREE EMERG MKT EX-ST- Wisdomtree emrg mkts</t>
  </si>
  <si>
    <t>US97717X7848</t>
  </si>
  <si>
    <t>10913</t>
  </si>
  <si>
    <t>Ishares markit iboxx $ hy- BlackRock Inc</t>
  </si>
  <si>
    <t>spdr barclays high yield- State Street Corp</t>
  </si>
  <si>
    <t>US78468R6229</t>
  </si>
  <si>
    <t>סה"כ אג"ח ממשלתי</t>
  </si>
  <si>
    <t>סה"כ אגח קונצרני</t>
  </si>
  <si>
    <t>*MTF dax 30 מנוטרלת מטבע- מגדל קרנות נאמנות בע"מ</t>
  </si>
  <si>
    <t>5127659</t>
  </si>
  <si>
    <t>איביאי נדלן ישר- אי בי אי ניהול קרנות נאמנות בע"מ</t>
  </si>
  <si>
    <t>5120282</t>
  </si>
  <si>
    <t>510791031</t>
  </si>
  <si>
    <t>הראל Htf י)00( אינדקס אג"ח oCo- הראל קרנות נאמנות בע"מ</t>
  </si>
  <si>
    <t>5130018</t>
  </si>
  <si>
    <t>NB EMERG MKTS- msci emerging markets</t>
  </si>
  <si>
    <t>IE00B9Z1CN71</t>
  </si>
  <si>
    <t>10691</t>
  </si>
  <si>
    <t>LION VII EUR- M&amp;G Investments</t>
  </si>
  <si>
    <t>IE00B62G6V03</t>
  </si>
  <si>
    <t>AMUNDI PLANET- Glazer Capital</t>
  </si>
  <si>
    <t>LU1688575437</t>
  </si>
  <si>
    <t>12527</t>
  </si>
  <si>
    <t>Babson European Bank- Babson Capital Management LLC</t>
  </si>
  <si>
    <t>IE00B6YX4R11</t>
  </si>
  <si>
    <t>12547</t>
  </si>
  <si>
    <t>CS Nova lux global loan fund- CREDIT SUISSE</t>
  </si>
  <si>
    <t>LU0635707705</t>
  </si>
  <si>
    <t>FIDELITY US HIGH- FIDELITY US HIGH</t>
  </si>
  <si>
    <t>LU0891474172</t>
  </si>
  <si>
    <t>27821</t>
  </si>
  <si>
    <t>Guggenheim US L- Guggenheim Capital LLC</t>
  </si>
  <si>
    <t>IE00BCFKMH92</t>
  </si>
  <si>
    <t>Ing l flex senior- Ing l flex</t>
  </si>
  <si>
    <t>LU0426533492</t>
  </si>
  <si>
    <t>12652</t>
  </si>
  <si>
    <t>LION 4 SERIES 7- M&amp;G Investments</t>
  </si>
  <si>
    <t>IE00BD2YCK45</t>
  </si>
  <si>
    <t>LION III EUR 3 s2 acc- M&amp;G Investments</t>
  </si>
  <si>
    <t>IE00B804LV55</t>
  </si>
  <si>
    <t>MONEDA LATAM CORP DEBI- MONEDA LATAM CORP DEBI</t>
  </si>
  <si>
    <t>KYG620101306</t>
  </si>
  <si>
    <t>27678</t>
  </si>
  <si>
    <t>NOMURA-US HIGH YLD BD-I USD- NOMURA FUNDS IRELAND</t>
  </si>
  <si>
    <t>IE00B3RW8498</t>
  </si>
  <si>
    <t>27215</t>
  </si>
  <si>
    <t>NOMURA-US HIGH YLD BD-I USD- Nomura Holdings Inc</t>
  </si>
  <si>
    <t>12514</t>
  </si>
  <si>
    <t>Pioneer Asset Management- Pioneer Funds</t>
  </si>
  <si>
    <t>LU0132199406</t>
  </si>
  <si>
    <t>10712</t>
  </si>
  <si>
    <t>Santander Latam Hy Fund- SANTANDER CENT HISP ISSU</t>
  </si>
  <si>
    <t>LU0363170191</t>
  </si>
  <si>
    <t>10724</t>
  </si>
  <si>
    <t>specialist m&amp;g european- M&amp;G Investments</t>
  </si>
  <si>
    <t>IE00B95WZM02</t>
  </si>
  <si>
    <t>Ubs Lux Bnd- UBS GROUP FUNDING SWITZE</t>
  </si>
  <si>
    <t>LU0396367608</t>
  </si>
  <si>
    <t>27640</t>
  </si>
  <si>
    <t>BLACKROCK  EM MKTS  IND- BLACKROCK GLOBAL FUNDS</t>
  </si>
  <si>
    <t>IE00B3T0V975</t>
  </si>
  <si>
    <t>Cheyne Capital- Cheyn Capital</t>
  </si>
  <si>
    <t>XD0461919058</t>
  </si>
  <si>
    <t>12342</t>
  </si>
  <si>
    <t>COMEEIA ID Comgest Gr PLC - EU- Comgest</t>
  </si>
  <si>
    <t>IE00B5WN3467</t>
  </si>
  <si>
    <t>12656</t>
  </si>
  <si>
    <t>COMGEST GROWTH JAPAN-YEN IA- Comgest</t>
  </si>
  <si>
    <t>IE00BQ1YBP44</t>
  </si>
  <si>
    <t>INVESCO US SENIOR LOAN-G- Invesco</t>
  </si>
  <si>
    <t>LU0564079282</t>
  </si>
  <si>
    <t>TOKIO-MAR JP E-I- Tokio Marine Asset Management</t>
  </si>
  <si>
    <t>IE00BYYTL417</t>
  </si>
  <si>
    <t>12934</t>
  </si>
  <si>
    <t>VANGUARD-EMR MK ST IN-USD PL- VANGUARD</t>
  </si>
  <si>
    <t>IE0031787223</t>
  </si>
  <si>
    <t>סה"כ כתבי אופציות בישראל</t>
  </si>
  <si>
    <t>*אנרג'יקס   אפ 3- אנרג'יקס אנרגיות מתחדשות בע"מ</t>
  </si>
  <si>
    <t>1158922</t>
  </si>
  <si>
    <t>סה"כ כתבי אופציה בחו"ל</t>
  </si>
  <si>
    <t>SOLGEL WARRANT- רדהיל ביופארמה בע"מ</t>
  </si>
  <si>
    <t>IL0011589228</t>
  </si>
  <si>
    <t>סה"כ מדדים כולל מניות</t>
  </si>
  <si>
    <t>תC001400M007-35- מסלקת הבורסה</t>
  </si>
  <si>
    <t>83135186</t>
  </si>
  <si>
    <t>תP001400M007-35- מסלקת הבורסה</t>
  </si>
  <si>
    <t>83135723</t>
  </si>
  <si>
    <t>סה"כ ש"ח/מט"ח</t>
  </si>
  <si>
    <t>סה"כ ריבית</t>
  </si>
  <si>
    <t>SPX 08/21/20 C3000- בורסה בחול</t>
  </si>
  <si>
    <t>SPX0520P3250</t>
  </si>
  <si>
    <t>SX5E 07/17/20 C3300- בורסה בחול</t>
  </si>
  <si>
    <t>SX5E720C3300</t>
  </si>
  <si>
    <t>SX5E 08/21/20 C3350- בורסה בחול</t>
  </si>
  <si>
    <t>SX5E820C3350</t>
  </si>
  <si>
    <t>סה"כ מטבע</t>
  </si>
  <si>
    <t>סה"כ סחורות</t>
  </si>
  <si>
    <t>EUROSTOXX 50 SEP20 - חוזים עתידיים בחול</t>
  </si>
  <si>
    <t>576137</t>
  </si>
  <si>
    <t>S&amp;P 500 ANNL DIV DEC21 - חוזים עתידיים בחול</t>
  </si>
  <si>
    <t>577106</t>
  </si>
  <si>
    <t>S&amp;P500 EMINI FUT SEP20 - חוזים עתידיים בחול</t>
  </si>
  <si>
    <t>576155</t>
  </si>
  <si>
    <t>STOXX EUROPE 600 SEP20 - חוזים עתידיים בחול</t>
  </si>
  <si>
    <t>576186</t>
  </si>
  <si>
    <t>סה"כ קרן מובטחת</t>
  </si>
  <si>
    <t>סה"כ קרן לא מובטחת</t>
  </si>
  <si>
    <t>אלה פקדון אגח ב- אלה פקדונות בע"מ</t>
  </si>
  <si>
    <t>1142215</t>
  </si>
  <si>
    <t>אשראי</t>
  </si>
  <si>
    <t>26/10/17</t>
  </si>
  <si>
    <t>אלה פקדון אגח ה- אלה פקדונות בע"מ</t>
  </si>
  <si>
    <t>1162577</t>
  </si>
  <si>
    <t>מדדים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</si>
  <si>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</si>
  <si>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</si>
  <si>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</si>
  <si>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</si>
  <si>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</si>
  <si>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</si>
  <si>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</si>
  <si>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</si>
  <si>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</si>
  <si>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</si>
  <si>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</si>
  <si>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</si>
  <si>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</si>
  <si>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</si>
  <si>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</si>
  <si>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</si>
  <si>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מקורות אגח 8 רמ- מקורות חברת מים בע"מ</t>
  </si>
  <si>
    <t>1124346</t>
  </si>
  <si>
    <t>22/09/16</t>
  </si>
  <si>
    <t>עירית רעננה אג"ח 1 - מ- עירית רעננה</t>
  </si>
  <si>
    <t>1098698</t>
  </si>
  <si>
    <t>500287008</t>
  </si>
  <si>
    <t>31/12/07</t>
  </si>
  <si>
    <t>רפאל ג'- רפאל-רשות לפיתוח אמצעי לחימה בע"מ</t>
  </si>
  <si>
    <t>1140276</t>
  </si>
  <si>
    <t>520042185</t>
  </si>
  <si>
    <t>02/03/17</t>
  </si>
  <si>
    <t>נתיבי גז אג"ח א - רמ- נתיבי הגז הטבעי לישראל בע"מ</t>
  </si>
  <si>
    <t>1103084</t>
  </si>
  <si>
    <t>03/01/07</t>
  </si>
  <si>
    <t>דור גז בטוחות אגח 1-ל- דור גז בטוחות בע"מ</t>
  </si>
  <si>
    <t>1093491</t>
  </si>
  <si>
    <t>513689059</t>
  </si>
  <si>
    <t>חשמל צמוד 2022 רמ- חברת החשמל לישראל בע"מ</t>
  </si>
  <si>
    <t>6000129</t>
  </si>
  <si>
    <t>18/01/11</t>
  </si>
  <si>
    <t>פועלים ש"ה ג ר"מ- בנק הפועלים בע"מ</t>
  </si>
  <si>
    <t>6620280</t>
  </si>
  <si>
    <t>01/11/07</t>
  </si>
  <si>
    <t>אספיסי אלעד אגח 2 רמ ms- אס.פי.סי אל-עד</t>
  </si>
  <si>
    <t>10927742</t>
  </si>
  <si>
    <t>514667021</t>
  </si>
  <si>
    <t>04/09/11</t>
  </si>
  <si>
    <t>אספיסי אלעד אגח 3 רמms- אס.פי.סי אל-עד</t>
  </si>
  <si>
    <t>1093939</t>
  </si>
  <si>
    <t>אלון חברת הדלק אגח סד' א MG- אלון חברת הדלק לישראל בע"מ</t>
  </si>
  <si>
    <t>11015671</t>
  </si>
  <si>
    <t>520041690</t>
  </si>
  <si>
    <t>16/12/13</t>
  </si>
  <si>
    <t>גמול השקע ב- גמול חברה להשקעות בע"מ</t>
  </si>
  <si>
    <t>1116755</t>
  </si>
  <si>
    <t>520018136</t>
  </si>
  <si>
    <t>21/12/09</t>
  </si>
  <si>
    <t>כרמל משכנתאות 4%- כרמל-אגוד למשכנתאות והשקעות בע"מ</t>
  </si>
  <si>
    <t>1710250</t>
  </si>
  <si>
    <t>520024373</t>
  </si>
  <si>
    <t>קרדן אן_וי ב חש81/2- קרדן אן.וי.</t>
  </si>
  <si>
    <t>6094</t>
  </si>
  <si>
    <t>21/11/18</t>
  </si>
  <si>
    <t>רפאל אגח סדרה ה 2020/2026- רפאל-רשות לפיתוח אמצעי לחימה בע"מ</t>
  </si>
  <si>
    <t>1140292</t>
  </si>
  <si>
    <t>רפאל סד' ד 2020/2034- רפאל-רשות לפיתוח אמצעי לחימה בע"מ</t>
  </si>
  <si>
    <t>1140284</t>
  </si>
  <si>
    <t>מתם מרכז תעשיות מדע חיפה אגח א לס- מת"ם - מרכז תעשיות מדע חיפה בע"מ</t>
  </si>
  <si>
    <t>1138999</t>
  </si>
  <si>
    <t>510687403</t>
  </si>
  <si>
    <t>18/08/16</t>
  </si>
  <si>
    <t>גמא אגח א- גמא ניהול וסליקה בע"מ</t>
  </si>
  <si>
    <t>1160852</t>
  </si>
  <si>
    <t>512711789</t>
  </si>
  <si>
    <t>06/10/19</t>
  </si>
  <si>
    <t>*גב-ים נגב אגח א רמ- חברת גב-ים לקרקעות בע"מ</t>
  </si>
  <si>
    <t>1151141</t>
  </si>
  <si>
    <t>31/07/18</t>
  </si>
  <si>
    <t>אמקור אגח א לס רמ- אמפא השקעות בע"מ</t>
  </si>
  <si>
    <t>1133545</t>
  </si>
  <si>
    <t>520025115</t>
  </si>
  <si>
    <t>21/09/14</t>
  </si>
  <si>
    <t>*אורמת  סדרה 2 12.09.2016- אורמת טכנולגיות אינק דואלי</t>
  </si>
  <si>
    <t>1139161</t>
  </si>
  <si>
    <t>07/08/17</t>
  </si>
  <si>
    <t>Crslnx 4.555 06/30/5- Crosslinx Transit Solutions</t>
  </si>
  <si>
    <t>CA22766TAB04</t>
  </si>
  <si>
    <t>12985</t>
  </si>
  <si>
    <t>Baa2.il</t>
  </si>
  <si>
    <t>07/04/16</t>
  </si>
  <si>
    <t>Rplllc 6% 04/01/22- Ruby Pipeline Llc</t>
  </si>
  <si>
    <t>USU7501KAB71</t>
  </si>
  <si>
    <t>12861</t>
  </si>
  <si>
    <t>12/05/15</t>
  </si>
  <si>
    <t>Transed 3.951 9/50- TRANSED PARTNERS GP</t>
  </si>
  <si>
    <t>CA89366TAA57</t>
  </si>
  <si>
    <t>27306</t>
  </si>
  <si>
    <t>ilNR3</t>
  </si>
  <si>
    <t>MEDIVISION LIMIT- MEDIVISION LIMIT</t>
  </si>
  <si>
    <t>70113055</t>
  </si>
  <si>
    <t>511828600</t>
  </si>
  <si>
    <t>רוטקס- רוטקס (1980) בע"מ</t>
  </si>
  <si>
    <t>1104033</t>
  </si>
  <si>
    <t>510844913</t>
  </si>
  <si>
    <t>Fortissimo capital fund v- Fortissimo 5</t>
  </si>
  <si>
    <t>70381</t>
  </si>
  <si>
    <t>13169</t>
  </si>
  <si>
    <t>אלון דלק מניה לא סחירה- אלון חברת הדלק לישראל בע"מ</t>
  </si>
  <si>
    <t>499906</t>
  </si>
  <si>
    <t>*BIG USA מניה לא סחירה- BIG USA</t>
  </si>
  <si>
    <t>29991765</t>
  </si>
  <si>
    <t>514435395</t>
  </si>
  <si>
    <t>הליוס- הליוס</t>
  </si>
  <si>
    <t>341173</t>
  </si>
  <si>
    <t>12720</t>
  </si>
  <si>
    <t>מנייה לס צים mg- צים שירותי ספנות משולבים בע"מ</t>
  </si>
  <si>
    <t>29992224</t>
  </si>
  <si>
    <t>520015041</t>
  </si>
  <si>
    <t>Ixi mobile cibc- Ixi mobile</t>
  </si>
  <si>
    <t>BBG000CKHN84</t>
  </si>
  <si>
    <t>10222</t>
  </si>
  <si>
    <t>Traceguard res cibc- TRACEGUARD RES CIBC</t>
  </si>
  <si>
    <t>US8923541010</t>
  </si>
  <si>
    <t>10429</t>
  </si>
  <si>
    <t>Tower Vision preferred shares- Tower Vision Mauritius Ltd</t>
  </si>
  <si>
    <t>29990178</t>
  </si>
  <si>
    <t>10528</t>
  </si>
  <si>
    <t>medlnvest capital s.a.r.l- Medinvest</t>
  </si>
  <si>
    <t>2751</t>
  </si>
  <si>
    <t>12074</t>
  </si>
  <si>
    <t>*אשבורן פלאזה- ESHBORN PLAZA</t>
  </si>
  <si>
    <t>5771</t>
  </si>
  <si>
    <t>27489</t>
  </si>
  <si>
    <t>MARKET- MARKET</t>
  </si>
  <si>
    <t>537053</t>
  </si>
  <si>
    <t>27940</t>
  </si>
  <si>
    <t>*Rialto-Elite Portfolio- Rialto-Elite Portfolio</t>
  </si>
  <si>
    <t>496922</t>
  </si>
  <si>
    <t>27659</t>
  </si>
  <si>
    <t>*Tanfield 1- tanfield</t>
  </si>
  <si>
    <t>6629</t>
  </si>
  <si>
    <t>27911</t>
  </si>
  <si>
    <t>Danforth- VanBarton Group</t>
  </si>
  <si>
    <t>7425</t>
  </si>
  <si>
    <t>28147</t>
  </si>
  <si>
    <t>*WEST 35 STREET 240- WEST 35 STREET 240</t>
  </si>
  <si>
    <t>5814</t>
  </si>
  <si>
    <t>27562</t>
  </si>
  <si>
    <t>*WHITE OAK 2- White Oak</t>
  </si>
  <si>
    <t>457043</t>
  </si>
  <si>
    <t>13033</t>
  </si>
  <si>
    <t>*WHITE OAK 3- White Oak</t>
  </si>
  <si>
    <t>4570311</t>
  </si>
  <si>
    <t>SACRAMENTO 353- סקרמנטו</t>
  </si>
  <si>
    <t>475607</t>
  </si>
  <si>
    <t>27561</t>
  </si>
  <si>
    <t>SPECTRUM- SPECTRUM DYNAMICS</t>
  </si>
  <si>
    <t>70411</t>
  </si>
  <si>
    <t>10396</t>
  </si>
  <si>
    <t>*425 Lexington- Lexington Capital Partners</t>
  </si>
  <si>
    <t>544461</t>
  </si>
  <si>
    <t>27673</t>
  </si>
  <si>
    <t>*901 Fifth Seattle- Seattle Genetics Inc</t>
  </si>
  <si>
    <t>548386</t>
  </si>
  <si>
    <t>27445</t>
  </si>
  <si>
    <t>*ROBIN- ROBIN</t>
  </si>
  <si>
    <t>6164</t>
  </si>
  <si>
    <t>27660</t>
  </si>
  <si>
    <t>סה"כ קרנות הון סיכון</t>
  </si>
  <si>
    <t>אורבימד 2</t>
  </si>
  <si>
    <t>5277</t>
  </si>
  <si>
    <t>KArkin Bio Ventures II L.P- Arkin Bio Ventures II L.P</t>
  </si>
  <si>
    <t>70341</t>
  </si>
  <si>
    <t>17/03/20</t>
  </si>
  <si>
    <t>ויטהלייף ישראל קרן הון- ויטלייף פרטנרס (ישראל) ש.מ</t>
  </si>
  <si>
    <t>600000401</t>
  </si>
  <si>
    <t>28/02/02</t>
  </si>
  <si>
    <t>ורטקס ישראל קרן הון חול- ורטקס ישראל 3 בע"מ</t>
  </si>
  <si>
    <t>600000361</t>
  </si>
  <si>
    <t>16/01/01</t>
  </si>
  <si>
    <t>evolution venture c- קרן Evolution</t>
  </si>
  <si>
    <t>50286</t>
  </si>
  <si>
    <t>anatomy  2- קרן אנטומיה</t>
  </si>
  <si>
    <t>5260</t>
  </si>
  <si>
    <t>18/10/15</t>
  </si>
  <si>
    <t>anatomy- קרן אנטומיה</t>
  </si>
  <si>
    <t>52266</t>
  </si>
  <si>
    <t>אביב (פנטין) קפיטל- מרדכי אביב תעשיות בניה (1973) בע"מ</t>
  </si>
  <si>
    <t>600000271</t>
  </si>
  <si>
    <t>01/07/01</t>
  </si>
  <si>
    <t>סה"כ קרנות גידור</t>
  </si>
  <si>
    <t>סה"כ קרנות נדל"ן</t>
  </si>
  <si>
    <t>ריאליטי קרן השקעות בנדל"ן IV</t>
  </si>
  <si>
    <t>70040</t>
  </si>
  <si>
    <t>29/05/19</t>
  </si>
  <si>
    <t>Reality Real Estate Investment Fund 3 L.P- Reality Real Estate Investment Fund 3 L.P</t>
  </si>
  <si>
    <t>5265</t>
  </si>
  <si>
    <t>30/06/15</t>
  </si>
  <si>
    <t>סה"כ קרנות השקעה אחרות</t>
  </si>
  <si>
    <t>Pitango VIII Vintage Migdal Co-Investment II -</t>
  </si>
  <si>
    <t>70441</t>
  </si>
  <si>
    <t>Vintage Migdal Co-Investment II- Vintage Investment Fund of Funds V</t>
  </si>
  <si>
    <t>70261</t>
  </si>
  <si>
    <t>17/10/19</t>
  </si>
  <si>
    <t>Tene investment in QNERGY- טנא השקעות</t>
  </si>
  <si>
    <t>29993124</t>
  </si>
  <si>
    <t>02/02/15</t>
  </si>
  <si>
    <t>NOY ASHALIM קרן נוי- קרן נוי 1 להשקעה בתשתיות אנרגיה ש.מ</t>
  </si>
  <si>
    <t>5279</t>
  </si>
  <si>
    <t>08/08/16</t>
  </si>
  <si>
    <t>קרן נוי 2- קרן נוי 1 להשקעה בתשתיות אנרגיה ש.מ</t>
  </si>
  <si>
    <t>5259</t>
  </si>
  <si>
    <t>02/07/15</t>
  </si>
  <si>
    <t>TENE GROWTH CAPITAL 4- טנא השקעות</t>
  </si>
  <si>
    <t>5310</t>
  </si>
  <si>
    <t>16/01/18</t>
  </si>
  <si>
    <t>קרן תשתיות - ISRAEL INFRASTUC- I. INFRASTUCTURE</t>
  </si>
  <si>
    <t>65001010</t>
  </si>
  <si>
    <t>18/10/06</t>
  </si>
  <si>
    <t>KLIRMARK III- Klirmark Opportunity Fund III</t>
  </si>
  <si>
    <t>70191</t>
  </si>
  <si>
    <t>13/11/19</t>
  </si>
  <si>
    <t>Klirmark Opportunity fund II MG- Klirmark Opportunity L.P</t>
  </si>
  <si>
    <t>29992298</t>
  </si>
  <si>
    <t>01/02/15</t>
  </si>
  <si>
    <t>SKY 3- sky 3</t>
  </si>
  <si>
    <t>5289</t>
  </si>
  <si>
    <t>12/01/17</t>
  </si>
  <si>
    <t>Vintage Co-Inv II B Lightspeed IV- VINTAGE INVESTMENT FUND III</t>
  </si>
  <si>
    <t>70470</t>
  </si>
  <si>
    <t>23/04/20</t>
  </si>
  <si>
    <t>Vintage Co-Inv II B Lightspeed XIII- VINTAGE INVESTMENT FUND III</t>
  </si>
  <si>
    <t>70480</t>
  </si>
  <si>
    <t>Vintage Investments Partn</t>
  </si>
  <si>
    <t>5300</t>
  </si>
  <si>
    <t>17/07/17</t>
  </si>
  <si>
    <t>Yesodot Gimmel- Yesodot Gimmel</t>
  </si>
  <si>
    <t>70291</t>
  </si>
  <si>
    <t>04/12/19</t>
  </si>
  <si>
    <t>s.h. sky l.p- ס. ה. סקיי 11 ש.מ.</t>
  </si>
  <si>
    <t>50492</t>
  </si>
  <si>
    <t>04/01/06</t>
  </si>
  <si>
    <t>FIMI 6- פימי מזנין(1) קרן הון סיכון</t>
  </si>
  <si>
    <t>5272</t>
  </si>
  <si>
    <t>21/07/16</t>
  </si>
  <si>
    <t>fimi israel opportunity- פימי מזנין(1) קרן הון סיכון</t>
  </si>
  <si>
    <t>50724</t>
  </si>
  <si>
    <t>11/10/05</t>
  </si>
  <si>
    <t>פלנוס טכנולוגיות לאומי- פלנוס טכנולוגיות בע"מ</t>
  </si>
  <si>
    <t>600000301</t>
  </si>
  <si>
    <t>27/11/00</t>
  </si>
  <si>
    <t>Kedma Capital III- קדמה קפיטל 3</t>
  </si>
  <si>
    <t>6662</t>
  </si>
  <si>
    <t>21/04/19</t>
  </si>
  <si>
    <t>Accelmed Growth Partners L.P 2- Accelmed Growth Partners L.P</t>
  </si>
  <si>
    <t>5271</t>
  </si>
  <si>
    <t>30/05/18</t>
  </si>
  <si>
    <t>*הליוס- Helios Renewable Energy 1</t>
  </si>
  <si>
    <t>5323</t>
  </si>
  <si>
    <t>15/04/18</t>
  </si>
  <si>
    <t>*MA Movilim Renewable Energies L.P- אנלייט אנרגיה מתחדשת בע"מ</t>
  </si>
  <si>
    <t>5322</t>
  </si>
  <si>
    <t>סה"כ קרנות הון סיכון בחו"ל</t>
  </si>
  <si>
    <t>Vintage V Is</t>
  </si>
  <si>
    <t>6645</t>
  </si>
  <si>
    <t>23/04/19</t>
  </si>
  <si>
    <t>Horsley Bridge</t>
  </si>
  <si>
    <t>5295</t>
  </si>
  <si>
    <t>18/12/17</t>
  </si>
  <si>
    <t>SVB</t>
  </si>
  <si>
    <t>5288</t>
  </si>
  <si>
    <t>02/02/17</t>
  </si>
  <si>
    <t>svb ix</t>
  </si>
  <si>
    <t>5327</t>
  </si>
  <si>
    <t>05/09/18</t>
  </si>
  <si>
    <t>Vintage IV- Vintage Venture</t>
  </si>
  <si>
    <t>5275</t>
  </si>
  <si>
    <t>17/05/16</t>
  </si>
  <si>
    <t>Vintage V acces- Vintage Venture</t>
  </si>
  <si>
    <t>5333</t>
  </si>
  <si>
    <t>29/08/18</t>
  </si>
  <si>
    <t>סה"כ קרנות גידור בחו"ל</t>
  </si>
  <si>
    <t>m realzation d invest- UBP</t>
  </si>
  <si>
    <t>71192256</t>
  </si>
  <si>
    <t>28/11/16</t>
  </si>
  <si>
    <t>CHEYNE REL.ES.C.HO.III (A)</t>
  </si>
  <si>
    <t>76748052</t>
  </si>
  <si>
    <t>20/05/20</t>
  </si>
  <si>
    <t>76748078</t>
  </si>
  <si>
    <t>76748094</t>
  </si>
  <si>
    <t>Eden Rock struc-b- EDEN ROCK STRUC.FIN</t>
  </si>
  <si>
    <t>70422498</t>
  </si>
  <si>
    <t>30/05/11</t>
  </si>
  <si>
    <t>SPHERA-HCARE-DIL- SPHERA</t>
  </si>
  <si>
    <t>70368378</t>
  </si>
  <si>
    <t>12/12/17</t>
  </si>
  <si>
    <t>sphera- Sphera Global Healthcare Master</t>
  </si>
  <si>
    <t>70323373</t>
  </si>
  <si>
    <t>סה"כ קרנות נדל"ן בחו"ל</t>
  </si>
  <si>
    <t>Co-Invest Antlia BSREP III</t>
  </si>
  <si>
    <t>5344</t>
  </si>
  <si>
    <t>05/12/18</t>
  </si>
  <si>
    <t>Portfolio EDGE- Portfolio EDGE</t>
  </si>
  <si>
    <t>5343</t>
  </si>
  <si>
    <t>Brack Capital Real Estate llp- בי.סי.אר.אי-בראק קפיטל ריל אסטייט איווסטמנט בי.וי</t>
  </si>
  <si>
    <t>29990961</t>
  </si>
  <si>
    <t>20/09/07</t>
  </si>
  <si>
    <t>Brookfield real estate partners II</t>
  </si>
  <si>
    <t>5274</t>
  </si>
  <si>
    <t>12/04/16</t>
  </si>
  <si>
    <t>Brookfield SREP III</t>
  </si>
  <si>
    <t>5328</t>
  </si>
  <si>
    <t>14/04/19</t>
  </si>
  <si>
    <t>WATERTON RESIDENTIAL P V XIII</t>
  </si>
  <si>
    <t>5334</t>
  </si>
  <si>
    <t>24/10/18</t>
  </si>
  <si>
    <t>Blackstone R.E. partners VIII.F- Blackstone Real Estate Partners</t>
  </si>
  <si>
    <t>5264</t>
  </si>
  <si>
    <t>18/08/15</t>
  </si>
  <si>
    <t>Blackstone Real Estate Partners IX- Blackstone Real Estate Partners</t>
  </si>
  <si>
    <t>6649</t>
  </si>
  <si>
    <t>23/09/19</t>
  </si>
  <si>
    <t>סה"כ קרנות השקעה אחרות בחו"ל</t>
  </si>
  <si>
    <t>Brookfield coinv JCI</t>
  </si>
  <si>
    <t>6665</t>
  </si>
  <si>
    <t>EC - 1 AUDAX CO INV</t>
  </si>
  <si>
    <t>6657</t>
  </si>
  <si>
    <t>04/04/19</t>
  </si>
  <si>
    <t>EC - 2 AUDAX CO INV</t>
  </si>
  <si>
    <t>70091</t>
  </si>
  <si>
    <t>08/08/19</t>
  </si>
  <si>
    <t>Global Infrastructure Partners IV L.P</t>
  </si>
  <si>
    <t>70181</t>
  </si>
  <si>
    <t>23/10/19</t>
  </si>
  <si>
    <t>Harbourvest co inv : Project Starboard</t>
  </si>
  <si>
    <t>6659</t>
  </si>
  <si>
    <t>16/04/19</t>
  </si>
  <si>
    <t>IFM GIF</t>
  </si>
  <si>
    <t>53411</t>
  </si>
  <si>
    <t>Kartesia Credit Opportunities V</t>
  </si>
  <si>
    <t>70111</t>
  </si>
  <si>
    <t>27/09/19</t>
  </si>
  <si>
    <t>KARTESIA KASS</t>
  </si>
  <si>
    <t>6923</t>
  </si>
  <si>
    <t>28/05/19</t>
  </si>
  <si>
    <t>KARTESIA KSO</t>
  </si>
  <si>
    <t>6885</t>
  </si>
  <si>
    <t>23/05/19</t>
  </si>
  <si>
    <t>Migdal HarbourVest Tranche B</t>
  </si>
  <si>
    <t>5298</t>
  </si>
  <si>
    <t>29/03/18</t>
  </si>
  <si>
    <t>Accelmed Partners II- Accelmed</t>
  </si>
  <si>
    <t>7055</t>
  </si>
  <si>
    <t>15/06/20</t>
  </si>
  <si>
    <t>*APCS- Ares special situation fund IB</t>
  </si>
  <si>
    <t>5291</t>
  </si>
  <si>
    <t>26/06/17</t>
  </si>
  <si>
    <t>*ARES- Ares special situation fund IB</t>
  </si>
  <si>
    <t>4122</t>
  </si>
  <si>
    <t>19/03/15</t>
  </si>
  <si>
    <t>*AUDAX DIRECT LENDING SOLUTIONS- Ares special situation fund IB</t>
  </si>
  <si>
    <t>5339</t>
  </si>
  <si>
    <t>28/10/18</t>
  </si>
  <si>
    <t>cheyne redf a1- Cheyn Capital</t>
  </si>
  <si>
    <t>5294</t>
  </si>
  <si>
    <t>10/12/17</t>
  </si>
  <si>
    <t>cicc growth capital fund- ארקלייט</t>
  </si>
  <si>
    <t>52225</t>
  </si>
  <si>
    <t>harbourvest part' co inv fund IV- ארקלייט</t>
  </si>
  <si>
    <t>5297</t>
  </si>
  <si>
    <t>29/06/17</t>
  </si>
  <si>
    <t>HIG harbourvest  Tranche B- ארקלייט</t>
  </si>
  <si>
    <t>5313</t>
  </si>
  <si>
    <t>31/12/17</t>
  </si>
  <si>
    <t>Insight harbourvest tranche B- ארקלייט</t>
  </si>
  <si>
    <t>5321</t>
  </si>
  <si>
    <t>KELSO INVESTMENT ASSOCIATES X - HARB B- ארקלייט</t>
  </si>
  <si>
    <t>6644</t>
  </si>
  <si>
    <t>14/12/18</t>
  </si>
  <si>
    <t>Migdal-HarbourVes Elatec</t>
  </si>
  <si>
    <t>5318</t>
  </si>
  <si>
    <t>ARCLIGHT AEP FEEDER FUND VII LLC- ארקלייט</t>
  </si>
  <si>
    <t>70250</t>
  </si>
  <si>
    <t>24/02/20</t>
  </si>
  <si>
    <t>Cruise.co.uk</t>
  </si>
  <si>
    <t>5280</t>
  </si>
  <si>
    <t>31/08/16</t>
  </si>
  <si>
    <t>Warburg Pincus China II L.P- WARBURG PINCUS</t>
  </si>
  <si>
    <t>6945</t>
  </si>
  <si>
    <t>20/06/19</t>
  </si>
  <si>
    <t>ICG SDP 4- ICG Senior Debt Partners Fund-ICG</t>
  </si>
  <si>
    <t>70430</t>
  </si>
  <si>
    <t>05/05/20</t>
  </si>
  <si>
    <t>Mayberry LP- Mayberry</t>
  </si>
  <si>
    <t>70541</t>
  </si>
  <si>
    <t>ADVENT INTERNATIONAL 8</t>
  </si>
  <si>
    <t>5273</t>
  </si>
  <si>
    <t>27/09/16</t>
  </si>
  <si>
    <t>APOLLO</t>
  </si>
  <si>
    <t>5281</t>
  </si>
  <si>
    <t>29/09/16</t>
  </si>
  <si>
    <t>Apollo Fund IX -</t>
  </si>
  <si>
    <t>5302</t>
  </si>
  <si>
    <t>14/03/19</t>
  </si>
  <si>
    <t>BCP V Brand Co-Invest LP</t>
  </si>
  <si>
    <t>70321</t>
  </si>
  <si>
    <t>BLUEBAY</t>
  </si>
  <si>
    <t>5284</t>
  </si>
  <si>
    <t>BROOKFIELD IV</t>
  </si>
  <si>
    <t>5266</t>
  </si>
  <si>
    <t>12/08/15</t>
  </si>
  <si>
    <t>co-inv DNLD</t>
  </si>
  <si>
    <t>5292</t>
  </si>
  <si>
    <t>CRESCENT</t>
  </si>
  <si>
    <t>5290</t>
  </si>
  <si>
    <t>14/02/17</t>
  </si>
  <si>
    <t>DOVER</t>
  </si>
  <si>
    <t>5285</t>
  </si>
  <si>
    <t>GRAPH TECH BROOKFIELD</t>
  </si>
  <si>
    <t>5270</t>
  </si>
  <si>
    <t>30/11/15</t>
  </si>
  <si>
    <t>harbourvest A</t>
  </si>
  <si>
    <t>70000</t>
  </si>
  <si>
    <t>07/02/18</t>
  </si>
  <si>
    <t>HARBOURVEST A AE II</t>
  </si>
  <si>
    <t>6640</t>
  </si>
  <si>
    <t>08/04/19</t>
  </si>
  <si>
    <t>harbourvest abenex</t>
  </si>
  <si>
    <t>5324</t>
  </si>
  <si>
    <t>29/04/18</t>
  </si>
  <si>
    <t>harbourvest lytx</t>
  </si>
  <si>
    <t>5325</t>
  </si>
  <si>
    <t>HARBOURVEST SEC GRIDIRON</t>
  </si>
  <si>
    <t>5293</t>
  </si>
  <si>
    <t>08/05/17</t>
  </si>
  <si>
    <t>IK HarbourVest Tranche B</t>
  </si>
  <si>
    <t>5336</t>
  </si>
  <si>
    <t>27/09/18</t>
  </si>
  <si>
    <t>INCLINE</t>
  </si>
  <si>
    <t>5308</t>
  </si>
  <si>
    <t>06/12/17</t>
  </si>
  <si>
    <t>InfraRed Infrastructure Fund V</t>
  </si>
  <si>
    <t>5309</t>
  </si>
  <si>
    <t>29/01/18</t>
  </si>
  <si>
    <t>Investindustrial VII Harbourvest B</t>
  </si>
  <si>
    <t>70120</t>
  </si>
  <si>
    <t>15/09/19</t>
  </si>
  <si>
    <t>KARTESIA</t>
  </si>
  <si>
    <t>5303</t>
  </si>
  <si>
    <t>29/10/17</t>
  </si>
  <si>
    <t>KOTAK</t>
  </si>
  <si>
    <t>5255</t>
  </si>
  <si>
    <t>16/05/13</t>
  </si>
  <si>
    <t>MERIDIAM 3</t>
  </si>
  <si>
    <t>5278</t>
  </si>
  <si>
    <t>11/07/16</t>
  </si>
  <si>
    <t>Migdal HarbourVest CO-INV DWYER</t>
  </si>
  <si>
    <t>5329</t>
  </si>
  <si>
    <t>11/06/18</t>
  </si>
  <si>
    <t>migdal harbourvest project saxa</t>
  </si>
  <si>
    <t>5330</t>
  </si>
  <si>
    <t>5239</t>
  </si>
  <si>
    <t>18/05/18</t>
  </si>
  <si>
    <t>Migdal-HarbourVes project Draco</t>
  </si>
  <si>
    <t>5319</t>
  </si>
  <si>
    <t>MTDL</t>
  </si>
  <si>
    <t>6651</t>
  </si>
  <si>
    <t>07/02/19</t>
  </si>
  <si>
    <t>OWEL ROCK</t>
  </si>
  <si>
    <t>5316</t>
  </si>
  <si>
    <t>22/03/18</t>
  </si>
  <si>
    <t>Paragon III HarbourVest B</t>
  </si>
  <si>
    <t>70110</t>
  </si>
  <si>
    <t>18/08/19</t>
  </si>
  <si>
    <t>Patria Private Equity Fund VI</t>
  </si>
  <si>
    <t>5320</t>
  </si>
  <si>
    <t>PCS IV</t>
  </si>
  <si>
    <t>70131</t>
  </si>
  <si>
    <t>25/09/19</t>
  </si>
  <si>
    <t>PERMIRA</t>
  </si>
  <si>
    <t>5287</t>
  </si>
  <si>
    <t>15/03/17</t>
  </si>
  <si>
    <t>PERMIRA VII L.P.2 SCSP</t>
  </si>
  <si>
    <t>70281</t>
  </si>
  <si>
    <t>05/02/20</t>
  </si>
  <si>
    <t>PGCO 4 CO-MINGLED FUND SCSP</t>
  </si>
  <si>
    <t>5335</t>
  </si>
  <si>
    <t>12/09/18</t>
  </si>
  <si>
    <t>RHONE V</t>
  </si>
  <si>
    <t>5268</t>
  </si>
  <si>
    <t>21/07/15</t>
  </si>
  <si>
    <t>Sun Capital Partners  harbourvest B</t>
  </si>
  <si>
    <t>6652</t>
  </si>
  <si>
    <t>17/12/19</t>
  </si>
  <si>
    <t>TDL IV</t>
  </si>
  <si>
    <t>6646</t>
  </si>
  <si>
    <t>27/12/18</t>
  </si>
  <si>
    <t>Thoma Bravo Harbourvest B</t>
  </si>
  <si>
    <t>6642</t>
  </si>
  <si>
    <t>TOMA BRAVO</t>
  </si>
  <si>
    <t>5276</t>
  </si>
  <si>
    <t>31/05/16</t>
  </si>
  <si>
    <t>TOMA BRAVO FUND 8</t>
  </si>
  <si>
    <t>6647</t>
  </si>
  <si>
    <t>18/02/19</t>
  </si>
  <si>
    <t>Trilantic capital partners V</t>
  </si>
  <si>
    <t>5269</t>
  </si>
  <si>
    <t>24/09/15</t>
  </si>
  <si>
    <t>VESTCOM</t>
  </si>
  <si>
    <t>5312</t>
  </si>
  <si>
    <t>27/12/17</t>
  </si>
  <si>
    <t>windjammer V har A</t>
  </si>
  <si>
    <t>6641</t>
  </si>
  <si>
    <t>WSREDII</t>
  </si>
  <si>
    <t>6658</t>
  </si>
  <si>
    <t>קרן סילברפליט</t>
  </si>
  <si>
    <t>5267</t>
  </si>
  <si>
    <t>17/03/16</t>
  </si>
  <si>
    <t>Advent International GPE IX L.P- Advent International</t>
  </si>
  <si>
    <t>70061</t>
  </si>
  <si>
    <t>24/10/19</t>
  </si>
  <si>
    <t>CO INVESTMENT ANESTHESIA- Blackstone</t>
  </si>
  <si>
    <t>5307</t>
  </si>
  <si>
    <t>30/11/17</t>
  </si>
  <si>
    <t>PROJECT CELTICS- Blackstone</t>
  </si>
  <si>
    <t>5306</t>
  </si>
  <si>
    <t>Brookfield Capital Partners V- Blackstone Real Estate Partners</t>
  </si>
  <si>
    <t>66481</t>
  </si>
  <si>
    <t>16/09/19</t>
  </si>
  <si>
    <t>Brookfield HSO Co-Invest L.P - 7016- Blackstone Real Estate Partners</t>
  </si>
  <si>
    <t>70160</t>
  </si>
  <si>
    <t>ICG SDP 3- Cheyn Capital</t>
  </si>
  <si>
    <t>5304</t>
  </si>
  <si>
    <t>25/03/18</t>
  </si>
  <si>
    <t>Court Square IV- Court Square</t>
  </si>
  <si>
    <t>53321</t>
  </si>
  <si>
    <t>05/11/19</t>
  </si>
  <si>
    <t>LS POWER FUND IV- Gatewood Capital Opportunity Fund</t>
  </si>
  <si>
    <t>5317</t>
  </si>
  <si>
    <t>27/11/18</t>
  </si>
  <si>
    <t>GIP GEMINI FUND CAYMAN FEEDER II LP- GIP Gemini Fund LP</t>
  </si>
  <si>
    <t>70271</t>
  </si>
  <si>
    <t>HARBOURVEST CO INV PERSTON- HARBOURVEST</t>
  </si>
  <si>
    <t>5296</t>
  </si>
  <si>
    <t>HARBOURVEST medi fox - HARBOURVEST</t>
  </si>
  <si>
    <t>5340</t>
  </si>
  <si>
    <t>17/10/18</t>
  </si>
  <si>
    <t>HARBOURVEST WESTVIEW 4- HARBOURVEST</t>
  </si>
  <si>
    <t>5338</t>
  </si>
  <si>
    <t>ICGL V- ICG Fund</t>
  </si>
  <si>
    <t>5326</t>
  </si>
  <si>
    <t>14/05/18</t>
  </si>
  <si>
    <t>Insight Partners  XI- Insight Partners (Cayman) XI</t>
  </si>
  <si>
    <t>70461</t>
  </si>
  <si>
    <t>JP MORGAN IIF- Moneda Latin American Corporate</t>
  </si>
  <si>
    <t>6653</t>
  </si>
  <si>
    <t>25/02/19</t>
  </si>
  <si>
    <t>Pantheon Global Secondary Fund VI- Pantheon Global</t>
  </si>
  <si>
    <t>5331</t>
  </si>
  <si>
    <t>21/12/18</t>
  </si>
  <si>
    <t>selene- Sun Apollo India Fund</t>
  </si>
  <si>
    <t>52258</t>
  </si>
  <si>
    <t>29/12/11</t>
  </si>
  <si>
    <t>TPG Asia VII- TPG Partners</t>
  </si>
  <si>
    <t>5337</t>
  </si>
  <si>
    <t>WARBURG PINCUS- WARBURG PINCUS</t>
  </si>
  <si>
    <t>5286</t>
  </si>
  <si>
    <t>22/12/16</t>
  </si>
  <si>
    <t>ויולה פרייבט אקווטי 2- ויולה</t>
  </si>
  <si>
    <t>5257</t>
  </si>
  <si>
    <t>29/01/15</t>
  </si>
  <si>
    <t>טנא הון צמיחה (קרן להשקעות)- טנא הון צמיחה (קרן השקעות) שותפות מוגבלת</t>
  </si>
  <si>
    <t>650011101</t>
  </si>
  <si>
    <t>03/12/06</t>
  </si>
  <si>
    <t>S.C.A.SICAR-EDMOND DE ROTHILD- קרן רוטשילד</t>
  </si>
  <si>
    <t>650011001</t>
  </si>
  <si>
    <t>28/06/06</t>
  </si>
  <si>
    <t>Astorg VII Co-Invest ERT- JOY GLOBAL INC</t>
  </si>
  <si>
    <t>70351</t>
  </si>
  <si>
    <t>02/02/20</t>
  </si>
  <si>
    <t>Astorg VII Co-Invest LGC- JOY GLOBAL INC</t>
  </si>
  <si>
    <t>70401</t>
  </si>
  <si>
    <t>Astorg VII- JOY GLOBAL INC</t>
  </si>
  <si>
    <t>6650</t>
  </si>
  <si>
    <t>cdl 2</t>
  </si>
  <si>
    <t>5237</t>
  </si>
  <si>
    <t>22/06/18</t>
  </si>
  <si>
    <t>COPENHAGEN INFRASTRUCTURE</t>
  </si>
  <si>
    <t>5315</t>
  </si>
  <si>
    <t>30/01/18</t>
  </si>
  <si>
    <t>PAMILCO 4</t>
  </si>
  <si>
    <t>5311</t>
  </si>
  <si>
    <t>*ACE 4- ACE</t>
  </si>
  <si>
    <t>5238</t>
  </si>
  <si>
    <t>13/08/18</t>
  </si>
  <si>
    <t>סה"כ כתבי אופציה בישראל</t>
  </si>
  <si>
    <t>סה"כ מט"ח/מט"ח</t>
  </si>
  <si>
    <t>FW שקל/דולר</t>
  </si>
  <si>
    <t>701000079</t>
  </si>
  <si>
    <t>701000082</t>
  </si>
  <si>
    <t>701000090</t>
  </si>
  <si>
    <t>701000095</t>
  </si>
  <si>
    <t>701000097</t>
  </si>
  <si>
    <t>701000103</t>
  </si>
  <si>
    <t>701000104</t>
  </si>
  <si>
    <t>701000105</t>
  </si>
  <si>
    <t>701000109</t>
  </si>
  <si>
    <t>701000110</t>
  </si>
  <si>
    <t>701000112</t>
  </si>
  <si>
    <t>701000113</t>
  </si>
  <si>
    <t>701000114</t>
  </si>
  <si>
    <t>701000115</t>
  </si>
  <si>
    <t>701000116</t>
  </si>
  <si>
    <t>701000119</t>
  </si>
  <si>
    <t>701000120</t>
  </si>
  <si>
    <t>701000121</t>
  </si>
  <si>
    <t>701000122</t>
  </si>
  <si>
    <t>701000123</t>
  </si>
  <si>
    <t>701000125</t>
  </si>
  <si>
    <t>701000126</t>
  </si>
  <si>
    <t>701000128</t>
  </si>
  <si>
    <t>701000129</t>
  </si>
  <si>
    <t>701000130</t>
  </si>
  <si>
    <t>701000132</t>
  </si>
  <si>
    <t>701000133</t>
  </si>
  <si>
    <t>701000134</t>
  </si>
  <si>
    <t>701000135</t>
  </si>
  <si>
    <t>701000136</t>
  </si>
  <si>
    <t>701000137</t>
  </si>
  <si>
    <t>701000138</t>
  </si>
  <si>
    <t>701000140</t>
  </si>
  <si>
    <t>701000141</t>
  </si>
  <si>
    <t>701000142</t>
  </si>
  <si>
    <t>701000143</t>
  </si>
  <si>
    <t>701000145</t>
  </si>
  <si>
    <t>701000147</t>
  </si>
  <si>
    <t>701000149</t>
  </si>
  <si>
    <t>702000137</t>
  </si>
  <si>
    <t>702000149</t>
  </si>
  <si>
    <t>702000162</t>
  </si>
  <si>
    <t>702000168</t>
  </si>
  <si>
    <t>702000183</t>
  </si>
  <si>
    <t>702000185</t>
  </si>
  <si>
    <t>702000187</t>
  </si>
  <si>
    <t>702000189</t>
  </si>
  <si>
    <t>702000260</t>
  </si>
  <si>
    <t>702000263</t>
  </si>
  <si>
    <t>702000280</t>
  </si>
  <si>
    <t>702000283</t>
  </si>
  <si>
    <t>702000286</t>
  </si>
  <si>
    <t>702000322</t>
  </si>
  <si>
    <t>702000324</t>
  </si>
  <si>
    <t>702000364</t>
  </si>
  <si>
    <t>702000366</t>
  </si>
  <si>
    <t>702000368</t>
  </si>
  <si>
    <t>702000370</t>
  </si>
  <si>
    <t>702000372</t>
  </si>
  <si>
    <t>702000378</t>
  </si>
  <si>
    <t>702000380</t>
  </si>
  <si>
    <t>702000393</t>
  </si>
  <si>
    <t>702000407</t>
  </si>
  <si>
    <t>703000073</t>
  </si>
  <si>
    <t>703000077</t>
  </si>
  <si>
    <t>703000079</t>
  </si>
  <si>
    <t>703000081</t>
  </si>
  <si>
    <t>703000083</t>
  </si>
  <si>
    <t>703000099</t>
  </si>
  <si>
    <t>703000103</t>
  </si>
  <si>
    <t>703000106</t>
  </si>
  <si>
    <t>703000119</t>
  </si>
  <si>
    <t>703000121</t>
  </si>
  <si>
    <t>703000126</t>
  </si>
  <si>
    <t>703000128</t>
  </si>
  <si>
    <t>703000132</t>
  </si>
  <si>
    <t>703000134</t>
  </si>
  <si>
    <t>703000141</t>
  </si>
  <si>
    <t>704000006</t>
  </si>
  <si>
    <t>704000011</t>
  </si>
  <si>
    <t>704000016</t>
  </si>
  <si>
    <t>704000018</t>
  </si>
  <si>
    <t>704000019</t>
  </si>
  <si>
    <t>704000021</t>
  </si>
  <si>
    <t>704000023</t>
  </si>
  <si>
    <t>704000025</t>
  </si>
  <si>
    <t>704000027</t>
  </si>
  <si>
    <t>FWD CCY\ILS 20190711 USD\ILS 3.4520000 20201110</t>
  </si>
  <si>
    <t>90008823</t>
  </si>
  <si>
    <t>11/07/19</t>
  </si>
  <si>
    <t>FWD CCY\ILS 20190909 USD\ILS 3.4650000 20200702</t>
  </si>
  <si>
    <t>90009086</t>
  </si>
  <si>
    <t>09/09/19</t>
  </si>
  <si>
    <t>FWD CCY\ILS 20200326 USD\ILS 3.5460000 20210325</t>
  </si>
  <si>
    <t>90010096</t>
  </si>
  <si>
    <t>26/03/20</t>
  </si>
  <si>
    <t>FWD CCY\ILS 20200326 USD\ILS 3.5480000 20210325</t>
  </si>
  <si>
    <t>90010101</t>
  </si>
  <si>
    <t>FWD CCY\ILS 20200326 USD\ILS 3.5622000 20201117</t>
  </si>
  <si>
    <t>90010097</t>
  </si>
  <si>
    <t>לונג דולר שקל</t>
  </si>
  <si>
    <t>702000158</t>
  </si>
  <si>
    <t>702000336</t>
  </si>
  <si>
    <t>702000343</t>
  </si>
  <si>
    <t>702000345</t>
  </si>
  <si>
    <t>פורוורד ש"ח-מט"ח</t>
  </si>
  <si>
    <t>701000148</t>
  </si>
  <si>
    <t>702000353</t>
  </si>
  <si>
    <t>702000356</t>
  </si>
  <si>
    <t>702000382</t>
  </si>
  <si>
    <t>702000385</t>
  </si>
  <si>
    <t>702000391</t>
  </si>
  <si>
    <t>702000399</t>
  </si>
  <si>
    <t>702000401</t>
  </si>
  <si>
    <t>702000408</t>
  </si>
  <si>
    <t>704000024</t>
  </si>
  <si>
    <t>704000026</t>
  </si>
  <si>
    <t>FWD CCY\CCY 18.11.20USD\ILS 3.3983- בנק דיסקונט לישראל בע"מ</t>
  </si>
  <si>
    <t>90009382</t>
  </si>
  <si>
    <t>18/11/19</t>
  </si>
  <si>
    <t>FWD CCY\ILS 09.09.20USD\ILS 3.464- בנק דיסקונט לישראל בע"מ</t>
  </si>
  <si>
    <t>90009078</t>
  </si>
  <si>
    <t>04/09/19</t>
  </si>
  <si>
    <t>FWD CCY\ILS01.07.20USD\ILS 3.506- בנק דיסקונט לישראל בע"מ</t>
  </si>
  <si>
    <t>90010383</t>
  </si>
  <si>
    <t>25/05/20</t>
  </si>
  <si>
    <t>FWD CCY\ILS01.09.20USD\ILS 34838- בנק דיסקונט לישראל בע"מ</t>
  </si>
  <si>
    <t>90010781</t>
  </si>
  <si>
    <t>FWD CCY\ILS02.04.20USD\ILS3.5376- בנק דיסקונט לישראל בע"מ</t>
  </si>
  <si>
    <t>90020463</t>
  </si>
  <si>
    <t>30/03/20</t>
  </si>
  <si>
    <t>FWD CCY\ILS02.09.20USD\ILS 3.4477- בנק דיסקונט לישראל בע"מ</t>
  </si>
  <si>
    <t>90010825</t>
  </si>
  <si>
    <t>17/06/20</t>
  </si>
  <si>
    <t>FWD CCY\ILS03.08.20USD\ILS 3.5288- בנק דיסקונט לישראל בע"מ</t>
  </si>
  <si>
    <t>90010354</t>
  </si>
  <si>
    <t>19/05/20</t>
  </si>
  <si>
    <t>FWD CCY\ILS04.08.20USD\ILS 3.5188- בנק דיסקונט לישראל בע"מ</t>
  </si>
  <si>
    <t>90010355</t>
  </si>
  <si>
    <t>FWD CCY\ILS06.07.20USD\ILS 3.5151 - בנק דיסקונט לישראל בע"מ</t>
  </si>
  <si>
    <t>90010291</t>
  </si>
  <si>
    <t>06/05/20</t>
  </si>
  <si>
    <t>FWD CCY\ILS08.07.20USD\ILS 3.4666- בנק דיסקונט לישראל בע"מ</t>
  </si>
  <si>
    <t>90010784</t>
  </si>
  <si>
    <t>16/06/20</t>
  </si>
  <si>
    <t>FWD CCY\ILS11.08.20USD\ILS 3.4718- בנק דיסקונט לישראל בע"מ</t>
  </si>
  <si>
    <t>90010715</t>
  </si>
  <si>
    <t>03/06/20</t>
  </si>
  <si>
    <t>FWD CCY\ILS15.09.20USD\ILS 3.49- בנק דיסקונט לישראל בע"מ</t>
  </si>
  <si>
    <t>90008799</t>
  </si>
  <si>
    <t>08/07/19</t>
  </si>
  <si>
    <t>FWD CCY\ILS16.07.20USD\ILS 3.6650- בנק דיסקונט לישראל בע"מ</t>
  </si>
  <si>
    <t>90020436</t>
  </si>
  <si>
    <t>23/03/20</t>
  </si>
  <si>
    <t>FWD CCY\ILS16.09.20USD\ILS 3.4445- בנק דיסקונט לישראל בע"מ</t>
  </si>
  <si>
    <t>90010749</t>
  </si>
  <si>
    <t>10/06/20</t>
  </si>
  <si>
    <t>FWD CCY\ILS19.11.20USD\ILS 3.4497- בנק דיסקונט לישראל בע"מ</t>
  </si>
  <si>
    <t>90010918</t>
  </si>
  <si>
    <t>FWD CCY\ILS22.07.20USD\ILS 3.65280- בנק דיסקונט לישראל בע"מ</t>
  </si>
  <si>
    <t>90020438</t>
  </si>
  <si>
    <t>24/03/20</t>
  </si>
  <si>
    <t>FWD CCY\ILS23.03.21USD\ILS 3.571- בנק דיסקונט לישראל בע"מ</t>
  </si>
  <si>
    <t>90020461</t>
  </si>
  <si>
    <t>FWD CCY\ILS23.09.20USD\ILS3.44150- בנק דיסקונט לישראל בע"מ</t>
  </si>
  <si>
    <t>90010837</t>
  </si>
  <si>
    <t>18/06/20</t>
  </si>
  <si>
    <t>FWD CCY\ILS24.03.20USD\ILS 3.7845- בנק דיסקונט לישראל בע"מ</t>
  </si>
  <si>
    <t>90020418</t>
  </si>
  <si>
    <t>18/03/20</t>
  </si>
  <si>
    <t>FWD CCY\ILS27.07.20USD\ILS 3.508- בנק דיסקונט לישראל בע"מ</t>
  </si>
  <si>
    <t>90010309</t>
  </si>
  <si>
    <t>12/05/20</t>
  </si>
  <si>
    <t>FWD CCY\ILS27.10.20USD\ILS 3.45- בנק דיסקונט לישראל בע"מ</t>
  </si>
  <si>
    <t>90008833</t>
  </si>
  <si>
    <t>15/07/19</t>
  </si>
  <si>
    <t>FWD CCY\ILS29.07.20USD\ILS 3.5294- בנק דיסקונט לישראל בע"מ</t>
  </si>
  <si>
    <t>90010329</t>
  </si>
  <si>
    <t>18/05/20</t>
  </si>
  <si>
    <t>FW20.10.20דולר שקל 3.4947- בנק הפועלים בע"מ</t>
  </si>
  <si>
    <t>90008739</t>
  </si>
  <si>
    <t>27/06/19</t>
  </si>
  <si>
    <t>FX Swap_USD_ILS_2020_07_06_S_3.51560000- בנק הפועלים בע"מ</t>
  </si>
  <si>
    <t>90021554</t>
  </si>
  <si>
    <t>FX Swap_USD_ILS_2020_07_15_S_3.64450000- בנק הפועלים בע"מ</t>
  </si>
  <si>
    <t>90020424</t>
  </si>
  <si>
    <t>19/03/20</t>
  </si>
  <si>
    <t>FX Swap_USD_ILS_2020_09_01_S_3.48370000- בנק הפועלים בע"מ</t>
  </si>
  <si>
    <t>90021619</t>
  </si>
  <si>
    <t>FX Swap_USD_ILS_2020_09_15_S_3.43000000- בנק הפועלים בע"מ</t>
  </si>
  <si>
    <t>90021634</t>
  </si>
  <si>
    <t>24/06/20</t>
  </si>
  <si>
    <t>FX Swap_USD_ILS_2020_09_24_S_3.43300000- בנק הפועלים בע"מ</t>
  </si>
  <si>
    <t>90021642</t>
  </si>
  <si>
    <t>29/06/20</t>
  </si>
  <si>
    <t>FX Swap_USD_ILS_2020_10_22_S- בנק הפועלים בע"מ</t>
  </si>
  <si>
    <t>90020084</t>
  </si>
  <si>
    <t>18/07/19</t>
  </si>
  <si>
    <t>FX Swap_USD_ILS_2020_11_03_S- בנק הפועלים בע"מ</t>
  </si>
  <si>
    <t>90020078</t>
  </si>
  <si>
    <t>16/07/19</t>
  </si>
  <si>
    <t>FX Swap_USD_ILS_2020_11_18_S_3.39630000- בנק הפועלים בע"מ</t>
  </si>
  <si>
    <t>90020214</t>
  </si>
  <si>
    <t>FX Swap_USD_ILS_2020_12_03_S- בנק הפועלים בע"מ</t>
  </si>
  <si>
    <t>90020072</t>
  </si>
  <si>
    <t>10/07/19</t>
  </si>
  <si>
    <t>FX Swap_USD_ILS_2021_03_17_S_3.40850000- בנק הפועלים בע"מ</t>
  </si>
  <si>
    <t>90020385</t>
  </si>
  <si>
    <t>04/03/20</t>
  </si>
  <si>
    <t>FX Swap_USD_ILS_2021_03_23_S_3.56700000- בנק הפועלים בע"מ</t>
  </si>
  <si>
    <t>90020454</t>
  </si>
  <si>
    <t>FWD CCY\ILS 20190626 USD\ILS 3.5021000 20201110- בנק לאומי לישראל בע"מ</t>
  </si>
  <si>
    <t>90008721</t>
  </si>
  <si>
    <t>26/06/19</t>
  </si>
  <si>
    <t>FWD CCY\ILS 20190626 USD\ILS 3.5069000 20201014- בנק לאומי לישראל בע"מ</t>
  </si>
  <si>
    <t>90008720</t>
  </si>
  <si>
    <t>FWD CCY\ILS 20190626 USD\ILS 3.5072000 20201020- בנק לאומי לישראל בע"מ</t>
  </si>
  <si>
    <t>90008718</t>
  </si>
  <si>
    <t>FWD CCY\ILS 20190627 USD\ILS 3.4932000 20201020- בנק לאומי לישראל בע"מ</t>
  </si>
  <si>
    <t>90008735</t>
  </si>
  <si>
    <t>FWD CCY\ILS 20190627 USD\ILS 3.4937000 20201110- בנק לאומי לישראל בע"מ</t>
  </si>
  <si>
    <t>90008732</t>
  </si>
  <si>
    <t>FWD CCY\ILS 20190701 USD\ILS 3.4843000 20201110- בנק לאומי לישראל בע"מ</t>
  </si>
  <si>
    <t>90008744</t>
  </si>
  <si>
    <t>01/07/19</t>
  </si>
  <si>
    <t>FWD CCY\ILS 20190703 USD\ILS 3.4755000 20201110- בנק לאומי לישראל בע"מ</t>
  </si>
  <si>
    <t>90008779</t>
  </si>
  <si>
    <t>03/07/19</t>
  </si>
  <si>
    <t>FWD CCY\ILS 20190708 USD\ILS 3.4930000 20200915- בנק לאומי לישראל בע"מ</t>
  </si>
  <si>
    <t>90008793</t>
  </si>
  <si>
    <t>FWD CCY\ILS 20190709 USD\ILS 3.4685000 20201110- בנק לאומי לישראל בע"מ</t>
  </si>
  <si>
    <t>90008805</t>
  </si>
  <si>
    <t>09/07/19</t>
  </si>
  <si>
    <t>FWD CCY\ILS 20190710 USD\ILS 3.4710000 20201203- בנק לאומי לישראל בע"מ</t>
  </si>
  <si>
    <t>90008814</t>
  </si>
  <si>
    <t>FWD CCY\ILS 20190716 USD\ILS 3.4556000 20201103- בנק לאומי לישראל בע"מ</t>
  </si>
  <si>
    <t>90008835</t>
  </si>
  <si>
    <t>FWD CCY\ILS 20190718 USD\ILS 3.4512000 20201022- בנק לאומי לישראל בע"מ</t>
  </si>
  <si>
    <t>90008854</t>
  </si>
  <si>
    <t>FWD CCY\ILS 20190718 USD\ILS 3.4580000 20200910- בנק לאומי לישראל בע"מ</t>
  </si>
  <si>
    <t>90008855</t>
  </si>
  <si>
    <t>FWD CCY\ILS 20190729 USD\ILS 3.4327000 20201116- בנק לאומי לישראל בע"מ</t>
  </si>
  <si>
    <t>90008892</t>
  </si>
  <si>
    <t>29/07/19</t>
  </si>
  <si>
    <t>FWD CCY\ILS 20190729 USD\ILS 3.4345000 20201123- בנק לאומי לישראל בע"מ</t>
  </si>
  <si>
    <t>90008894</t>
  </si>
  <si>
    <t>FWD CCY\ILS 20190730 USD\ILS 3.4174000 20201105- בנק לאומי לישראל בע"מ</t>
  </si>
  <si>
    <t>90008902</t>
  </si>
  <si>
    <t>30/07/19</t>
  </si>
  <si>
    <t>FWD CCY\ILS 20190731 USD\ILS 3.4090000 20201110- בנק לאומי לישראל בע"מ</t>
  </si>
  <si>
    <t>90008916</t>
  </si>
  <si>
    <t>FWD CCY\ILS 20190805 USD\ILS 3.4096000 20201110- בנק לאומי לישראל בע"מ</t>
  </si>
  <si>
    <t>90008937</t>
  </si>
  <si>
    <t>05/08/19</t>
  </si>
  <si>
    <t>FWD CCY\ILS 20190812 USD\ILS 3.4072000 20201105- בנק לאומי לישראל בע"מ</t>
  </si>
  <si>
    <t>90008979</t>
  </si>
  <si>
    <t>12/08/19</t>
  </si>
  <si>
    <t>FWD CCY\ILS 20190819 USD\ILS 3.4530000 20201110- בנק לאומי לישראל בע"מ</t>
  </si>
  <si>
    <t>90009007</t>
  </si>
  <si>
    <t>19/08/19</t>
  </si>
  <si>
    <t>FWD CCY\ILS 20190827 USD\ILS 3.4433000 20201110- בנק לאומי לישראל בע"מ</t>
  </si>
  <si>
    <t>90009042</t>
  </si>
  <si>
    <t>27/08/19</t>
  </si>
  <si>
    <t>FWD CCY\ILS 20190904 USD\ILS 3.4525000 20201110- בנק לאומי לישראל בע"מ</t>
  </si>
  <si>
    <t>90009070</t>
  </si>
  <si>
    <t>FWD CCY\ILS 20190909 USD\ILS 3.4672000 20200707- בנק לאומי לישראל בע"מ</t>
  </si>
  <si>
    <t>90009087</t>
  </si>
  <si>
    <t>FWD CCY\ILS 20190911 USD\ILS 3.4880000 20200707- בנק לאומי לישראל בע"מ</t>
  </si>
  <si>
    <t>90009108</t>
  </si>
  <si>
    <t>11/09/19</t>
  </si>
  <si>
    <t>FWD CCY\ILS 20190916 USD\ILS 3.4673000 20200714- בנק לאומי לישראל בע"מ</t>
  </si>
  <si>
    <t>90009125</t>
  </si>
  <si>
    <t>FWD CCY\ILS 20191111 USD\ILS 3.4336000 20201112- בנק לאומי לישראל בע"מ</t>
  </si>
  <si>
    <t>90009358</t>
  </si>
  <si>
    <t>11/11/19</t>
  </si>
  <si>
    <t>FWD CCY\ILS 20191119 USD\ILS 3.3943000 20201124- בנק לאומי לישראל בע"מ</t>
  </si>
  <si>
    <t>90009385</t>
  </si>
  <si>
    <t>19/11/19</t>
  </si>
  <si>
    <t>FWD CCY\ILS 20191121 USD\ILS 3.3898000 20201110- בנק לאומי לישראל בע"מ</t>
  </si>
  <si>
    <t>90009405</t>
  </si>
  <si>
    <t>21/11/19</t>
  </si>
  <si>
    <t>FWD CCY\ILS 20191202 USD\ILS 3.4060000 20201110- בנק לאומי לישראל בע"מ</t>
  </si>
  <si>
    <t>90009437</t>
  </si>
  <si>
    <t>02/12/19</t>
  </si>
  <si>
    <t>FWD CCY\ILS 20191202 USD\ILS 3.4065000 20201105- בנק לאומי לישראל בע"מ</t>
  </si>
  <si>
    <t>90009438</t>
  </si>
  <si>
    <t>FWD CCY\ILS 20191203 USD\ILS 3.4178000 20201110- בנק לאומי לישראל בע"מ</t>
  </si>
  <si>
    <t>90009448</t>
  </si>
  <si>
    <t>FWD CCY\ILS 20191212 USD\ILS 3.4151000 20201110- בנק לאומי לישראל בע"מ</t>
  </si>
  <si>
    <t>90009502</t>
  </si>
  <si>
    <t>12/12/19</t>
  </si>
  <si>
    <t>FWD CCY\ILS 20200204 USD\ILS 3.4050000 20201110- בנק לאומי לישראל בע"מ</t>
  </si>
  <si>
    <t>90009765</t>
  </si>
  <si>
    <t>04/02/20</t>
  </si>
  <si>
    <t>FWD CCY\ILS 20200211 USD\ILS 3.3748000 20201110- בנק לאומי לישראל בע"מ</t>
  </si>
  <si>
    <t>90009814</t>
  </si>
  <si>
    <t>11/02/20</t>
  </si>
  <si>
    <t>FWD CCY\ILS 20200225 USD\ILS 3.3834000 20201022- בנק לאומי לישראל בע"מ</t>
  </si>
  <si>
    <t>90009894</t>
  </si>
  <si>
    <t>25/02/20</t>
  </si>
  <si>
    <t>FWD CCY\ILS 20200226 USD\ILS 3.3995000 20201202- בנק לאומי לישראל בע"מ</t>
  </si>
  <si>
    <t>90009903</t>
  </si>
  <si>
    <t>26/02/20</t>
  </si>
  <si>
    <t>FWD CCY\ILS 20200303 USD\ILS 3.3937000 20210325- בנק לאומי לישראל בע"מ</t>
  </si>
  <si>
    <t>90009918</t>
  </si>
  <si>
    <t>03/03/20</t>
  </si>
  <si>
    <t>FWD CCY\ILS 20200303 USD\ILS 3.4025000 20210325- בנק לאומי לישראל בע"מ</t>
  </si>
  <si>
    <t>90009919</t>
  </si>
  <si>
    <t>FWD CCY\ILS 20200303 USD\ILS 3.4027000 20210322- בנק לאומי לישראל בע"מ</t>
  </si>
  <si>
    <t>90009920</t>
  </si>
  <si>
    <t>FWD CCY\ILS 20200303 USD\ILS 3.4051000 20210303- בנק לאומי לישראל בע"מ</t>
  </si>
  <si>
    <t>90009921</t>
  </si>
  <si>
    <t>FWD CCY\ILS 20200304 USD\ILS 3.4100000 20210317- בנק לאומי לישראל בע"מ</t>
  </si>
  <si>
    <t>90009931</t>
  </si>
  <si>
    <t>FWD CCY\ILS 20200305 USD\ILS 3.4080000 20210331- בנק לאומי לישראל בע"מ</t>
  </si>
  <si>
    <t>90009941</t>
  </si>
  <si>
    <t>05/03/20</t>
  </si>
  <si>
    <t>FWD CCY\ILS 20200309 USD\ILS 3.4450000 20210325- בנק לאומי לישראל בע"מ</t>
  </si>
  <si>
    <t>90009952</t>
  </si>
  <si>
    <t>09/03/20</t>
  </si>
  <si>
    <t>FWD CCY\ILS 20200311 USD\ILS 3.5067000 20210325- בנק לאומי לישראל בע"מ</t>
  </si>
  <si>
    <t>90009956</t>
  </si>
  <si>
    <t>11/03/20</t>
  </si>
  <si>
    <t>FWD CCY\ILS 20200312 USD\ILS 3.5716000 20210325- בנק לאומי לישראל בע"מ</t>
  </si>
  <si>
    <t>90009967</t>
  </si>
  <si>
    <t>12/03/20</t>
  </si>
  <si>
    <t>FWD CCY\ILS 20200318 USD\ILS 3.7791000 20201117- בנק לאומי לישראל בע"מ</t>
  </si>
  <si>
    <t>90010023</t>
  </si>
  <si>
    <t>FWD CCY\ILS 20200319 USD\ILS 3.6565000 20200721- בנק לאומי לישראל בע"מ</t>
  </si>
  <si>
    <t>90010036</t>
  </si>
  <si>
    <t>FWD CCY\ILS 20200319 USD\ILS 3.7200000 20200715- בנק לאומי לישראל בע"מ</t>
  </si>
  <si>
    <t>90010034</t>
  </si>
  <si>
    <t>FWD CCY\ILS 20200323 USD\ILS 3.6693000 20200715- בנק לאומי לישראל בע"מ</t>
  </si>
  <si>
    <t>90010056</t>
  </si>
  <si>
    <t>FWD CCY\ILS 20200324 USD\ILS 3.5985000 20200715- בנק לאומי לישראל בע"מ</t>
  </si>
  <si>
    <t>90010076</t>
  </si>
  <si>
    <t>FWD CCY\ILS 20200325 USD\ILS 3.6225000 20200715- בנק לאומי לישראל בע"מ</t>
  </si>
  <si>
    <t>90010091</t>
  </si>
  <si>
    <t>25/03/20</t>
  </si>
  <si>
    <t>FWD CCY\ILS 20200330 USD\ILS 3.5150000 20210325- בנק לאומי לישראל בע"מ</t>
  </si>
  <si>
    <t>90010111</t>
  </si>
  <si>
    <t>FWD CCY\ILS 20200330 USD\ILS 3.5185000 20210325- בנק לאומי לישראל בע"מ</t>
  </si>
  <si>
    <t>90010114</t>
  </si>
  <si>
    <t>FWD CCY\ILS 20200401 USD\ILS 3.5505000 20200723- בנק לאומי לישראל בע"מ</t>
  </si>
  <si>
    <t>90010134</t>
  </si>
  <si>
    <t>01/04/20</t>
  </si>
  <si>
    <t>FWD CCY\ILS 20200413 USD\ILS 3.5235000 20210325- בנק לאומי לישראל בע"מ</t>
  </si>
  <si>
    <t>90010166</t>
  </si>
  <si>
    <t>13/04/20</t>
  </si>
  <si>
    <t>FWD CCY\ILS 20200505 USD\ILS 3.4935000 20210325- בנק לאומי לישראל בע"מ</t>
  </si>
  <si>
    <t>90010273</t>
  </si>
  <si>
    <t>FWD CCY\ILS 20200505 USD\ILS 3.5055000 20201110- בנק לאומי לישראל בע"מ</t>
  </si>
  <si>
    <t>90010284</t>
  </si>
  <si>
    <t>FWD CCY\ILS 20200511 USD\ILS 3.4860000 20210325- בנק לאומי לישראל בע"מ</t>
  </si>
  <si>
    <t>90010298</t>
  </si>
  <si>
    <t>11/05/20</t>
  </si>
  <si>
    <t>FWD CCY\ILS 20200511 USD\ILS 3.5013000 20201110- בנק לאומי לישראל בע"מ</t>
  </si>
  <si>
    <t>90010302</t>
  </si>
  <si>
    <t>FWD CCY\ILS 20200512 USD\ILS 3.5089000 20200727- בנק לאומי לישראל בע"מ</t>
  </si>
  <si>
    <t>90010307</t>
  </si>
  <si>
    <t>FWD CCY\ILS 20200513 USD\ILS 3.5086000 20200728- בנק לאומי לישראל בע"מ</t>
  </si>
  <si>
    <t>90010312</t>
  </si>
  <si>
    <t>13/05/20</t>
  </si>
  <si>
    <t>FWD CCY\ILS 20200518 USD\ILS 3.5343000 20200729- בנק לאומי לישראל בע"מ</t>
  </si>
  <si>
    <t>90010324</t>
  </si>
  <si>
    <t>FWD CCY\ILS 20200519 USD\ILS 3.4960000 20210325- בנק לאומי לישראל בע"מ</t>
  </si>
  <si>
    <t>90010332</t>
  </si>
  <si>
    <t>FWD CCY\ILS 20200519 USD\ILS 3.5196000 20200803- בנק לאומי לישראל בע"מ</t>
  </si>
  <si>
    <t>90010334</t>
  </si>
  <si>
    <t>FWD CCY\ILS 20200520 USD\ILS 3.4775000 20210325- בנק לאומי לישראל בע"מ</t>
  </si>
  <si>
    <t>90010358</t>
  </si>
  <si>
    <t>FWD CCY\ILS 20200525 USD\ILS 3.5020000 20210325- בנק לאומי לישראל בע"מ</t>
  </si>
  <si>
    <t>90010375</t>
  </si>
  <si>
    <t>FWD CCY\ILS 20200526 USD\ILS 3.5130000 20200715- בנק לאומי לישראל בע"מ</t>
  </si>
  <si>
    <t>90010388</t>
  </si>
  <si>
    <t>26/05/20</t>
  </si>
  <si>
    <t>FWD CCY\ILS 20200601 USD\ILS 3.5052000 20200805- בנק לאומי לישראל בע"מ</t>
  </si>
  <si>
    <t>90010407</t>
  </si>
  <si>
    <t>01/06/20</t>
  </si>
  <si>
    <t>FWD CCY\ILS 20200602 USD\ILS 3.4485000 20210325- בנק לאומי לישראל בע"מ</t>
  </si>
  <si>
    <t>90010417</t>
  </si>
  <si>
    <t>02/06/20</t>
  </si>
  <si>
    <t>FWD CCY\ILS 20200602 USD\ILS 3.4490000 20210325- בנק לאומי לישראל בע"מ</t>
  </si>
  <si>
    <t>90010416</t>
  </si>
  <si>
    <t>FWD CCY\ILS 20200602 USD\ILS 3.4520000 20210323- בנק לאומי לישראל בע"מ</t>
  </si>
  <si>
    <t>90010415</t>
  </si>
  <si>
    <t>FWD CCY\ILS 20200602 USD\ILS 3.4950000 20200806- בנק לאומי לישראל בע"מ</t>
  </si>
  <si>
    <t>90010414</t>
  </si>
  <si>
    <t>FWD CCY\ILS 20200604 USD\ILS 3.4660000 20201110- בנק לאומי לישראל בע"מ</t>
  </si>
  <si>
    <t>90010719</t>
  </si>
  <si>
    <t>04/06/20</t>
  </si>
  <si>
    <t>90010720</t>
  </si>
  <si>
    <t>FWD CCY\ILS 20200608 USD\ILS 3.4215000 20210325- בנק לאומי לישראל בע"מ</t>
  </si>
  <si>
    <t>90010727</t>
  </si>
  <si>
    <t>08/06/20</t>
  </si>
  <si>
    <t>FWD CCY\ILS 20200608 USD\ILS 3.4542000 20200812- בנק לאומי לישראל בע"מ</t>
  </si>
  <si>
    <t>90010731</t>
  </si>
  <si>
    <t>FWD CCY\ILS 20200609 USD\ILS 3.4225000 20210325- בנק לאומי לישראל בע"מ</t>
  </si>
  <si>
    <t>90010739</t>
  </si>
  <si>
    <t>09/06/20</t>
  </si>
  <si>
    <t>FWD CCY\ILS 20200610 USD\ILS 3.4424000 20200916- בנק לאומי לישראל בע"מ</t>
  </si>
  <si>
    <t>90010743</t>
  </si>
  <si>
    <t>90010745</t>
  </si>
  <si>
    <t>FWD CCY\ILS 20200611 USD\ILS 3.4399000 20201110- בנק לאומי לישראל בע"מ</t>
  </si>
  <si>
    <t>90010757</t>
  </si>
  <si>
    <t>11/06/20</t>
  </si>
  <si>
    <t>FWD CCY\ILS 20200611 USD\ILS 3.4408000 20200817- בנק לאומי לישראל בע"מ</t>
  </si>
  <si>
    <t>90010753</t>
  </si>
  <si>
    <t>FWD CCY\ILS 20200611 USD\ILS 3.4475000 20200916- בנק לאומי לישראל בע"מ</t>
  </si>
  <si>
    <t>90010754</t>
  </si>
  <si>
    <t>FWD CCY\ILS 20200615 USD\ILS 3.4642000 20210317- בנק לאומי לישראל בע"מ</t>
  </si>
  <si>
    <t>90010764</t>
  </si>
  <si>
    <t>FWD CCY\ILS 20200615 USD\ILS 3.4778000 20201105- בנק לאומי לישראל בע"מ</t>
  </si>
  <si>
    <t>90010771</t>
  </si>
  <si>
    <t>FWD CCY\ILS 20200615 USD\ILS 3.4780000 20201110- בנק לאומי לישראל בע"מ</t>
  </si>
  <si>
    <t>90010775</t>
  </si>
  <si>
    <t>FWD CCY\ILS 20200615 USD\ILS 3.4840000 20201110- בנק לאומי לישראל בע"מ</t>
  </si>
  <si>
    <t>90010765</t>
  </si>
  <si>
    <t>FWD CCY\ILS 20200615 USD\ILS 3.4845000 20201105- בנק לאומי לישראל בע"מ</t>
  </si>
  <si>
    <t>90010766</t>
  </si>
  <si>
    <t>FWD CCY\ILS 20200616 USD\ILS 3.4665000 20200708- בנק לאומי לישראל בע"מ</t>
  </si>
  <si>
    <t>90010783</t>
  </si>
  <si>
    <t>FWD CCY\ILS 20200617 USD\ILS 3.4476000 20200902- בנק לאומי לישראל בע"מ</t>
  </si>
  <si>
    <t>90010791</t>
  </si>
  <si>
    <t>FWD CCY\ILS 20200622 USD\ILS 3.4396000 20200916- בנק לאומי לישראל בע"מ</t>
  </si>
  <si>
    <t>90010844</t>
  </si>
  <si>
    <t>22/06/20</t>
  </si>
  <si>
    <t>FWD CCY\ILS 20200622 USD\ILS 3.4446000 20200723- בנק לאומי לישראל בע"מ</t>
  </si>
  <si>
    <t>90010845</t>
  </si>
  <si>
    <t>FWD CCY\ILS 20200623 USD\ILS 3.4280000 20200916- בנק לאומי לישראל בע"מ</t>
  </si>
  <si>
    <t>90010851</t>
  </si>
  <si>
    <t>23/06/20</t>
  </si>
  <si>
    <t>90010854</t>
  </si>
  <si>
    <t>FWD CCY\ILS 20200624 USD\ILS 3.4200000 20200921- בנק לאומי לישראל בע"מ</t>
  </si>
  <si>
    <t>90010858</t>
  </si>
  <si>
    <t>FWD CCY\ILS 20200625 USD\ILS 3.4137000 20210325- בנק לאומי לישראל בע"מ</t>
  </si>
  <si>
    <t>90010881</t>
  </si>
  <si>
    <t>25/06/20</t>
  </si>
  <si>
    <t>FWD CCY\ILS 20200625 USD\ILS 3.4329000 20200916- בנק לאומי לישראל בע"מ</t>
  </si>
  <si>
    <t>90010883</t>
  </si>
  <si>
    <t>FWD CCY\ILS 20200625 USD\ILS 3.4385000 20200715- בנק לאומי לישראל בע"מ</t>
  </si>
  <si>
    <t>90010887</t>
  </si>
  <si>
    <t>FWD CCY\ILS 20200630 USD\ILS 3.4645500 20200701 SP- בנק לאומי לישראל בע"מ</t>
  </si>
  <si>
    <t>90010917</t>
  </si>
  <si>
    <t>fw $ eur</t>
  </si>
  <si>
    <t>702000170</t>
  </si>
  <si>
    <t>702000172</t>
  </si>
  <si>
    <t>702000174</t>
  </si>
  <si>
    <t>702000177</t>
  </si>
  <si>
    <t>702000179</t>
  </si>
  <si>
    <t>702000181</t>
  </si>
  <si>
    <t>702000288</t>
  </si>
  <si>
    <t>702000295</t>
  </si>
  <si>
    <t>702000307</t>
  </si>
  <si>
    <t>702000358</t>
  </si>
  <si>
    <t>702000362</t>
  </si>
  <si>
    <t>702000395</t>
  </si>
  <si>
    <t>702000397</t>
  </si>
  <si>
    <t>702000403</t>
  </si>
  <si>
    <t>703000075</t>
  </si>
  <si>
    <t>703000108</t>
  </si>
  <si>
    <t>fw דולר יורו</t>
  </si>
  <si>
    <t>702000315</t>
  </si>
  <si>
    <t>702000319</t>
  </si>
  <si>
    <t>702000341</t>
  </si>
  <si>
    <t>FW דולר ליורו</t>
  </si>
  <si>
    <t>702000202</t>
  </si>
  <si>
    <t>702000305</t>
  </si>
  <si>
    <t>703000090</t>
  </si>
  <si>
    <t>FW דולר לישט</t>
  </si>
  <si>
    <t>702000291</t>
  </si>
  <si>
    <t>702000348</t>
  </si>
  <si>
    <t>703000135</t>
  </si>
  <si>
    <t>703000136</t>
  </si>
  <si>
    <t>שורט יין יפני דולר</t>
  </si>
  <si>
    <t>702000333</t>
  </si>
  <si>
    <t>שורט ליש"ט דולר</t>
  </si>
  <si>
    <t>702000255</t>
  </si>
  <si>
    <t>702000328</t>
  </si>
  <si>
    <t>703000065</t>
  </si>
  <si>
    <t>703000067</t>
  </si>
  <si>
    <t>703000087</t>
  </si>
  <si>
    <t>703000124</t>
  </si>
  <si>
    <t>FWD CCY 20191121 EUR\USD 1.1215601082020- בנק דיסקונט לישראל בע"מ</t>
  </si>
  <si>
    <t>90009688</t>
  </si>
  <si>
    <t>23/01/20</t>
  </si>
  <si>
    <t>FWD CCY 20200604EUR\USD 1.1234320201021- בנק דיסקונט לישראל בע"מ</t>
  </si>
  <si>
    <t>90010724</t>
  </si>
  <si>
    <t>FWD CCY 25062020 EUR\USD 1.12803 14122020- בנק דיסקונט לישראל בע"מ</t>
  </si>
  <si>
    <t>90010898</t>
  </si>
  <si>
    <t>FWD CCY\CCY 20200525 USD\CAD 1.39887 20201026 SP- בנק דיסקונט לישראל בע"מ</t>
  </si>
  <si>
    <t>90010381</t>
  </si>
  <si>
    <t>FX Swap_EUR_USD_2020_08_10_S_1.08895000- בנק הפועלים בע"מ</t>
  </si>
  <si>
    <t>90021538</t>
  </si>
  <si>
    <t>FX Swap_EUR_USD_2020_09_03_S_1.08600000- בנק הפועלים בע"מ</t>
  </si>
  <si>
    <t>90020491</t>
  </si>
  <si>
    <t>06/04/20</t>
  </si>
  <si>
    <t>FX Swap_EUR_USD_2020_10_19_S_1.09180000- בנק הפועלים בע"מ</t>
  </si>
  <si>
    <t>90020443</t>
  </si>
  <si>
    <t>FX Swap_EUR_USD_2020_11_02_S_1.09813000- בנק הפועלים בע"מ</t>
  </si>
  <si>
    <t>90021542</t>
  </si>
  <si>
    <t>04/05/20</t>
  </si>
  <si>
    <t>FX Swap_EUR_USD_2020_11_25_S_1.09910000- בנק הפועלים בע"מ</t>
  </si>
  <si>
    <t>90021600</t>
  </si>
  <si>
    <t>27/05/20</t>
  </si>
  <si>
    <t>FX Swap_EUR_USD_2020_11_25_S_1.12758000- בנק הפועלים בע"מ</t>
  </si>
  <si>
    <t>90021625</t>
  </si>
  <si>
    <t>FX Swap_EUR_USD_2020_12_01_S_1.12929000- בנק הפועלים בע"מ</t>
  </si>
  <si>
    <t>90021639</t>
  </si>
  <si>
    <t>FX Swap_GBP_USD_2020_10_13_S_1.23490000- בנק הפועלים בע"מ</t>
  </si>
  <si>
    <t>90020501</t>
  </si>
  <si>
    <t>07/04/20</t>
  </si>
  <si>
    <t>FX Swap_GBP_USD_2020_11_09_S_1.22170000- בנק הפועלים בע"מ</t>
  </si>
  <si>
    <t>90021568</t>
  </si>
  <si>
    <t>14/05/20</t>
  </si>
  <si>
    <t>FWD CCY\CCY 20191209 EUR\USD 1.1228300 20200720- בנק לאומי לישראל בע"מ</t>
  </si>
  <si>
    <t>90009476</t>
  </si>
  <si>
    <t>09/12/19</t>
  </si>
  <si>
    <t>FWD CCY\CCY 20191210 EUR\USD 1.1228000 20200720- בנק לאומי לישראל בע"מ</t>
  </si>
  <si>
    <t>90009489</t>
  </si>
  <si>
    <t>10/12/19</t>
  </si>
  <si>
    <t>FWD CCY\CCY 20191216 EUR\USD 1.1284000 20200720- בנק לאומי לישראל בע"מ</t>
  </si>
  <si>
    <t>90009511</t>
  </si>
  <si>
    <t>16/12/19</t>
  </si>
  <si>
    <t>FWD CCY\CCY 20191230 EUR\USD 1.1334000 20200720- בנק לאומי לישראל בע"מ</t>
  </si>
  <si>
    <t>90009560</t>
  </si>
  <si>
    <t>30/12/19</t>
  </si>
  <si>
    <t>FWD CCY\CCY 20200115 EUR\USD 1.1283000 20200810- בנק לאומי לישראל בע"מ</t>
  </si>
  <si>
    <t>90009639</t>
  </si>
  <si>
    <t>15/01/20</t>
  </si>
  <si>
    <t>FWD CCY\CCY 20200116 EUR\USD 1.1294400 20200810- בנק לאומי לישראל בע"מ</t>
  </si>
  <si>
    <t>90009646</t>
  </si>
  <si>
    <t>16/01/20</t>
  </si>
  <si>
    <t>FWD CCY\CCY 20200123 EUR\USD 1.1214500 20200810- בנק לאומי לישראל בע"מ</t>
  </si>
  <si>
    <t>90009683</t>
  </si>
  <si>
    <t>FWD CCY\CCY 20200203 EUR\USD 1.1189000 20200810- בנק לאומי לישראל בע"מ</t>
  </si>
  <si>
    <t>90009740</t>
  </si>
  <si>
    <t>03/02/20</t>
  </si>
  <si>
    <t>FWD CCY\CCY 20200206 USD\JPY 108.9320000 20200708- בנק לאומי לישראל בע"מ</t>
  </si>
  <si>
    <t>90009786</t>
  </si>
  <si>
    <t>06/02/20</t>
  </si>
  <si>
    <t>FWD CCY\CCY 20200211 EUR\USD 1.1022000 20200810- בנק לאומי לישראל בע"מ</t>
  </si>
  <si>
    <t>90009813</t>
  </si>
  <si>
    <t>FWD CCY\CCY 20200211 USD\JPY 108.9230000 20200713- בנק לאומי לישראל בע"מ</t>
  </si>
  <si>
    <t>90009817</t>
  </si>
  <si>
    <t>FWD CCY\CCY 20200211 USD\JPY 108.9700000 20200713- בנק לאומי לישראל בע"מ</t>
  </si>
  <si>
    <t>90009811</t>
  </si>
  <si>
    <t>FWD CCY\CCY 20200220 EUR\USD 1.0917200 20200914- בנק לאומי לישראל בע"מ</t>
  </si>
  <si>
    <t>90009873</t>
  </si>
  <si>
    <t>20/02/20</t>
  </si>
  <si>
    <t>FWD CCY\CCY 20200220 EUR\USD 1.09183 20200914- בנק לאומי לישראל בע"מ</t>
  </si>
  <si>
    <t>90009879</t>
  </si>
  <si>
    <t>FWD CCY\CCY 20200227 GBP\USD 1.2968500 20200908- בנק לאומי לישראל בע"מ</t>
  </si>
  <si>
    <t>90009906</t>
  </si>
  <si>
    <t>FWD CCY\CCY 20200227 USD\JPY 109.1000000 20200713- בנק לאומי לישראל בע"מ</t>
  </si>
  <si>
    <t>90009907</t>
  </si>
  <si>
    <t>FWD CCY\CCY 20200324 EUR\USD 1.0919700 20200727- בנק לאומי לישראל בע"מ</t>
  </si>
  <si>
    <t>90010074</t>
  </si>
  <si>
    <t>FWD CCY\CCY 20200325 EUR\USD 1.09254 20201019- בנק לאומי לישראל בע"מ</t>
  </si>
  <si>
    <t>90020444</t>
  </si>
  <si>
    <t>FWD CCY\CCY 20200402 EUR\USD 1.0944500 20201005- בנק לאומי לישראל בע"מ</t>
  </si>
  <si>
    <t>90010138</t>
  </si>
  <si>
    <t>02/04/20</t>
  </si>
  <si>
    <t>FWD CCY\CCY 20200406 EUR\USD 1.0859050 20200903- בנק לאומי לישראל בע"מ</t>
  </si>
  <si>
    <t>90010150</t>
  </si>
  <si>
    <t>FWD CCY\CCY 20200407 GBP\USD 1.2346200 20201013- בנק לאומי לישראל בע"מ</t>
  </si>
  <si>
    <t>90010156</t>
  </si>
  <si>
    <t>FWD CCY\CCY 20200416 EUR\USD 1.0893600 20200727- בנק לאומי לישראל בע"מ</t>
  </si>
  <si>
    <t>90010182</t>
  </si>
  <si>
    <t>16/04/20</t>
  </si>
  <si>
    <t>FWD CCY\CCY 20200420 EUR\USD 1.0884000 20200727- בנק לאומי לישראל בע"מ</t>
  </si>
  <si>
    <t>90010193</t>
  </si>
  <si>
    <t>20/04/20</t>
  </si>
  <si>
    <t>FWD CCY\CCY 20200420 EUR\USD 1.0890500 20200727- בנק לאומי לישראל בע"מ</t>
  </si>
  <si>
    <t>90010198</t>
  </si>
  <si>
    <t>FWD CCY\CCY 20200420 EUR\USD 1.0920500 20201102- בנק לאומי לישראל בע"מ</t>
  </si>
  <si>
    <t>90010195</t>
  </si>
  <si>
    <t>FWD CCY\CCY 20200420EUR\USD 1.09426 20201102- בנק לאומי לישראל בע"מ</t>
  </si>
  <si>
    <t>90020522</t>
  </si>
  <si>
    <t>FWD CCY\CCY 20200421 EUR\USD 1.0848300 20200727- בנק לאומי לישראל בע"מ</t>
  </si>
  <si>
    <t>90010204</t>
  </si>
  <si>
    <t>21/04/20</t>
  </si>
  <si>
    <t>90010207</t>
  </si>
  <si>
    <t>FWD CCY\CCY 20200421 EUR\USD 1.0859100 20200903- בנק לאומי לישראל בע"מ</t>
  </si>
  <si>
    <t>90010206</t>
  </si>
  <si>
    <t>FWD CCY\CCY 20200421 EUR\USD 1.0862500 20200922- בנק לאומי לישראל בע"מ</t>
  </si>
  <si>
    <t>90010203</t>
  </si>
  <si>
    <t>FWD CCY\CCY 20200421 EUR\USD 1.0867800 20201005- בנק לאומי לישראל בע"מ</t>
  </si>
  <si>
    <t>90010209</t>
  </si>
  <si>
    <t>FWD CCY\CCY 20200423 USD\JPY 107.2800000 20200713- בנק לאומי לישראל בע"מ</t>
  </si>
  <si>
    <t>90010218</t>
  </si>
  <si>
    <t>90010219</t>
  </si>
  <si>
    <t>FWD CCY\CCY 20200423 USD\JPY 107.2900000 20200708- בנק לאומי לישראל בע"מ</t>
  </si>
  <si>
    <t>90010216</t>
  </si>
  <si>
    <t>FWD CCY\CCY 20200430 EUR\USD 1.0883500 20200727- בנק לאומי לישראל בע"מ</t>
  </si>
  <si>
    <t>90010246</t>
  </si>
  <si>
    <t>FWD CCY\CCY 20200430 EUR\USD 1.0893000 20200903- בנק לאומי לישראל בע"מ</t>
  </si>
  <si>
    <t>90010245</t>
  </si>
  <si>
    <t>FWD CCY\CCY 20200504 EUR\USD 1.0958700 20200727- בנק לאומי לישראל בע"מ</t>
  </si>
  <si>
    <t>90010265</t>
  </si>
  <si>
    <t>FWD CCY\CCY 20200504 EUR\USD 1.0982000 20201102- בנק לאומי לישראל בע"מ</t>
  </si>
  <si>
    <t>90010263</t>
  </si>
  <si>
    <t>FWD CCY\CCY 20200505 EUR\USD 1.0892000 20200727- בנק לאומי לישראל בע"מ</t>
  </si>
  <si>
    <t>90010280</t>
  </si>
  <si>
    <t>FWD CCY\CCY 20200505 EUR\USD 1.0901000 20200903- בנק לאומי לישראל בע"מ</t>
  </si>
  <si>
    <t>90010274</t>
  </si>
  <si>
    <t>FWD CCY\CCY 20200505 EUR\USD 1.0904000 20200914- בנק לאומי לישראל בע"מ</t>
  </si>
  <si>
    <t>90010275</t>
  </si>
  <si>
    <t>FWD CCY\CCY 20200505 EUR\USD 1.0909000 20201005- בנק לאומי לישראל בע"מ</t>
  </si>
  <si>
    <t>90010279</t>
  </si>
  <si>
    <t>FWD CCY\CCY 20200506 EUR\USD 1.0833000 20200727- בנק לאומי לישראל בע"מ</t>
  </si>
  <si>
    <t>90010288</t>
  </si>
  <si>
    <t>FWD CCY\CCY 20200507 GBP\USD 1.2376500 20200928- בנק לאומי לישראל בע"מ</t>
  </si>
  <si>
    <t>90010293</t>
  </si>
  <si>
    <t>07/05/20</t>
  </si>
  <si>
    <t>FWD CCY\CCY 20200513 GBP\USD 1.2332000 20200928- בנק לאומי לישראל בע"מ</t>
  </si>
  <si>
    <t>90010314</t>
  </si>
  <si>
    <t>FWD CCY\CCY 20200514 EUR\USD 1.0825500 20201005- בנק לאומי לישראל בע"מ</t>
  </si>
  <si>
    <t>90010318</t>
  </si>
  <si>
    <t>FWD CCY\CCY 20200514 GBP\USD 1.2212400 20201109- בנק לאומי לישראל בע"מ</t>
  </si>
  <si>
    <t>90010317</t>
  </si>
  <si>
    <t>FWD CCY\CCY 20200521 USD\JPY 107.7100000 20200713- בנק לאומי לישראל בע"מ</t>
  </si>
  <si>
    <t>90010371</t>
  </si>
  <si>
    <t>21/05/20</t>
  </si>
  <si>
    <t>FWD CCY\CCY 20200521 USD\JPY 107.7190000 20200708- בנק לאומי לישראל בע"מ</t>
  </si>
  <si>
    <t>90010370</t>
  </si>
  <si>
    <t>FWD CCY\CCY 20200525 USD\CAD 1.3989000 20201026- בנק לאומי לישראל בע"מ</t>
  </si>
  <si>
    <t>90010377</t>
  </si>
  <si>
    <t>FWD CCY\CCY 20200525 USD\JPY 107.4990000 20201015- בנק לאומי לישראל בע"מ</t>
  </si>
  <si>
    <t>90010379</t>
  </si>
  <si>
    <t>FWD CCY\CCY 20200527 EUR\USD 1.0990000 20201125- בנק לאומי לישראל בע"מ</t>
  </si>
  <si>
    <t>90010396</t>
  </si>
  <si>
    <t>FWD CCY\CCY 20200603 EUR\USD 1.1245400 20201005- בנק לאומי לישראל בע"מ</t>
  </si>
  <si>
    <t>90010709</t>
  </si>
  <si>
    <t>FWD CCY\CCY 20200603 GBP\USD 1.2570000 20200908- בנק לאומי לישראל בע"מ</t>
  </si>
  <si>
    <t>90010710</t>
  </si>
  <si>
    <t>FWD CCY\CCY 20200604 EUR\USD 1.1242100 20201021- בנק לאומי לישראל בע"מ</t>
  </si>
  <si>
    <t>90010718</t>
  </si>
  <si>
    <t>FWD CCY\CCY 20200611 EUR\USD 1.1368800 20201005- בנק לאומי לישראל בע"מ</t>
  </si>
  <si>
    <t>90010755</t>
  </si>
  <si>
    <t>FWD CCY\CCY 20200611 EUR\USD 1.1380000 20200727- בנק לאומי לישראל בע"מ</t>
  </si>
  <si>
    <t>90010756</t>
  </si>
  <si>
    <t>FWD CCY\CCY 20200617 EUR\USD 1.1281900 20201005- בנק לאומי לישראל בע"מ</t>
  </si>
  <si>
    <t>90010798</t>
  </si>
  <si>
    <t>FWD CCY\CCY 20200623 EUR\USD 1.1348500 20200727- בנק לאומי לישראל בע"מ</t>
  </si>
  <si>
    <t>90010852</t>
  </si>
  <si>
    <t>FWD CCY\CCY 20200623 EUR\USD 1.1379500 20201125- בנק לאומי לישראל בע"מ</t>
  </si>
  <si>
    <t>90010853</t>
  </si>
  <si>
    <t>FWD CCY\CCY 20200625 AUD\USD 0.6874100 20201207- בנק לאומי לישראל בע"מ</t>
  </si>
  <si>
    <t>90010879</t>
  </si>
  <si>
    <t>FWD CCY\CCY 20200625 AUD\USD 0.6874100 20201210- בנק לאומי לישראל בע"מ</t>
  </si>
  <si>
    <t>90010880</t>
  </si>
  <si>
    <t>FWD CCY\CCY 20200625 EUR\USD 1.1281200 20201214- בנק לאומי לישראל בע"מ</t>
  </si>
  <si>
    <t>90010885</t>
  </si>
  <si>
    <t>IRS ILS</t>
  </si>
  <si>
    <t>708000002</t>
  </si>
  <si>
    <t>IRS ILS ILS 20300224- בנק הפועלים בע"מ</t>
  </si>
  <si>
    <t>708000005</t>
  </si>
  <si>
    <t>TRS EURO EURO 20201011- בנק הפועלים בע"מ</t>
  </si>
  <si>
    <t>702000321</t>
  </si>
  <si>
    <t>TRS EURO EURO 20201106- בנק הפועלים בע"מ</t>
  </si>
  <si>
    <t>702000311</t>
  </si>
  <si>
    <t>TRS EURO EURO20201105- בנק הפועלים בע"מ</t>
  </si>
  <si>
    <t>702000312</t>
  </si>
  <si>
    <t>TRS USD USD 20200702- בנק הפועלים בע"מ</t>
  </si>
  <si>
    <t>702000274</t>
  </si>
  <si>
    <t>TRS USD USD 20200717- בנק הפועלים בע"מ</t>
  </si>
  <si>
    <t>702000279</t>
  </si>
  <si>
    <t>TRS USD USD 20200805- בנק הפועלים בע"מ</t>
  </si>
  <si>
    <t>702000313</t>
  </si>
  <si>
    <t>TRS USD USD 20200920- בנק הפועלים בע"מ</t>
  </si>
  <si>
    <t>703000114</t>
  </si>
  <si>
    <t>TRS USD USD 20200929- בנק הפועלים בע"מ</t>
  </si>
  <si>
    <t>702000261</t>
  </si>
  <si>
    <t>TRS USD USD 20201117- בנק הפועלים בע"מ</t>
  </si>
  <si>
    <t>702000330</t>
  </si>
  <si>
    <t>TRS USD USD 20201119- בנק הפועלים בע"מ</t>
  </si>
  <si>
    <t>702000334</t>
  </si>
  <si>
    <t>TRS USD USD 20210603- בנק הפועלים בע"מ</t>
  </si>
  <si>
    <t>702000349</t>
  </si>
  <si>
    <t>סה"כ כנגד חסכון עמיתים/מבוטחים</t>
  </si>
  <si>
    <t>לא</t>
  </si>
  <si>
    <t>29991170</t>
  </si>
  <si>
    <t>AA+</t>
  </si>
  <si>
    <t>דירוג פנימי</t>
  </si>
  <si>
    <t>29991172</t>
  </si>
  <si>
    <t>סה"כ מבוטחות במשכנתא או תיקי משכנתאות</t>
  </si>
  <si>
    <t>483891</t>
  </si>
  <si>
    <t>542104</t>
  </si>
  <si>
    <t>435946</t>
  </si>
  <si>
    <t>448548</t>
  </si>
  <si>
    <t>435945</t>
  </si>
  <si>
    <t>448547</t>
  </si>
  <si>
    <t>542103</t>
  </si>
  <si>
    <t>496264</t>
  </si>
  <si>
    <t>496073</t>
  </si>
  <si>
    <t>496075</t>
  </si>
  <si>
    <t>496072</t>
  </si>
  <si>
    <t>496263</t>
  </si>
  <si>
    <t>435944</t>
  </si>
  <si>
    <t>448456</t>
  </si>
  <si>
    <t>542102</t>
  </si>
  <si>
    <t>542101</t>
  </si>
  <si>
    <t>542100</t>
  </si>
  <si>
    <t>435943</t>
  </si>
  <si>
    <t>448455</t>
  </si>
  <si>
    <t>542099</t>
  </si>
  <si>
    <t>סה"כ מובטחות בערבות בנקאית</t>
  </si>
  <si>
    <t>סה"כ מובטחות בבטחונות אחרים</t>
  </si>
  <si>
    <t>4563</t>
  </si>
  <si>
    <t>4693</t>
  </si>
  <si>
    <t>425769</t>
  </si>
  <si>
    <t>455714</t>
  </si>
  <si>
    <t>474664</t>
  </si>
  <si>
    <t>7520</t>
  </si>
  <si>
    <t>29/03/20</t>
  </si>
  <si>
    <t>6387</t>
  </si>
  <si>
    <t>90150400</t>
  </si>
  <si>
    <t>Aa2</t>
  </si>
  <si>
    <t>55061</t>
  </si>
  <si>
    <t>6686</t>
  </si>
  <si>
    <t>AA</t>
  </si>
  <si>
    <t>07/01/19</t>
  </si>
  <si>
    <t>29991703</t>
  </si>
  <si>
    <t>4410</t>
  </si>
  <si>
    <t>7206</t>
  </si>
  <si>
    <t>7340</t>
  </si>
  <si>
    <t>513783</t>
  </si>
  <si>
    <t>519337</t>
  </si>
  <si>
    <t>530503</t>
  </si>
  <si>
    <t>535850</t>
  </si>
  <si>
    <t>6835</t>
  </si>
  <si>
    <t>70231</t>
  </si>
  <si>
    <t>7124</t>
  </si>
  <si>
    <t>7569</t>
  </si>
  <si>
    <t>11898140</t>
  </si>
  <si>
    <t>11898150</t>
  </si>
  <si>
    <t>2984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</si>
  <si>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</si>
  <si>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</si>
  <si>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</si>
  <si>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</si>
  <si>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</si>
  <si>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</si>
  <si>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</si>
  <si>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</si>
  <si>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11898230</t>
  </si>
  <si>
    <t>11898120</t>
  </si>
  <si>
    <t>11898130</t>
  </si>
  <si>
    <t>11898270</t>
  </si>
  <si>
    <t>11898280</t>
  </si>
  <si>
    <t>11898290</t>
  </si>
  <si>
    <t>11898300</t>
  </si>
  <si>
    <t>11898310</t>
  </si>
  <si>
    <t>11898410</t>
  </si>
  <si>
    <t>11898420</t>
  </si>
  <si>
    <t>11898421</t>
  </si>
  <si>
    <t>11898180</t>
  </si>
  <si>
    <t>11898190</t>
  </si>
  <si>
    <t>379497</t>
  </si>
  <si>
    <t>50013</t>
  </si>
  <si>
    <t>88770</t>
  </si>
  <si>
    <t>371197</t>
  </si>
  <si>
    <t>AA-</t>
  </si>
  <si>
    <t>11896140</t>
  </si>
  <si>
    <t>11896150</t>
  </si>
  <si>
    <t>11896160</t>
  </si>
  <si>
    <t>11898170</t>
  </si>
  <si>
    <t>3364</t>
  </si>
  <si>
    <t>458869</t>
  </si>
  <si>
    <t>458870</t>
  </si>
  <si>
    <t>364477</t>
  </si>
  <si>
    <t>472710</t>
  </si>
  <si>
    <t>11898200</t>
  </si>
  <si>
    <t>88769</t>
  </si>
  <si>
    <t>11896130</t>
  </si>
  <si>
    <t>75671</t>
  </si>
  <si>
    <t>7699</t>
  </si>
  <si>
    <t>7566</t>
  </si>
  <si>
    <t>7700</t>
  </si>
  <si>
    <t>371706</t>
  </si>
  <si>
    <t>95350501</t>
  </si>
  <si>
    <t>95350502</t>
  </si>
  <si>
    <t>99001</t>
  </si>
  <si>
    <t>95350102</t>
  </si>
  <si>
    <t>99000</t>
  </si>
  <si>
    <t>95350202</t>
  </si>
  <si>
    <t>95350301</t>
  </si>
  <si>
    <t>95350302</t>
  </si>
  <si>
    <t>95350401</t>
  </si>
  <si>
    <t>95350402</t>
  </si>
  <si>
    <t>72971</t>
  </si>
  <si>
    <t>7497</t>
  </si>
  <si>
    <t>22/03/20</t>
  </si>
  <si>
    <t>75832</t>
  </si>
  <si>
    <t>7658</t>
  </si>
  <si>
    <t>7716</t>
  </si>
  <si>
    <t>444873</t>
  </si>
  <si>
    <t>7491</t>
  </si>
  <si>
    <t>7490</t>
  </si>
  <si>
    <t>2963</t>
  </si>
  <si>
    <t>2968</t>
  </si>
  <si>
    <t>4605</t>
  </si>
  <si>
    <t>4606</t>
  </si>
  <si>
    <t>451305</t>
  </si>
  <si>
    <t>451303</t>
  </si>
  <si>
    <t>451301</t>
  </si>
  <si>
    <t>451304</t>
  </si>
  <si>
    <t>451302</t>
  </si>
  <si>
    <t>454754</t>
  </si>
  <si>
    <t>454874</t>
  </si>
  <si>
    <t>507787</t>
  </si>
  <si>
    <t>510443</t>
  </si>
  <si>
    <t>520411</t>
  </si>
  <si>
    <t>6853</t>
  </si>
  <si>
    <t>07/04/19</t>
  </si>
  <si>
    <t>7192</t>
  </si>
  <si>
    <t>525737</t>
  </si>
  <si>
    <t>475998</t>
  </si>
  <si>
    <t>485027</t>
  </si>
  <si>
    <t>494921</t>
  </si>
  <si>
    <t>6685</t>
  </si>
  <si>
    <t>371707</t>
  </si>
  <si>
    <t>372051</t>
  </si>
  <si>
    <t>29991704</t>
  </si>
  <si>
    <t>487742</t>
  </si>
  <si>
    <t>4565</t>
  </si>
  <si>
    <t>4566</t>
  </si>
  <si>
    <t>439969</t>
  </si>
  <si>
    <t>455057</t>
  </si>
  <si>
    <t>472013</t>
  </si>
  <si>
    <t>490960</t>
  </si>
  <si>
    <t>520888</t>
  </si>
  <si>
    <t>439968</t>
  </si>
  <si>
    <t>445945</t>
  </si>
  <si>
    <t>445946</t>
  </si>
  <si>
    <t>455056</t>
  </si>
  <si>
    <t>490961</t>
  </si>
  <si>
    <t>520889</t>
  </si>
  <si>
    <t>414968</t>
  </si>
  <si>
    <t>כן</t>
  </si>
  <si>
    <t>429027</t>
  </si>
  <si>
    <t>523632</t>
  </si>
  <si>
    <t>524747</t>
  </si>
  <si>
    <t>31/08/18</t>
  </si>
  <si>
    <t>6934</t>
  </si>
  <si>
    <t>7355</t>
  </si>
  <si>
    <t>465782</t>
  </si>
  <si>
    <t>467404</t>
  </si>
  <si>
    <t>484097</t>
  </si>
  <si>
    <t>470540</t>
  </si>
  <si>
    <t>71271</t>
  </si>
  <si>
    <t>7128</t>
  </si>
  <si>
    <t>7130</t>
  </si>
  <si>
    <t>7536</t>
  </si>
  <si>
    <t>5977</t>
  </si>
  <si>
    <t>6525</t>
  </si>
  <si>
    <t>26/09/18</t>
  </si>
  <si>
    <t>539178</t>
  </si>
  <si>
    <t>455954</t>
  </si>
  <si>
    <t>A</t>
  </si>
  <si>
    <t>2571</t>
  </si>
  <si>
    <t>2572</t>
  </si>
  <si>
    <t>462345</t>
  </si>
  <si>
    <t>7746</t>
  </si>
  <si>
    <t>6370</t>
  </si>
  <si>
    <t>20/03/19</t>
  </si>
  <si>
    <t>70251</t>
  </si>
  <si>
    <t>02/07/19</t>
  </si>
  <si>
    <t>7181</t>
  </si>
  <si>
    <t>24/09/19</t>
  </si>
  <si>
    <t>7318</t>
  </si>
  <si>
    <t>23/12/19</t>
  </si>
  <si>
    <t>7506</t>
  </si>
  <si>
    <t>392454</t>
  </si>
  <si>
    <t>7134</t>
  </si>
  <si>
    <t>472012</t>
  </si>
  <si>
    <t>482154</t>
  </si>
  <si>
    <t>482153</t>
  </si>
  <si>
    <t>908395120</t>
  </si>
  <si>
    <t>4314</t>
  </si>
  <si>
    <t>443656</t>
  </si>
  <si>
    <t>908395160</t>
  </si>
  <si>
    <t>384577</t>
  </si>
  <si>
    <t>403836</t>
  </si>
  <si>
    <t>415814</t>
  </si>
  <si>
    <t>433981</t>
  </si>
  <si>
    <t>482977</t>
  </si>
  <si>
    <t>491620</t>
  </si>
  <si>
    <t>505821</t>
  </si>
  <si>
    <t>524544</t>
  </si>
  <si>
    <t>7739</t>
  </si>
  <si>
    <t>463236</t>
  </si>
  <si>
    <t>455012</t>
  </si>
  <si>
    <t>472334</t>
  </si>
  <si>
    <t>440022</t>
  </si>
  <si>
    <t>345369</t>
  </si>
  <si>
    <t>7265</t>
  </si>
  <si>
    <t>7342</t>
  </si>
  <si>
    <t>539177</t>
  </si>
  <si>
    <t>501113</t>
  </si>
  <si>
    <t>514296</t>
  </si>
  <si>
    <t>520294</t>
  </si>
  <si>
    <t>6471</t>
  </si>
  <si>
    <t>529736</t>
  </si>
  <si>
    <t>6720</t>
  </si>
  <si>
    <t>6818</t>
  </si>
  <si>
    <t>6925</t>
  </si>
  <si>
    <t>70481</t>
  </si>
  <si>
    <t>75611</t>
  </si>
  <si>
    <t>6431</t>
  </si>
  <si>
    <t>ilBBB+</t>
  </si>
  <si>
    <t>531814</t>
  </si>
  <si>
    <t>6565</t>
  </si>
  <si>
    <t>7058</t>
  </si>
  <si>
    <t>24/07/19</t>
  </si>
  <si>
    <t>7078</t>
  </si>
  <si>
    <t>6615</t>
  </si>
  <si>
    <t>26/11/18</t>
  </si>
  <si>
    <t>6679</t>
  </si>
  <si>
    <t>6719</t>
  </si>
  <si>
    <t>22/01/19</t>
  </si>
  <si>
    <t>6735</t>
  </si>
  <si>
    <t>28/01/19</t>
  </si>
  <si>
    <t>6829</t>
  </si>
  <si>
    <t>28/03/19</t>
  </si>
  <si>
    <t>6886</t>
  </si>
  <si>
    <t>24/04/19</t>
  </si>
  <si>
    <t>6889</t>
  </si>
  <si>
    <t>29/04/19</t>
  </si>
  <si>
    <t>6926</t>
  </si>
  <si>
    <t>6956</t>
  </si>
  <si>
    <t>12/06/19</t>
  </si>
  <si>
    <t>7112</t>
  </si>
  <si>
    <t>7640</t>
  </si>
  <si>
    <t>28/04/20</t>
  </si>
  <si>
    <t>7236</t>
  </si>
  <si>
    <t>7370</t>
  </si>
  <si>
    <t>7453</t>
  </si>
  <si>
    <t>75071</t>
  </si>
  <si>
    <t>7629</t>
  </si>
  <si>
    <t>4647</t>
  </si>
  <si>
    <t>70071</t>
  </si>
  <si>
    <t>508309</t>
  </si>
  <si>
    <t>3153</t>
  </si>
  <si>
    <t>D</t>
  </si>
  <si>
    <t>7197</t>
  </si>
  <si>
    <t>7364</t>
  </si>
  <si>
    <t>22/01/20</t>
  </si>
  <si>
    <t>6654</t>
  </si>
  <si>
    <t>17/12/18</t>
  </si>
  <si>
    <t>7125</t>
  </si>
  <si>
    <t>72041</t>
  </si>
  <si>
    <t>02/10/19</t>
  </si>
  <si>
    <t>7246</t>
  </si>
  <si>
    <t>7280</t>
  </si>
  <si>
    <t>7337</t>
  </si>
  <si>
    <t>31/12/19</t>
  </si>
  <si>
    <t>7386</t>
  </si>
  <si>
    <t>75351</t>
  </si>
  <si>
    <t>7645</t>
  </si>
  <si>
    <t>7325</t>
  </si>
  <si>
    <t>29/12/19</t>
  </si>
  <si>
    <t>7324</t>
  </si>
  <si>
    <t>7323</t>
  </si>
  <si>
    <t>7552</t>
  </si>
  <si>
    <t>6826</t>
  </si>
  <si>
    <t>27/03/19</t>
  </si>
  <si>
    <t>7646</t>
  </si>
  <si>
    <t>7247</t>
  </si>
  <si>
    <t>7281</t>
  </si>
  <si>
    <t>29/11/19</t>
  </si>
  <si>
    <t>7338</t>
  </si>
  <si>
    <t>7387</t>
  </si>
  <si>
    <t>7436</t>
  </si>
  <si>
    <t>7455</t>
  </si>
  <si>
    <t>7129</t>
  </si>
  <si>
    <t>01/09/19</t>
  </si>
  <si>
    <t>6528</t>
  </si>
  <si>
    <t>6718</t>
  </si>
  <si>
    <t>66241</t>
  </si>
  <si>
    <t>7778</t>
  </si>
  <si>
    <t>7783</t>
  </si>
  <si>
    <t>28/06/20</t>
  </si>
  <si>
    <t>7703</t>
  </si>
  <si>
    <t>7701</t>
  </si>
  <si>
    <t>7780</t>
  </si>
  <si>
    <t>7202</t>
  </si>
  <si>
    <t>7372</t>
  </si>
  <si>
    <t>7250</t>
  </si>
  <si>
    <t>7573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</si>
  <si>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</si>
  <si>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</si>
  <si>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</si>
  <si>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</si>
  <si>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</si>
  <si>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</si>
  <si>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</si>
  <si>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7383</t>
  </si>
  <si>
    <t>7532</t>
  </si>
  <si>
    <t>443862</t>
  </si>
  <si>
    <t>6831</t>
  </si>
  <si>
    <t>508506</t>
  </si>
  <si>
    <t>7598</t>
  </si>
  <si>
    <t>22/04/20</t>
  </si>
  <si>
    <t>6828</t>
  </si>
  <si>
    <t>6711</t>
  </si>
  <si>
    <t>17/01/19</t>
  </si>
  <si>
    <t>6496</t>
  </si>
  <si>
    <t>6624</t>
  </si>
  <si>
    <t>30/11/18</t>
  </si>
  <si>
    <t>6484</t>
  </si>
  <si>
    <t>24/08/18</t>
  </si>
  <si>
    <t>6785</t>
  </si>
  <si>
    <t>7088</t>
  </si>
  <si>
    <t>404555</t>
  </si>
  <si>
    <t>7310</t>
  </si>
  <si>
    <t>ilBB+</t>
  </si>
  <si>
    <t>15/12/19</t>
  </si>
  <si>
    <t>483880</t>
  </si>
  <si>
    <t>27/09/17</t>
  </si>
  <si>
    <t>487557</t>
  </si>
  <si>
    <t>ilB</t>
  </si>
  <si>
    <t>487556</t>
  </si>
  <si>
    <t>CCC+</t>
  </si>
  <si>
    <t>7258</t>
  </si>
  <si>
    <t>6872</t>
  </si>
  <si>
    <t>15/04/19</t>
  </si>
  <si>
    <t>6888</t>
  </si>
  <si>
    <t>6812</t>
  </si>
  <si>
    <t>13/03/19</t>
  </si>
  <si>
    <t>7503</t>
  </si>
  <si>
    <t>7602</t>
  </si>
  <si>
    <t>7687</t>
  </si>
  <si>
    <t>7059</t>
  </si>
  <si>
    <t>22/07/19</t>
  </si>
  <si>
    <t>7107</t>
  </si>
  <si>
    <t>20/08/19</t>
  </si>
  <si>
    <t>7182</t>
  </si>
  <si>
    <t>22/09/19</t>
  </si>
  <si>
    <t>72231</t>
  </si>
  <si>
    <t>22/10/19</t>
  </si>
  <si>
    <t>7272</t>
  </si>
  <si>
    <t>20/11/19</t>
  </si>
  <si>
    <t>7313</t>
  </si>
  <si>
    <t>7363</t>
  </si>
  <si>
    <t>21/01/20</t>
  </si>
  <si>
    <t>72100</t>
  </si>
  <si>
    <t>7482</t>
  </si>
  <si>
    <t>7505</t>
  </si>
  <si>
    <t>7615</t>
  </si>
  <si>
    <t>6932</t>
  </si>
  <si>
    <t>7291</t>
  </si>
  <si>
    <t>7384</t>
  </si>
  <si>
    <t>76091</t>
  </si>
  <si>
    <t>19/04/20</t>
  </si>
  <si>
    <t>7385</t>
  </si>
  <si>
    <t>7610</t>
  </si>
  <si>
    <t>7276</t>
  </si>
  <si>
    <t>7275</t>
  </si>
  <si>
    <t>27/11/19</t>
  </si>
  <si>
    <t>7588</t>
  </si>
  <si>
    <t>7678</t>
  </si>
  <si>
    <t>6911</t>
  </si>
  <si>
    <t>22/05/19</t>
  </si>
  <si>
    <t>6734</t>
  </si>
  <si>
    <t>27/01/19</t>
  </si>
  <si>
    <t>6852</t>
  </si>
  <si>
    <t>7472</t>
  </si>
  <si>
    <t>08/03/20</t>
  </si>
  <si>
    <t>7162</t>
  </si>
  <si>
    <t>12/09/19</t>
  </si>
  <si>
    <t>7217</t>
  </si>
  <si>
    <t>16/10/19</t>
  </si>
  <si>
    <t>7380</t>
  </si>
  <si>
    <t>29/01/20</t>
  </si>
  <si>
    <t>7416</t>
  </si>
  <si>
    <t>7347</t>
  </si>
  <si>
    <t>09/01/20</t>
  </si>
  <si>
    <t>7336</t>
  </si>
  <si>
    <t>7399</t>
  </si>
  <si>
    <t>7471</t>
  </si>
  <si>
    <t>7533</t>
  </si>
  <si>
    <t>7587</t>
  </si>
  <si>
    <t>7647</t>
  </si>
  <si>
    <t>7301</t>
  </si>
  <si>
    <t>7319</t>
  </si>
  <si>
    <t>7320</t>
  </si>
  <si>
    <t>7441</t>
  </si>
  <si>
    <t>75680</t>
  </si>
  <si>
    <t>7639</t>
  </si>
  <si>
    <t>6783</t>
  </si>
  <si>
    <t>7407</t>
  </si>
  <si>
    <t>10/02/20</t>
  </si>
  <si>
    <t>7489</t>
  </si>
  <si>
    <t>15/03/20</t>
  </si>
  <si>
    <t>7590</t>
  </si>
  <si>
    <t>7594</t>
  </si>
  <si>
    <t>12/04/20</t>
  </si>
  <si>
    <t>7651</t>
  </si>
  <si>
    <t>7056</t>
  </si>
  <si>
    <t>21/07/19</t>
  </si>
  <si>
    <t>7296</t>
  </si>
  <si>
    <t>7504</t>
  </si>
  <si>
    <t>6588</t>
  </si>
  <si>
    <t>29/10/18</t>
  </si>
  <si>
    <t>70331</t>
  </si>
  <si>
    <t>12/07/19</t>
  </si>
  <si>
    <t>6524</t>
  </si>
  <si>
    <t>6781</t>
  </si>
  <si>
    <t>24/02/19</t>
  </si>
  <si>
    <t>7395</t>
  </si>
  <si>
    <t>7083</t>
  </si>
  <si>
    <t>06/08/19</t>
  </si>
  <si>
    <t>7334</t>
  </si>
  <si>
    <t>7442</t>
  </si>
  <si>
    <t>7502</t>
  </si>
  <si>
    <t>7586</t>
  </si>
  <si>
    <t>7668</t>
  </si>
  <si>
    <t>70511</t>
  </si>
  <si>
    <t>7132</t>
  </si>
  <si>
    <t>7238</t>
  </si>
  <si>
    <t>6556</t>
  </si>
  <si>
    <t>6708</t>
  </si>
  <si>
    <t>15/01/19</t>
  </si>
  <si>
    <t>70301</t>
  </si>
  <si>
    <t>04/07/19</t>
  </si>
  <si>
    <t>7373</t>
  </si>
  <si>
    <t>7382</t>
  </si>
  <si>
    <t>524748</t>
  </si>
  <si>
    <t>30/08/18</t>
  </si>
  <si>
    <t>72791</t>
  </si>
  <si>
    <t>26/11/19</t>
  </si>
  <si>
    <t>6739</t>
  </si>
  <si>
    <t>30/01/19</t>
  </si>
  <si>
    <t>6830</t>
  </si>
  <si>
    <t>7333</t>
  </si>
  <si>
    <t>7454</t>
  </si>
  <si>
    <t>6954</t>
  </si>
  <si>
    <t>70201</t>
  </si>
  <si>
    <t>6952</t>
  </si>
  <si>
    <t>7747</t>
  </si>
  <si>
    <t>74431</t>
  </si>
  <si>
    <t>6861</t>
  </si>
  <si>
    <t>11/04/19</t>
  </si>
  <si>
    <t>7697</t>
  </si>
  <si>
    <t>7754</t>
  </si>
  <si>
    <t>464740</t>
  </si>
  <si>
    <t>30/03/17</t>
  </si>
  <si>
    <t>491862</t>
  </si>
  <si>
    <t>491863</t>
  </si>
  <si>
    <t>491864</t>
  </si>
  <si>
    <t>6922</t>
  </si>
  <si>
    <t>469140</t>
  </si>
  <si>
    <t>16/05/17</t>
  </si>
  <si>
    <t>7777</t>
  </si>
  <si>
    <t>6660</t>
  </si>
  <si>
    <t>6700</t>
  </si>
  <si>
    <t>14/01/19</t>
  </si>
  <si>
    <t>7713</t>
  </si>
  <si>
    <t>07/06/20</t>
  </si>
  <si>
    <t>7779</t>
  </si>
  <si>
    <t>475042</t>
  </si>
  <si>
    <t>524763</t>
  </si>
  <si>
    <t>491469</t>
  </si>
  <si>
    <t>6800</t>
  </si>
  <si>
    <t>05/03/19</t>
  </si>
  <si>
    <t>6864</t>
  </si>
  <si>
    <t>7715</t>
  </si>
  <si>
    <t>7738</t>
  </si>
  <si>
    <t>487447</t>
  </si>
  <si>
    <t>12/11/17</t>
  </si>
  <si>
    <t>471677</t>
  </si>
  <si>
    <t>7456</t>
  </si>
  <si>
    <t>7589</t>
  </si>
  <si>
    <t>7628</t>
  </si>
  <si>
    <t>7714</t>
  </si>
  <si>
    <t>7161</t>
  </si>
  <si>
    <t>7216</t>
  </si>
  <si>
    <t>7270</t>
  </si>
  <si>
    <t>17/11/19</t>
  </si>
  <si>
    <t>7348</t>
  </si>
  <si>
    <t>6915</t>
  </si>
  <si>
    <t>6989</t>
  </si>
  <si>
    <t>6793</t>
  </si>
  <si>
    <t>6871</t>
  </si>
  <si>
    <t>521872</t>
  </si>
  <si>
    <t>474436</t>
  </si>
  <si>
    <t>474437</t>
  </si>
  <si>
    <t>7770</t>
  </si>
  <si>
    <t>7771</t>
  </si>
  <si>
    <t>6614</t>
  </si>
  <si>
    <t>6931</t>
  </si>
  <si>
    <t>70151</t>
  </si>
  <si>
    <t>7702</t>
  </si>
  <si>
    <t>סה"כ נקוב במט"ח</t>
  </si>
  <si>
    <t>סה"כ צמודי מט"ח</t>
  </si>
  <si>
    <t>סה"כ מניב</t>
  </si>
  <si>
    <t>נדלן מקרקעין להשכרה - סטריט מול רמת ישי</t>
  </si>
  <si>
    <t>קניון</t>
  </si>
  <si>
    <t>האקליפטוס 3, פינת רח' הצפצפה, א.ת. רמת ישי</t>
  </si>
  <si>
    <t>סה"כ לא מניב</t>
  </si>
  <si>
    <t>אחד העם 56, תל אביב</t>
  </si>
  <si>
    <t>זכאים</t>
  </si>
  <si>
    <t>28080000</t>
  </si>
  <si>
    <t>זכאים מס עמיתים</t>
  </si>
  <si>
    <t>28200000</t>
  </si>
  <si>
    <t>חייבים</t>
  </si>
  <si>
    <t>27960000</t>
  </si>
  <si>
    <t>חייבים וזכאים בגין שיקוף</t>
  </si>
  <si>
    <t>26630548</t>
  </si>
  <si>
    <t>עו'ש(לקבל)</t>
  </si>
  <si>
    <t>1111111111</t>
  </si>
  <si>
    <t>בטחונות דולר ארצות הברית לאומי</t>
  </si>
  <si>
    <t>300011017</t>
  </si>
  <si>
    <t>חייבים שכד נדלן מניב חדרה</t>
  </si>
  <si>
    <t>29991878</t>
  </si>
  <si>
    <t>חייבים שכד נדלן מניב מתחם 1000</t>
  </si>
  <si>
    <t>299918780</t>
  </si>
  <si>
    <t>ביטחונות CSA במטבע 20001 (OTC)- בנק לאומי</t>
  </si>
  <si>
    <t>77721001</t>
  </si>
  <si>
    <t>גורם 110</t>
  </si>
  <si>
    <t>גורם 01</t>
  </si>
  <si>
    <t>גורם 80</t>
  </si>
  <si>
    <t>גורם 81</t>
  </si>
  <si>
    <t>גורם 29</t>
  </si>
  <si>
    <t>גורם 7</t>
  </si>
  <si>
    <t>גורם 94</t>
  </si>
  <si>
    <t>גורם 111</t>
  </si>
  <si>
    <t>גורם 156</t>
  </si>
  <si>
    <t>גורם 26</t>
  </si>
  <si>
    <t>גורם 35</t>
  </si>
  <si>
    <t>גורם 37</t>
  </si>
  <si>
    <t>גורם 41</t>
  </si>
  <si>
    <t>20/01/20</t>
  </si>
  <si>
    <t>02/01/20</t>
  </si>
  <si>
    <t>גורם 63</t>
  </si>
  <si>
    <t>גורם 64</t>
  </si>
  <si>
    <t>גורם 69</t>
  </si>
  <si>
    <t>30/10/14</t>
  </si>
  <si>
    <t>*גורם 159</t>
  </si>
  <si>
    <t>גורם 105</t>
  </si>
  <si>
    <t>גורם 147</t>
  </si>
  <si>
    <t>גורם 152</t>
  </si>
  <si>
    <t>גורם 154</t>
  </si>
  <si>
    <t>21/06/20</t>
  </si>
  <si>
    <t>גורם 33</t>
  </si>
  <si>
    <t>גורם 40</t>
  </si>
  <si>
    <t>גורם 47</t>
  </si>
  <si>
    <t>גורם 61</t>
  </si>
  <si>
    <t>גורם 62</t>
  </si>
  <si>
    <t>גורם 76</t>
  </si>
  <si>
    <t>גורם 77</t>
  </si>
  <si>
    <t>27/01/20</t>
  </si>
  <si>
    <t>גורם 78</t>
  </si>
  <si>
    <t>גורם 96</t>
  </si>
  <si>
    <t>17/05/20</t>
  </si>
  <si>
    <t>גורם 103</t>
  </si>
  <si>
    <t>גורם 104</t>
  </si>
  <si>
    <t>גורם 119</t>
  </si>
  <si>
    <t>גורם 129</t>
  </si>
  <si>
    <t>גורם 130</t>
  </si>
  <si>
    <t>גורם 30</t>
  </si>
  <si>
    <t>גורם 38</t>
  </si>
  <si>
    <t>12/12/18</t>
  </si>
  <si>
    <t>גורם 43</t>
  </si>
  <si>
    <t>גורם 45</t>
  </si>
  <si>
    <t>גורם 89</t>
  </si>
  <si>
    <t>גורם 90</t>
  </si>
  <si>
    <t>גורם 155</t>
  </si>
  <si>
    <t>*גורם 70</t>
  </si>
  <si>
    <t>29/02/20</t>
  </si>
  <si>
    <t>*גורם 98*</t>
  </si>
  <si>
    <t>גורם 117</t>
  </si>
  <si>
    <t>*גורם 14*</t>
  </si>
  <si>
    <t>07/06/18</t>
  </si>
  <si>
    <t>גורם 118</t>
  </si>
  <si>
    <t>גורם 120</t>
  </si>
  <si>
    <t>גורם 126</t>
  </si>
  <si>
    <t>גורם 135</t>
  </si>
  <si>
    <t>גורם 139</t>
  </si>
  <si>
    <t>גורם 143</t>
  </si>
  <si>
    <t>גורם 149</t>
  </si>
  <si>
    <t>גורם 17</t>
  </si>
  <si>
    <t>29/12/13</t>
  </si>
  <si>
    <t>24/05/20</t>
  </si>
  <si>
    <t>גורם 144</t>
  </si>
  <si>
    <t>*גורם 105</t>
  </si>
  <si>
    <t>*גורם 115*</t>
  </si>
  <si>
    <t>גורם 87</t>
  </si>
  <si>
    <t>גורם 131</t>
  </si>
  <si>
    <t>גורם 132</t>
  </si>
  <si>
    <t>גורם 102</t>
  </si>
  <si>
    <t>גורם 84</t>
  </si>
  <si>
    <t>גורם 106</t>
  </si>
  <si>
    <t>גורם 86</t>
  </si>
  <si>
    <t>גורם 101</t>
  </si>
  <si>
    <t>גורם 112</t>
  </si>
  <si>
    <t>גורם 123</t>
  </si>
  <si>
    <t>גורם 124</t>
  </si>
  <si>
    <t>גורם 125</t>
  </si>
  <si>
    <t>גורם 127</t>
  </si>
  <si>
    <t>גורם 133</t>
  </si>
  <si>
    <t>גורם 134</t>
  </si>
  <si>
    <t>גורם 137</t>
  </si>
  <si>
    <t>גורם 138</t>
  </si>
  <si>
    <t>גורם 142</t>
  </si>
  <si>
    <t>גורם 146</t>
  </si>
  <si>
    <t>גורם 148</t>
  </si>
  <si>
    <t>גורם 153</t>
  </si>
  <si>
    <t>גורם 160</t>
  </si>
  <si>
    <t>גורם 88</t>
  </si>
  <si>
    <t>גורם 97</t>
  </si>
  <si>
    <t>גורם 100</t>
  </si>
  <si>
    <t>גורם 107</t>
  </si>
  <si>
    <t>גורם 140</t>
  </si>
  <si>
    <t>גורם 141</t>
  </si>
  <si>
    <t>גורם 161</t>
  </si>
  <si>
    <t>גורם 79</t>
  </si>
  <si>
    <t>06/05/18</t>
  </si>
  <si>
    <t>גורם 91</t>
  </si>
  <si>
    <t>רשימה מאוחדת</t>
  </si>
  <si>
    <t>בנק איגוד *</t>
  </si>
  <si>
    <t>בנק דיסקונט</t>
  </si>
  <si>
    <t>בנק הפועלים</t>
  </si>
  <si>
    <t>יובנק בע"מ</t>
  </si>
  <si>
    <t>בנק לאומי</t>
  </si>
  <si>
    <t>UBS</t>
  </si>
  <si>
    <t>Israel Infrastructure I</t>
  </si>
  <si>
    <t>Fimi Israel Opportunity II</t>
  </si>
  <si>
    <t>ANATOMY I</t>
  </si>
  <si>
    <t>Helios Renewable Energy 1</t>
  </si>
  <si>
    <t>ANATOMY 2</t>
  </si>
  <si>
    <t>Reality III</t>
  </si>
  <si>
    <t>Tene Growth II- Qnergy</t>
  </si>
  <si>
    <t>NOY 2 infra &amp; energy investment LP</t>
  </si>
  <si>
    <t>NOY 2 co-investment Ashalim plot A</t>
  </si>
  <si>
    <t>Accelmed growth partners</t>
  </si>
  <si>
    <t>FIMI 6</t>
  </si>
  <si>
    <t>Orbimed  II</t>
  </si>
  <si>
    <t>Reality IV</t>
  </si>
  <si>
    <t>TENE GROWTH CAPITAL IV</t>
  </si>
  <si>
    <t>Yesodot Gimmel</t>
  </si>
  <si>
    <t>sky III</t>
  </si>
  <si>
    <t>Arkin Bio Ventures II, L.P</t>
  </si>
  <si>
    <t>Vintage IX Migdal LP</t>
  </si>
  <si>
    <t>Kedma Capital III</t>
  </si>
  <si>
    <t>Fortissimo Capital Fund V L.P.</t>
  </si>
  <si>
    <t>Vintage fund of funds ISRAEL V</t>
  </si>
  <si>
    <t>Patria VI</t>
  </si>
  <si>
    <t>Rothschild Europportunities</t>
  </si>
  <si>
    <t>CICC Growth capital fund I</t>
  </si>
  <si>
    <t>Brack Capital Real Estate llp</t>
  </si>
  <si>
    <t>Selene -mak</t>
  </si>
  <si>
    <t>apollo natural pesources partners II</t>
  </si>
  <si>
    <t>Tene Growth II</t>
  </si>
  <si>
    <t>Ares Special Situations Fund IV F3</t>
  </si>
  <si>
    <t>Bluebay SLFI</t>
  </si>
  <si>
    <t>Brookfield Capital Partners IV</t>
  </si>
  <si>
    <t>Graph Tech Brookfield</t>
  </si>
  <si>
    <t>Klirmark Opportunity II</t>
  </si>
  <si>
    <t>KOTAK- CIIF I</t>
  </si>
  <si>
    <t>JCI Power Solut</t>
  </si>
  <si>
    <t>ARES private credit solutions</t>
  </si>
  <si>
    <t>ICG SDP III</t>
  </si>
  <si>
    <t>Viola PE II LP</t>
  </si>
  <si>
    <t>CDL II</t>
  </si>
  <si>
    <t>Kartesia Credit Opportunities IV SCS</t>
  </si>
  <si>
    <t>Blackstone RE VIII</t>
  </si>
  <si>
    <t>ICGL V</t>
  </si>
  <si>
    <t>ACE IV</t>
  </si>
  <si>
    <t>Silverfleet II</t>
  </si>
  <si>
    <t>Rhone Capital Partners V</t>
  </si>
  <si>
    <t xml:space="preserve">TDLIV </t>
  </si>
  <si>
    <t>Portfolio EDGE</t>
  </si>
  <si>
    <t>Crescent mezzanine VII</t>
  </si>
  <si>
    <t>THOMA BRAVO</t>
  </si>
  <si>
    <t>Advent</t>
  </si>
  <si>
    <t>Brookfield  RE  II</t>
  </si>
  <si>
    <t>GTCR harbourvest tranche B</t>
  </si>
  <si>
    <t>harbourvest part' co inv fund IV (Tranche B)</t>
  </si>
  <si>
    <t>HIG harbourvest Tranche B</t>
  </si>
  <si>
    <t>Insight harbourvest tranche B</t>
  </si>
  <si>
    <t xml:space="preserve">ADLS </t>
  </si>
  <si>
    <t>ADLS  co-inv</t>
  </si>
  <si>
    <t>EC1 ADLS  co-inv</t>
  </si>
  <si>
    <t>EC2 ADLS  co-inv</t>
  </si>
  <si>
    <t>ICG SDP IV</t>
  </si>
  <si>
    <t>ARCMONT SLF II</t>
  </si>
  <si>
    <t>waterton</t>
  </si>
  <si>
    <t>Vintage Migdal Co-investment</t>
  </si>
  <si>
    <t>KSO</t>
  </si>
  <si>
    <t>KLIRMARK III</t>
  </si>
  <si>
    <t>Apollo Fund IX</t>
  </si>
  <si>
    <t>TPG ASIA VII L.P</t>
  </si>
  <si>
    <t xml:space="preserve">WSREDII </t>
  </si>
  <si>
    <t>incline</t>
  </si>
  <si>
    <t>Permira</t>
  </si>
  <si>
    <t>IK harbourvest tranche B</t>
  </si>
  <si>
    <t>KELSO INVESTMENT ASSOCIATES X - HARB B</t>
  </si>
  <si>
    <t>brookfield III F1</t>
  </si>
  <si>
    <t>PERMIRA CREDIT SOLUTIONS IV</t>
  </si>
  <si>
    <t>LS POWER FUND IV F2</t>
  </si>
  <si>
    <t>harbourvest Sec gridiron</t>
  </si>
  <si>
    <t>HARBOURVEST co-inv preston</t>
  </si>
  <si>
    <t>project Celtics</t>
  </si>
  <si>
    <t>Pamlico capital IV</t>
  </si>
  <si>
    <t>harbourvest ח-ן מנוהל</t>
  </si>
  <si>
    <t>migdal harbourvest LYTX</t>
  </si>
  <si>
    <t>migdal harbourvest ABENEX partners 7</t>
  </si>
  <si>
    <t>Migdal-HarbourVest Project Saxa</t>
  </si>
  <si>
    <t>Harbourvest Project Starboard</t>
  </si>
  <si>
    <t>Court Square IV</t>
  </si>
  <si>
    <t>WestView IV harbourvest</t>
  </si>
  <si>
    <t>harbourvest DOVER</t>
  </si>
  <si>
    <t>Warburg Pincus China I</t>
  </si>
  <si>
    <t>Thoma Bravo Fund XIII</t>
  </si>
  <si>
    <t>Brookfield Capital Partners V</t>
  </si>
  <si>
    <t>Blackstone Real Estate Partners IX</t>
  </si>
  <si>
    <t>Astorg VII</t>
  </si>
  <si>
    <t>BROOKFIELD HSO CO-INVEST L.P</t>
  </si>
  <si>
    <t>BCP V BRAND CO-INVEST LP</t>
  </si>
  <si>
    <t>Accelmed Partners II</t>
  </si>
  <si>
    <t>ARCLIGHT AEP FEEDER FUND VII LLC</t>
  </si>
  <si>
    <t>KASS</t>
  </si>
  <si>
    <t>Horsley Bridge XII Ventures</t>
  </si>
  <si>
    <t>Advent International GPE IX L.P</t>
  </si>
  <si>
    <t>PERMIRA VII PCS</t>
  </si>
  <si>
    <t>Insight Partners XI</t>
  </si>
  <si>
    <t>Enlight</t>
  </si>
  <si>
    <t>TRILANTIC EUROPE VI SCSP</t>
  </si>
  <si>
    <t>CAPSII</t>
  </si>
  <si>
    <t>CAPSII co-inv</t>
  </si>
  <si>
    <t>CVC Capital partners VIII</t>
  </si>
  <si>
    <t>Pantheon Global Secondary Fund VI</t>
  </si>
  <si>
    <t>Warburg Pincus China II L.P</t>
  </si>
  <si>
    <t>Vintage Fund of Funds (access) V</t>
  </si>
  <si>
    <t>PGCO IV Co-mingled Fund SCSP</t>
  </si>
  <si>
    <t>VINTAGE MIGDAL CO-INVESTMENT II F2</t>
  </si>
  <si>
    <t>PITANGO VIII VINTAGE CO-INVESTMEN II</t>
  </si>
  <si>
    <t>VINTAGE CO-INVESTMENT II CLASS B I</t>
  </si>
  <si>
    <t>Vintage Co-Inv II B Lightspeed IV</t>
  </si>
  <si>
    <t>Vintage Co-Inv II B Lightspeed XIII</t>
  </si>
  <si>
    <t>VINTAGE CO-INVESTMENT II CLASS B II</t>
  </si>
  <si>
    <t>VINTAGE CO-INVESTMENT II CLASS A</t>
  </si>
  <si>
    <t>SPECTRUM</t>
  </si>
  <si>
    <t>SPECTRUM co-inv</t>
  </si>
  <si>
    <t>SVB IX</t>
  </si>
  <si>
    <t>Copenhagen Infrastructure III F1</t>
  </si>
  <si>
    <t>meridiam III</t>
  </si>
  <si>
    <t>נדלן אחד העם 56 ת"א</t>
  </si>
  <si>
    <t>השכרה</t>
  </si>
  <si>
    <t>נדלן אלביט נתניה - עלות</t>
  </si>
  <si>
    <t>המחשב 2, איזור תעשיה ספיר, נתניה</t>
  </si>
  <si>
    <t>נדלן מגדל עלית -עלות</t>
  </si>
  <si>
    <t>זבוטינסקי 6, רמת גן</t>
  </si>
  <si>
    <t>נדלן מרכז דן</t>
  </si>
  <si>
    <t>זבוטינסקי פינת בן גוריון, בני ברק</t>
  </si>
  <si>
    <t>גורם 98</t>
  </si>
  <si>
    <t>גורם 158</t>
  </si>
  <si>
    <t>גורם 128</t>
  </si>
  <si>
    <t>גורם 157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</si>
</sst>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dd/mm/yyyy;@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Arial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3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11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14" fontId="0" fillId="0" borderId="0" xfId="0" applyNumberFormat="1" applyAlignment="1">
      <alignment horizontal="right"/>
    </xf>
    <xf numFmtId="0" fontId="0" fillId="0" borderId="0" xfId="0" applyFill="1"/>
    <xf numFmtId="43" fontId="0" fillId="0" borderId="0" xfId="11" applyFont="1" applyFill="1"/>
    <xf numFmtId="14" fontId="0" fillId="0" borderId="0" xfId="0" applyNumberFormat="1" applyFont="1" applyFill="1"/>
    <xf numFmtId="14" fontId="0" fillId="0" borderId="0" xfId="0" applyNumberFormat="1" applyFill="1"/>
    <xf numFmtId="167" fontId="0" fillId="0" borderId="0" xfId="0" applyNumberFormat="1"/>
    <xf numFmtId="0" fontId="0" fillId="0" borderId="0" xfId="0" applyNumberFormat="1"/>
    <xf numFmtId="10" fontId="0" fillId="0" borderId="0" xfId="12" applyNumberFormat="1" applyFont="1"/>
    <xf numFmtId="49" fontId="0" fillId="0" borderId="0" xfId="0" applyNumberFormat="1"/>
    <xf numFmtId="4" fontId="0" fillId="0" borderId="0" xfId="0" applyNumberFormat="1"/>
    <xf numFmtId="10" fontId="18" fillId="4" borderId="0" xfId="12" applyNumberFormat="1" applyFont="1" applyFill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3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" xfId="12" builtinId="5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67"/>
  <sheetViews>
    <sheetView rightToLeft="1" tabSelected="1" workbookViewId="0">
      <selection activeCell="C4" sqref="C4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 s="16" customFormat="1">
      <c r="B1" s="2" t="s">
        <v>0</v>
      </c>
      <c r="C1" s="83">
        <v>44012</v>
      </c>
      <c r="D1" s="15"/>
    </row>
    <row r="2" spans="1:36" s="16" customFormat="1">
      <c r="B2" s="2" t="s">
        <v>1</v>
      </c>
      <c r="C2" s="12" t="s">
        <v>197</v>
      </c>
      <c r="D2" s="15"/>
    </row>
    <row r="3" spans="1:36" s="16" customFormat="1">
      <c r="B3" s="2" t="s">
        <v>2</v>
      </c>
      <c r="C3" s="26" t="s">
        <v>4558</v>
      </c>
      <c r="D3" s="15"/>
    </row>
    <row r="4" spans="1:36">
      <c r="B4" s="2" t="s">
        <v>3</v>
      </c>
    </row>
    <row r="5" spans="1:36">
      <c r="B5" s="75" t="s">
        <v>198</v>
      </c>
      <c r="C5" t="s">
        <v>199</v>
      </c>
    </row>
    <row r="6" spans="1:36" ht="26.25" customHeight="1">
      <c r="B6" s="94" t="s">
        <v>4</v>
      </c>
      <c r="C6" s="95"/>
      <c r="D6" s="96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f>מזומנים!J11</f>
        <v>1385186.4920197306</v>
      </c>
      <c r="D11" s="93">
        <f>C11/$C$42</f>
        <v>7.7603430412162847E-2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2937318.7874902692</v>
      </c>
      <c r="D13" s="79">
        <f t="shared" ref="D13:D22" si="0">C13/$C$42</f>
        <v>0.16455980146830132</v>
      </c>
    </row>
    <row r="14" spans="1:36">
      <c r="A14" s="10" t="s">
        <v>13</v>
      </c>
      <c r="B14" s="70" t="s">
        <v>17</v>
      </c>
      <c r="C14" s="78">
        <v>0</v>
      </c>
      <c r="D14" s="79">
        <f t="shared" si="0"/>
        <v>0</v>
      </c>
    </row>
    <row r="15" spans="1:36">
      <c r="A15" s="10" t="s">
        <v>13</v>
      </c>
      <c r="B15" s="70" t="s">
        <v>18</v>
      </c>
      <c r="C15" s="78">
        <v>3359158.6439191657</v>
      </c>
      <c r="D15" s="79">
        <f t="shared" si="0"/>
        <v>0.18819287913116836</v>
      </c>
    </row>
    <row r="16" spans="1:36">
      <c r="A16" s="10" t="s">
        <v>13</v>
      </c>
      <c r="B16" s="70" t="s">
        <v>19</v>
      </c>
      <c r="C16" s="78">
        <v>3002057.4170575244</v>
      </c>
      <c r="D16" s="79">
        <f t="shared" si="0"/>
        <v>0.16818670641109781</v>
      </c>
    </row>
    <row r="17" spans="1:4">
      <c r="A17" s="10" t="s">
        <v>13</v>
      </c>
      <c r="B17" s="70" t="s">
        <v>195</v>
      </c>
      <c r="C17" s="78">
        <v>2042584.943560848</v>
      </c>
      <c r="D17" s="79">
        <f t="shared" si="0"/>
        <v>0.11443339899844908</v>
      </c>
    </row>
    <row r="18" spans="1:4">
      <c r="A18" s="10" t="s">
        <v>13</v>
      </c>
      <c r="B18" s="70" t="s">
        <v>20</v>
      </c>
      <c r="C18" s="78">
        <v>741551.65766640613</v>
      </c>
      <c r="D18" s="79">
        <f t="shared" si="0"/>
        <v>4.1544552155450304E-2</v>
      </c>
    </row>
    <row r="19" spans="1:4">
      <c r="A19" s="10" t="s">
        <v>13</v>
      </c>
      <c r="B19" s="70" t="s">
        <v>21</v>
      </c>
      <c r="C19" s="78">
        <v>691.876847985513</v>
      </c>
      <c r="D19" s="79">
        <f t="shared" si="0"/>
        <v>3.8761579856400692E-5</v>
      </c>
    </row>
    <row r="20" spans="1:4">
      <c r="A20" s="10" t="s">
        <v>13</v>
      </c>
      <c r="B20" s="70" t="s">
        <v>22</v>
      </c>
      <c r="C20" s="78">
        <v>-14286.510545128</v>
      </c>
      <c r="D20" s="79">
        <f t="shared" si="0"/>
        <v>-8.0038480977742547E-4</v>
      </c>
    </row>
    <row r="21" spans="1:4">
      <c r="A21" s="10" t="s">
        <v>13</v>
      </c>
      <c r="B21" s="70" t="s">
        <v>23</v>
      </c>
      <c r="C21" s="78">
        <v>-5803.0978543838846</v>
      </c>
      <c r="D21" s="79">
        <f t="shared" si="0"/>
        <v>-3.2511167493484092E-4</v>
      </c>
    </row>
    <row r="22" spans="1:4">
      <c r="A22" s="10" t="s">
        <v>13</v>
      </c>
      <c r="B22" s="70" t="s">
        <v>24</v>
      </c>
      <c r="C22" s="78">
        <v>65515.334982517001</v>
      </c>
      <c r="D22" s="79">
        <f t="shared" si="0"/>
        <v>3.6704189425295639E-3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f t="shared" ref="D24:D37" si="1">C24/$C$42</f>
        <v>0</v>
      </c>
    </row>
    <row r="25" spans="1:4">
      <c r="A25" s="10" t="s">
        <v>13</v>
      </c>
      <c r="B25" s="70" t="s">
        <v>27</v>
      </c>
      <c r="C25" s="78">
        <v>0</v>
      </c>
      <c r="D25" s="79">
        <f t="shared" si="1"/>
        <v>0</v>
      </c>
    </row>
    <row r="26" spans="1:4">
      <c r="A26" s="10" t="s">
        <v>13</v>
      </c>
      <c r="B26" s="70" t="s">
        <v>18</v>
      </c>
      <c r="C26" s="78">
        <v>341612.19490520546</v>
      </c>
      <c r="D26" s="79">
        <f t="shared" si="1"/>
        <v>1.9138418074390744E-2</v>
      </c>
    </row>
    <row r="27" spans="1:4">
      <c r="A27" s="10" t="s">
        <v>13</v>
      </c>
      <c r="B27" s="70" t="s">
        <v>28</v>
      </c>
      <c r="C27" s="78">
        <v>236046.69051215597</v>
      </c>
      <c r="D27" s="79">
        <f t="shared" si="1"/>
        <v>1.3224235889329271E-2</v>
      </c>
    </row>
    <row r="28" spans="1:4">
      <c r="A28" s="10" t="s">
        <v>13</v>
      </c>
      <c r="B28" s="70" t="s">
        <v>29</v>
      </c>
      <c r="C28" s="78">
        <v>1098306.4161225078</v>
      </c>
      <c r="D28" s="79">
        <f t="shared" si="1"/>
        <v>6.1531314394005041E-2</v>
      </c>
    </row>
    <row r="29" spans="1:4">
      <c r="A29" s="10" t="s">
        <v>13</v>
      </c>
      <c r="B29" s="70" t="s">
        <v>30</v>
      </c>
      <c r="C29" s="78">
        <v>0</v>
      </c>
      <c r="D29" s="79">
        <f t="shared" si="1"/>
        <v>0</v>
      </c>
    </row>
    <row r="30" spans="1:4">
      <c r="A30" s="10" t="s">
        <v>13</v>
      </c>
      <c r="B30" s="70" t="s">
        <v>31</v>
      </c>
      <c r="C30" s="78">
        <v>0</v>
      </c>
      <c r="D30" s="79">
        <f t="shared" si="1"/>
        <v>0</v>
      </c>
    </row>
    <row r="31" spans="1:4">
      <c r="A31" s="10" t="s">
        <v>13</v>
      </c>
      <c r="B31" s="70" t="s">
        <v>32</v>
      </c>
      <c r="C31" s="78">
        <v>40137.90488078371</v>
      </c>
      <c r="D31" s="79">
        <f t="shared" si="1"/>
        <v>2.2486785182002354E-3</v>
      </c>
    </row>
    <row r="32" spans="1:4">
      <c r="A32" s="10" t="s">
        <v>13</v>
      </c>
      <c r="B32" s="70" t="s">
        <v>33</v>
      </c>
      <c r="C32" s="78">
        <v>0</v>
      </c>
      <c r="D32" s="79">
        <f t="shared" si="1"/>
        <v>0</v>
      </c>
    </row>
    <row r="33" spans="1:4">
      <c r="A33" s="10" t="s">
        <v>13</v>
      </c>
      <c r="B33" s="69" t="s">
        <v>34</v>
      </c>
      <c r="C33" s="78">
        <v>2350717.4131666883</v>
      </c>
      <c r="D33" s="79">
        <f t="shared" si="1"/>
        <v>0.13169615516922187</v>
      </c>
    </row>
    <row r="34" spans="1:4">
      <c r="A34" s="10" t="s">
        <v>13</v>
      </c>
      <c r="B34" s="69" t="s">
        <v>35</v>
      </c>
      <c r="C34" s="78">
        <v>0</v>
      </c>
      <c r="D34" s="79">
        <f t="shared" si="1"/>
        <v>0</v>
      </c>
    </row>
    <row r="35" spans="1:4">
      <c r="A35" s="10" t="s">
        <v>13</v>
      </c>
      <c r="B35" s="69" t="s">
        <v>36</v>
      </c>
      <c r="C35" s="78">
        <v>113759.67999999999</v>
      </c>
      <c r="D35" s="79">
        <f t="shared" si="1"/>
        <v>6.3732511553138685E-3</v>
      </c>
    </row>
    <row r="36" spans="1:4">
      <c r="A36" s="10" t="s">
        <v>13</v>
      </c>
      <c r="B36" s="69" t="s">
        <v>37</v>
      </c>
      <c r="C36" s="78">
        <v>0</v>
      </c>
      <c r="D36" s="79">
        <f t="shared" si="1"/>
        <v>0</v>
      </c>
    </row>
    <row r="37" spans="1:4">
      <c r="A37" s="10" t="s">
        <v>13</v>
      </c>
      <c r="B37" s="69" t="s">
        <v>38</v>
      </c>
      <c r="C37" s="78">
        <f>'השקעות אחרות '!I11</f>
        <v>154996.48385434001</v>
      </c>
      <c r="D37" s="79">
        <f t="shared" si="1"/>
        <v>8.6834941852355751E-3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f t="shared" ref="D39:D42" si="2">C39/$C$42</f>
        <v>0</v>
      </c>
    </row>
    <row r="40" spans="1:4">
      <c r="A40" s="10" t="s">
        <v>13</v>
      </c>
      <c r="B40" s="72" t="s">
        <v>41</v>
      </c>
      <c r="C40" s="78">
        <v>0</v>
      </c>
      <c r="D40" s="79">
        <f t="shared" si="2"/>
        <v>0</v>
      </c>
    </row>
    <row r="41" spans="1:4">
      <c r="A41" s="10" t="s">
        <v>13</v>
      </c>
      <c r="B41" s="72" t="s">
        <v>42</v>
      </c>
      <c r="C41" s="78">
        <v>0</v>
      </c>
      <c r="D41" s="79">
        <f t="shared" si="2"/>
        <v>0</v>
      </c>
    </row>
    <row r="42" spans="1:4">
      <c r="B42" s="72" t="s">
        <v>43</v>
      </c>
      <c r="C42" s="78">
        <f>SUM(C11:C41)</f>
        <v>17849552.328586616</v>
      </c>
      <c r="D42" s="79">
        <f t="shared" si="2"/>
        <v>1</v>
      </c>
    </row>
    <row r="43" spans="1:4">
      <c r="A43" s="10" t="s">
        <v>13</v>
      </c>
      <c r="B43" s="73" t="s">
        <v>44</v>
      </c>
      <c r="C43" s="78">
        <f>'יתרת התחייבות להשקעה'!C11</f>
        <v>1530092.2645796738</v>
      </c>
      <c r="D43" s="79">
        <f>C43/$C$42</f>
        <v>8.572160446450991E-2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3.4660000000000002</v>
      </c>
    </row>
    <row r="48" spans="1:4">
      <c r="C48" t="s">
        <v>110</v>
      </c>
      <c r="D48">
        <v>3.8828</v>
      </c>
    </row>
    <row r="49" spans="3:4">
      <c r="C49" t="s">
        <v>201</v>
      </c>
      <c r="D49">
        <v>3.6429</v>
      </c>
    </row>
    <row r="50" spans="3:4">
      <c r="C50" t="s">
        <v>113</v>
      </c>
      <c r="D50">
        <v>4.2541000000000002</v>
      </c>
    </row>
    <row r="51" spans="3:4">
      <c r="C51" t="s">
        <v>202</v>
      </c>
      <c r="D51">
        <v>3.2173E-2</v>
      </c>
    </row>
    <row r="52" spans="3:4">
      <c r="C52" t="s">
        <v>116</v>
      </c>
      <c r="D52">
        <v>2.5308000000000002</v>
      </c>
    </row>
    <row r="53" spans="3:4">
      <c r="C53" t="s">
        <v>120</v>
      </c>
      <c r="D53">
        <v>2.3723000000000001</v>
      </c>
    </row>
    <row r="54" spans="3:4">
      <c r="C54" t="s">
        <v>203</v>
      </c>
      <c r="D54">
        <v>0.36959999999999998</v>
      </c>
    </row>
    <row r="55" spans="3:4">
      <c r="C55" t="s">
        <v>204</v>
      </c>
      <c r="D55">
        <v>0.52090000000000003</v>
      </c>
    </row>
    <row r="56" spans="3:4">
      <c r="C56" t="s">
        <v>205</v>
      </c>
      <c r="D56">
        <v>0.44700000000000001</v>
      </c>
    </row>
    <row r="57" spans="3:4">
      <c r="C57" t="s">
        <v>206</v>
      </c>
      <c r="D57">
        <v>0.14949999999999999</v>
      </c>
    </row>
    <row r="58" spans="3:4">
      <c r="C58" t="s">
        <v>123</v>
      </c>
      <c r="D58">
        <v>0.50539999999999996</v>
      </c>
    </row>
    <row r="59" spans="3:4">
      <c r="C59" t="s">
        <v>207</v>
      </c>
      <c r="D59">
        <v>0.35580000000000001</v>
      </c>
    </row>
    <row r="60" spans="3:4">
      <c r="C60" t="s">
        <v>120</v>
      </c>
      <c r="D60">
        <v>2.3723000000000001</v>
      </c>
    </row>
    <row r="61" spans="3:4">
      <c r="C61" t="s">
        <v>201</v>
      </c>
      <c r="D61">
        <v>3.6429</v>
      </c>
    </row>
    <row r="62" spans="3:4">
      <c r="C62" t="s">
        <v>110</v>
      </c>
      <c r="D62">
        <v>3.8828</v>
      </c>
    </row>
    <row r="63" spans="3:4">
      <c r="C63" t="s">
        <v>113</v>
      </c>
      <c r="D63">
        <v>4.2541000000000002</v>
      </c>
    </row>
    <row r="64" spans="3:4">
      <c r="C64" t="s">
        <v>205</v>
      </c>
      <c r="D64">
        <v>0.44700000000000001</v>
      </c>
    </row>
    <row r="65" spans="3:4">
      <c r="C65" t="s">
        <v>202</v>
      </c>
      <c r="D65">
        <v>3.2173E-2</v>
      </c>
    </row>
    <row r="66" spans="3:4">
      <c r="C66" t="s">
        <v>203</v>
      </c>
      <c r="D66">
        <v>0.36959999999999998</v>
      </c>
    </row>
    <row r="67" spans="3:4">
      <c r="C67" t="s">
        <v>106</v>
      </c>
      <c r="D67">
        <v>3.4660000000000002</v>
      </c>
    </row>
  </sheetData>
  <mergeCells count="1">
    <mergeCell ref="B6:D6"/>
  </mergeCells>
  <dataValidations count="1">
    <dataValidation allowBlank="1" showInputMessage="1" showErrorMessage="1" sqref="A1:XFD3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s="83">
        <v>44012</v>
      </c>
      <c r="E1" s="16"/>
    </row>
    <row r="2" spans="2:61">
      <c r="B2" s="2" t="s">
        <v>1</v>
      </c>
      <c r="C2" s="12" t="s">
        <v>197</v>
      </c>
      <c r="E2" s="16"/>
    </row>
    <row r="3" spans="2:61">
      <c r="B3" s="2" t="s">
        <v>2</v>
      </c>
      <c r="C3" s="26" t="s">
        <v>4558</v>
      </c>
      <c r="E3" s="16"/>
    </row>
    <row r="4" spans="2:61" s="1" customFormat="1">
      <c r="B4" s="2" t="s">
        <v>3</v>
      </c>
    </row>
    <row r="5" spans="2:61">
      <c r="B5" s="75" t="s">
        <v>198</v>
      </c>
      <c r="C5" t="s">
        <v>199</v>
      </c>
    </row>
    <row r="6" spans="2:61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2:61" ht="26.25" customHeight="1">
      <c r="B7" s="107" t="s">
        <v>98</v>
      </c>
      <c r="C7" s="108"/>
      <c r="D7" s="108"/>
      <c r="E7" s="108"/>
      <c r="F7" s="108"/>
      <c r="G7" s="108"/>
      <c r="H7" s="108"/>
      <c r="I7" s="108"/>
      <c r="J7" s="108"/>
      <c r="K7" s="108"/>
      <c r="L7" s="109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1537.96</v>
      </c>
      <c r="H11" s="7"/>
      <c r="I11" s="76">
        <v>-14286.510545128</v>
      </c>
      <c r="J11" s="25"/>
      <c r="K11" s="77">
        <v>1</v>
      </c>
      <c r="L11" s="77">
        <v>-8.0000000000000004E-4</v>
      </c>
      <c r="BD11" s="16"/>
      <c r="BE11" s="19"/>
      <c r="BF11" s="16"/>
      <c r="BH11" s="16"/>
    </row>
    <row r="12" spans="2:61">
      <c r="B12" s="80" t="s">
        <v>208</v>
      </c>
      <c r="C12" s="16"/>
      <c r="D12" s="16"/>
      <c r="E12" s="16"/>
      <c r="G12" s="82">
        <v>0</v>
      </c>
      <c r="I12" s="82">
        <v>-1040.9186400000001</v>
      </c>
      <c r="K12" s="81">
        <v>7.2900000000000006E-2</v>
      </c>
      <c r="L12" s="81">
        <v>-1E-4</v>
      </c>
    </row>
    <row r="13" spans="2:61">
      <c r="B13" s="80" t="s">
        <v>2611</v>
      </c>
      <c r="C13" s="16"/>
      <c r="D13" s="16"/>
      <c r="E13" s="16"/>
      <c r="G13" s="82">
        <v>0</v>
      </c>
      <c r="I13" s="82">
        <v>-1040.9186400000001</v>
      </c>
      <c r="K13" s="81">
        <v>7.2900000000000006E-2</v>
      </c>
      <c r="L13" s="81">
        <v>-1E-4</v>
      </c>
    </row>
    <row r="14" spans="2:61">
      <c r="B14" t="s">
        <v>2612</v>
      </c>
      <c r="C14" t="s">
        <v>2613</v>
      </c>
      <c r="D14" t="s">
        <v>100</v>
      </c>
      <c r="E14" t="s">
        <v>123</v>
      </c>
      <c r="F14" t="s">
        <v>102</v>
      </c>
      <c r="G14" s="78">
        <v>175.92</v>
      </c>
      <c r="H14" s="78">
        <v>168000</v>
      </c>
      <c r="I14" s="78">
        <v>295.54559999999998</v>
      </c>
      <c r="J14" s="79">
        <v>0</v>
      </c>
      <c r="K14" s="79">
        <v>-2.07E-2</v>
      </c>
      <c r="L14" s="79">
        <v>0</v>
      </c>
    </row>
    <row r="15" spans="2:61">
      <c r="B15" t="s">
        <v>2614</v>
      </c>
      <c r="C15" t="s">
        <v>2615</v>
      </c>
      <c r="D15" t="s">
        <v>100</v>
      </c>
      <c r="E15" t="s">
        <v>123</v>
      </c>
      <c r="F15" t="s">
        <v>102</v>
      </c>
      <c r="G15" s="78">
        <v>-175.92</v>
      </c>
      <c r="H15" s="78">
        <v>759700</v>
      </c>
      <c r="I15" s="78">
        <v>-1336.46424</v>
      </c>
      <c r="J15" s="79">
        <v>0</v>
      </c>
      <c r="K15" s="79">
        <v>9.35E-2</v>
      </c>
      <c r="L15" s="79">
        <v>-1E-4</v>
      </c>
    </row>
    <row r="16" spans="2:61">
      <c r="B16" s="80" t="s">
        <v>2616</v>
      </c>
      <c r="C16" s="16"/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224</v>
      </c>
      <c r="C17" t="s">
        <v>224</v>
      </c>
      <c r="D17" s="16"/>
      <c r="E17" t="s">
        <v>224</v>
      </c>
      <c r="F17" t="s">
        <v>224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s="80" t="s">
        <v>2617</v>
      </c>
      <c r="C18" s="16"/>
      <c r="D18" s="16"/>
      <c r="E18" s="16"/>
      <c r="G18" s="82">
        <v>0</v>
      </c>
      <c r="I18" s="82">
        <v>0</v>
      </c>
      <c r="K18" s="81">
        <v>0</v>
      </c>
      <c r="L18" s="81">
        <v>0</v>
      </c>
    </row>
    <row r="19" spans="2:12">
      <c r="B19" t="s">
        <v>224</v>
      </c>
      <c r="C19" t="s">
        <v>224</v>
      </c>
      <c r="D19" s="16"/>
      <c r="E19" t="s">
        <v>224</v>
      </c>
      <c r="F19" t="s">
        <v>224</v>
      </c>
      <c r="G19" s="78">
        <v>0</v>
      </c>
      <c r="H19" s="78">
        <v>0</v>
      </c>
      <c r="I19" s="78">
        <v>0</v>
      </c>
      <c r="J19" s="79">
        <v>0</v>
      </c>
      <c r="K19" s="79">
        <v>0</v>
      </c>
      <c r="L19" s="79">
        <v>0</v>
      </c>
    </row>
    <row r="20" spans="2:12">
      <c r="B20" s="80" t="s">
        <v>1129</v>
      </c>
      <c r="C20" s="16"/>
      <c r="D20" s="16"/>
      <c r="E20" s="16"/>
      <c r="G20" s="82">
        <v>0</v>
      </c>
      <c r="I20" s="82">
        <v>0</v>
      </c>
      <c r="K20" s="81">
        <v>0</v>
      </c>
      <c r="L20" s="81">
        <v>0</v>
      </c>
    </row>
    <row r="21" spans="2:12">
      <c r="B21" t="s">
        <v>224</v>
      </c>
      <c r="C21" t="s">
        <v>224</v>
      </c>
      <c r="D21" s="16"/>
      <c r="E21" t="s">
        <v>224</v>
      </c>
      <c r="F21" t="s">
        <v>224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  <c r="L21" s="79">
        <v>0</v>
      </c>
    </row>
    <row r="22" spans="2:12">
      <c r="B22" s="80" t="s">
        <v>264</v>
      </c>
      <c r="C22" s="16"/>
      <c r="D22" s="16"/>
      <c r="E22" s="16"/>
      <c r="G22" s="82">
        <v>1537.96</v>
      </c>
      <c r="I22" s="82">
        <v>-13245.591905128</v>
      </c>
      <c r="K22" s="81">
        <v>0.92710000000000004</v>
      </c>
      <c r="L22" s="81">
        <v>-6.9999999999999999E-4</v>
      </c>
    </row>
    <row r="23" spans="2:12">
      <c r="B23" s="80" t="s">
        <v>2611</v>
      </c>
      <c r="C23" s="16"/>
      <c r="D23" s="16"/>
      <c r="E23" s="16"/>
      <c r="G23" s="82">
        <v>1537.96</v>
      </c>
      <c r="I23" s="82">
        <v>-13245.591905128</v>
      </c>
      <c r="K23" s="81">
        <v>0.92710000000000004</v>
      </c>
      <c r="L23" s="81">
        <v>-6.9999999999999999E-4</v>
      </c>
    </row>
    <row r="24" spans="2:12">
      <c r="B24" t="s">
        <v>2618</v>
      </c>
      <c r="C24" t="s">
        <v>2619</v>
      </c>
      <c r="D24" t="s">
        <v>1141</v>
      </c>
      <c r="E24" t="s">
        <v>1219</v>
      </c>
      <c r="F24" t="s">
        <v>106</v>
      </c>
      <c r="G24" s="78">
        <v>-298.76</v>
      </c>
      <c r="H24" s="78">
        <v>1690000</v>
      </c>
      <c r="I24" s="78">
        <v>-17499.986504</v>
      </c>
      <c r="J24" s="79">
        <v>0</v>
      </c>
      <c r="K24" s="79">
        <v>1.2249000000000001</v>
      </c>
      <c r="L24" s="79">
        <v>-1E-3</v>
      </c>
    </row>
    <row r="25" spans="2:12">
      <c r="B25" t="s">
        <v>2620</v>
      </c>
      <c r="C25" t="s">
        <v>2621</v>
      </c>
      <c r="D25" t="s">
        <v>1141</v>
      </c>
      <c r="E25" t="s">
        <v>123</v>
      </c>
      <c r="F25" t="s">
        <v>110</v>
      </c>
      <c r="G25" s="78">
        <v>769.73</v>
      </c>
      <c r="H25" s="78">
        <v>44900</v>
      </c>
      <c r="I25" s="78">
        <v>1341.929732156</v>
      </c>
      <c r="J25" s="79">
        <v>0</v>
      </c>
      <c r="K25" s="79">
        <v>-9.3899999999999997E-2</v>
      </c>
      <c r="L25" s="79">
        <v>1E-4</v>
      </c>
    </row>
    <row r="26" spans="2:12">
      <c r="B26" t="s">
        <v>2622</v>
      </c>
      <c r="C26" t="s">
        <v>2623</v>
      </c>
      <c r="D26" t="s">
        <v>1141</v>
      </c>
      <c r="E26" t="s">
        <v>123</v>
      </c>
      <c r="F26" t="s">
        <v>110</v>
      </c>
      <c r="G26" s="78">
        <v>1066.99</v>
      </c>
      <c r="H26" s="78">
        <v>70300</v>
      </c>
      <c r="I26" s="78">
        <v>2912.464866716</v>
      </c>
      <c r="J26" s="79">
        <v>0</v>
      </c>
      <c r="K26" s="79">
        <v>-0.2039</v>
      </c>
      <c r="L26" s="79">
        <v>2.0000000000000001E-4</v>
      </c>
    </row>
    <row r="27" spans="2:12">
      <c r="B27" s="80" t="s">
        <v>2624</v>
      </c>
      <c r="C27" s="16"/>
      <c r="D27" s="16"/>
      <c r="E27" s="16"/>
      <c r="G27" s="82">
        <v>0</v>
      </c>
      <c r="I27" s="82">
        <v>0</v>
      </c>
      <c r="K27" s="81">
        <v>0</v>
      </c>
      <c r="L27" s="81">
        <v>0</v>
      </c>
    </row>
    <row r="28" spans="2:12">
      <c r="B28" t="s">
        <v>224</v>
      </c>
      <c r="C28" t="s">
        <v>224</v>
      </c>
      <c r="D28" s="16"/>
      <c r="E28" t="s">
        <v>224</v>
      </c>
      <c r="F28" t="s">
        <v>224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  <c r="L28" s="79">
        <v>0</v>
      </c>
    </row>
    <row r="29" spans="2:12">
      <c r="B29" s="80" t="s">
        <v>2617</v>
      </c>
      <c r="C29" s="16"/>
      <c r="D29" s="16"/>
      <c r="E29" s="16"/>
      <c r="G29" s="82">
        <v>0</v>
      </c>
      <c r="I29" s="82">
        <v>0</v>
      </c>
      <c r="K29" s="81">
        <v>0</v>
      </c>
      <c r="L29" s="81">
        <v>0</v>
      </c>
    </row>
    <row r="30" spans="2:12">
      <c r="B30" t="s">
        <v>224</v>
      </c>
      <c r="C30" t="s">
        <v>224</v>
      </c>
      <c r="D30" s="16"/>
      <c r="E30" t="s">
        <v>224</v>
      </c>
      <c r="F30" t="s">
        <v>224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  <c r="L30" s="79">
        <v>0</v>
      </c>
    </row>
    <row r="31" spans="2:12">
      <c r="B31" s="80" t="s">
        <v>2625</v>
      </c>
      <c r="C31" s="16"/>
      <c r="D31" s="16"/>
      <c r="E31" s="16"/>
      <c r="G31" s="82">
        <v>0</v>
      </c>
      <c r="I31" s="82">
        <v>0</v>
      </c>
      <c r="K31" s="81">
        <v>0</v>
      </c>
      <c r="L31" s="81">
        <v>0</v>
      </c>
    </row>
    <row r="32" spans="2:12">
      <c r="B32" t="s">
        <v>224</v>
      </c>
      <c r="C32" t="s">
        <v>224</v>
      </c>
      <c r="D32" s="16"/>
      <c r="E32" t="s">
        <v>224</v>
      </c>
      <c r="F32" t="s">
        <v>224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  <c r="L32" s="79">
        <v>0</v>
      </c>
    </row>
    <row r="33" spans="2:12">
      <c r="B33" s="80" t="s">
        <v>1129</v>
      </c>
      <c r="C33" s="16"/>
      <c r="D33" s="16"/>
      <c r="E33" s="16"/>
      <c r="G33" s="82">
        <v>0</v>
      </c>
      <c r="I33" s="82">
        <v>0</v>
      </c>
      <c r="K33" s="81">
        <v>0</v>
      </c>
      <c r="L33" s="81">
        <v>0</v>
      </c>
    </row>
    <row r="34" spans="2:12">
      <c r="B34" t="s">
        <v>224</v>
      </c>
      <c r="C34" t="s">
        <v>224</v>
      </c>
      <c r="D34" s="16"/>
      <c r="E34" t="s">
        <v>224</v>
      </c>
      <c r="F34" t="s">
        <v>224</v>
      </c>
      <c r="G34" s="78">
        <v>0</v>
      </c>
      <c r="H34" s="78">
        <v>0</v>
      </c>
      <c r="I34" s="78">
        <v>0</v>
      </c>
      <c r="J34" s="79">
        <v>0</v>
      </c>
      <c r="K34" s="79">
        <v>0</v>
      </c>
      <c r="L34" s="79">
        <v>0</v>
      </c>
    </row>
    <row r="35" spans="2:12">
      <c r="B35" t="s">
        <v>266</v>
      </c>
      <c r="C35" s="16"/>
      <c r="D35" s="16"/>
      <c r="E35" s="16"/>
    </row>
    <row r="36" spans="2:12">
      <c r="B36" t="s">
        <v>395</v>
      </c>
      <c r="C36" s="16"/>
      <c r="D36" s="16"/>
      <c r="E36" s="16"/>
    </row>
    <row r="37" spans="2:12">
      <c r="B37" t="s">
        <v>396</v>
      </c>
      <c r="C37" s="16"/>
      <c r="D37" s="16"/>
      <c r="E37" s="16"/>
    </row>
    <row r="38" spans="2:12">
      <c r="B38" t="s">
        <v>397</v>
      </c>
      <c r="C38" s="16"/>
      <c r="D38" s="16"/>
      <c r="E38" s="16"/>
    </row>
    <row r="39" spans="2:12">
      <c r="C39" s="16"/>
      <c r="D39" s="16"/>
      <c r="E39" s="16"/>
    </row>
    <row r="40" spans="2:12"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5:XFD1048576 A1:XFD3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A1" s="16"/>
      <c r="B1" s="2" t="s">
        <v>0</v>
      </c>
      <c r="C1" s="83">
        <v>44012</v>
      </c>
      <c r="E1" s="16"/>
      <c r="K1" s="16"/>
      <c r="L1" s="16"/>
      <c r="M1" s="16"/>
      <c r="N1" s="16"/>
      <c r="O1" s="16"/>
      <c r="P1" s="16"/>
    </row>
    <row r="2" spans="1:60">
      <c r="A2" s="16"/>
      <c r="B2" s="2" t="s">
        <v>1</v>
      </c>
      <c r="C2" s="12" t="s">
        <v>197</v>
      </c>
      <c r="E2" s="16"/>
      <c r="K2" s="16"/>
      <c r="L2" s="16"/>
      <c r="M2" s="16"/>
      <c r="N2" s="16"/>
      <c r="O2" s="16"/>
      <c r="P2" s="16"/>
    </row>
    <row r="3" spans="1:60">
      <c r="A3" s="16"/>
      <c r="B3" s="2" t="s">
        <v>2</v>
      </c>
      <c r="C3" s="26" t="s">
        <v>4558</v>
      </c>
      <c r="E3" s="16"/>
      <c r="K3" s="16"/>
      <c r="L3" s="16"/>
      <c r="M3" s="16"/>
      <c r="N3" s="16"/>
      <c r="O3" s="16"/>
      <c r="P3" s="16"/>
    </row>
    <row r="4" spans="1:60" s="1" customFormat="1">
      <c r="B4" s="2" t="s">
        <v>3</v>
      </c>
    </row>
    <row r="5" spans="1:60">
      <c r="B5" s="75" t="s">
        <v>198</v>
      </c>
      <c r="C5" t="s">
        <v>199</v>
      </c>
    </row>
    <row r="6" spans="1:60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9"/>
      <c r="BD6" s="16" t="s">
        <v>100</v>
      </c>
      <c r="BF6" s="16" t="s">
        <v>101</v>
      </c>
      <c r="BH6" s="19" t="s">
        <v>102</v>
      </c>
    </row>
    <row r="7" spans="1:60" ht="26.25" customHeight="1">
      <c r="B7" s="107" t="s">
        <v>103</v>
      </c>
      <c r="C7" s="108"/>
      <c r="D7" s="108"/>
      <c r="E7" s="108"/>
      <c r="F7" s="108"/>
      <c r="G7" s="108"/>
      <c r="H7" s="108"/>
      <c r="I7" s="108"/>
      <c r="J7" s="108"/>
      <c r="K7" s="109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3182</v>
      </c>
      <c r="H11" s="25"/>
      <c r="I11" s="76">
        <v>-5803.0978543838846</v>
      </c>
      <c r="J11" s="77">
        <v>1</v>
      </c>
      <c r="K11" s="77">
        <v>-2.9999999999999997E-4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208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224</v>
      </c>
      <c r="C13" t="s">
        <v>224</v>
      </c>
      <c r="D13" s="19"/>
      <c r="E13" t="s">
        <v>224</v>
      </c>
      <c r="F13" t="s">
        <v>224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264</v>
      </c>
      <c r="C14" s="19"/>
      <c r="D14" s="19"/>
      <c r="E14" s="19"/>
      <c r="F14" s="19"/>
      <c r="G14" s="82">
        <v>3182</v>
      </c>
      <c r="H14" s="19"/>
      <c r="I14" s="82">
        <v>-5803.0978543838846</v>
      </c>
      <c r="J14" s="81">
        <v>1</v>
      </c>
      <c r="K14" s="81">
        <v>-2.9999999999999997E-4</v>
      </c>
      <c r="BF14" s="16" t="s">
        <v>126</v>
      </c>
    </row>
    <row r="15" spans="1:60">
      <c r="B15" t="s">
        <v>2626</v>
      </c>
      <c r="C15" t="s">
        <v>2627</v>
      </c>
      <c r="D15" t="s">
        <v>123</v>
      </c>
      <c r="E15" t="s">
        <v>123</v>
      </c>
      <c r="F15" t="s">
        <v>110</v>
      </c>
      <c r="G15" s="78">
        <v>563.98</v>
      </c>
      <c r="H15" s="78">
        <v>-62505.197</v>
      </c>
      <c r="I15" s="78">
        <v>-1368.75227002565</v>
      </c>
      <c r="J15" s="79">
        <v>0.2359</v>
      </c>
      <c r="K15" s="79">
        <v>-1E-4</v>
      </c>
      <c r="BF15" s="16" t="s">
        <v>127</v>
      </c>
    </row>
    <row r="16" spans="1:60">
      <c r="B16" t="s">
        <v>2628</v>
      </c>
      <c r="C16" t="s">
        <v>2629</v>
      </c>
      <c r="D16" t="s">
        <v>123</v>
      </c>
      <c r="E16" t="s">
        <v>123</v>
      </c>
      <c r="F16" t="s">
        <v>106</v>
      </c>
      <c r="G16" s="78">
        <v>432.89</v>
      </c>
      <c r="H16" s="78">
        <v>-2882.9250000000002</v>
      </c>
      <c r="I16" s="78">
        <v>-43.255312716645001</v>
      </c>
      <c r="J16" s="79">
        <v>7.4999999999999997E-3</v>
      </c>
      <c r="K16" s="79">
        <v>0</v>
      </c>
      <c r="BF16" s="16" t="s">
        <v>128</v>
      </c>
    </row>
    <row r="17" spans="2:58">
      <c r="B17" t="s">
        <v>2630</v>
      </c>
      <c r="C17" t="s">
        <v>2631</v>
      </c>
      <c r="D17" t="s">
        <v>123</v>
      </c>
      <c r="E17" t="s">
        <v>123</v>
      </c>
      <c r="F17" t="s">
        <v>106</v>
      </c>
      <c r="G17" s="78">
        <v>1461.12</v>
      </c>
      <c r="H17" s="78">
        <v>-113736.785</v>
      </c>
      <c r="I17" s="78">
        <v>-5759.9059444302802</v>
      </c>
      <c r="J17" s="79">
        <v>0.99260000000000004</v>
      </c>
      <c r="K17" s="79">
        <v>-2.9999999999999997E-4</v>
      </c>
      <c r="BF17" s="16" t="s">
        <v>129</v>
      </c>
    </row>
    <row r="18" spans="2:58">
      <c r="B18" t="s">
        <v>2632</v>
      </c>
      <c r="C18" t="s">
        <v>2633</v>
      </c>
      <c r="D18" t="s">
        <v>123</v>
      </c>
      <c r="E18" t="s">
        <v>123</v>
      </c>
      <c r="F18" t="s">
        <v>110</v>
      </c>
      <c r="G18" s="78">
        <v>724.01</v>
      </c>
      <c r="H18" s="78">
        <v>48691.75</v>
      </c>
      <c r="I18" s="78">
        <v>1368.8156727886901</v>
      </c>
      <c r="J18" s="79">
        <v>-0.2359</v>
      </c>
      <c r="K18" s="79">
        <v>1E-4</v>
      </c>
      <c r="BF18" s="16" t="s">
        <v>130</v>
      </c>
    </row>
    <row r="19" spans="2:58">
      <c r="B19" t="s">
        <v>266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395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396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397</v>
      </c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5:XFD1048576 A1:XFD3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s="83">
        <v>44012</v>
      </c>
    </row>
    <row r="2" spans="2:81">
      <c r="B2" s="2" t="s">
        <v>1</v>
      </c>
      <c r="C2" s="12" t="s">
        <v>197</v>
      </c>
    </row>
    <row r="3" spans="2:81">
      <c r="B3" s="2" t="s">
        <v>2</v>
      </c>
      <c r="C3" s="26" t="s">
        <v>4558</v>
      </c>
    </row>
    <row r="4" spans="2:81" s="1" customFormat="1">
      <c r="B4" s="2" t="s">
        <v>3</v>
      </c>
    </row>
    <row r="5" spans="2:81">
      <c r="B5" s="75" t="s">
        <v>198</v>
      </c>
      <c r="C5" t="s">
        <v>199</v>
      </c>
    </row>
    <row r="6" spans="2:81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9"/>
    </row>
    <row r="7" spans="2:81" ht="26.25" customHeight="1">
      <c r="B7" s="107" t="s">
        <v>133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9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3.16</v>
      </c>
      <c r="I11" s="7"/>
      <c r="J11" s="7"/>
      <c r="K11" s="77">
        <v>8.3999999999999995E-3</v>
      </c>
      <c r="L11" s="76">
        <v>65991366.390000001</v>
      </c>
      <c r="M11" s="7"/>
      <c r="N11" s="76">
        <v>65515.334982517001</v>
      </c>
      <c r="O11" s="7"/>
      <c r="P11" s="77">
        <v>1</v>
      </c>
      <c r="Q11" s="77">
        <v>3.7000000000000002E-3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208</v>
      </c>
      <c r="H12" s="82">
        <v>3.16</v>
      </c>
      <c r="K12" s="81">
        <v>8.3999999999999995E-3</v>
      </c>
      <c r="L12" s="82">
        <v>65991366.390000001</v>
      </c>
      <c r="N12" s="82">
        <v>65515.334982517001</v>
      </c>
      <c r="P12" s="81">
        <v>1</v>
      </c>
      <c r="Q12" s="81">
        <v>3.7000000000000002E-3</v>
      </c>
    </row>
    <row r="13" spans="2:81">
      <c r="B13" s="80" t="s">
        <v>2634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224</v>
      </c>
      <c r="C14" t="s">
        <v>224</v>
      </c>
      <c r="E14" t="s">
        <v>224</v>
      </c>
      <c r="H14" s="78">
        <v>0</v>
      </c>
      <c r="I14" t="s">
        <v>224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2635</v>
      </c>
      <c r="H15" s="82">
        <v>3.16</v>
      </c>
      <c r="K15" s="81">
        <v>8.3999999999999995E-3</v>
      </c>
      <c r="L15" s="82">
        <v>65991366.390000001</v>
      </c>
      <c r="N15" s="82">
        <v>65515.334982517001</v>
      </c>
      <c r="P15" s="81">
        <v>1</v>
      </c>
      <c r="Q15" s="81">
        <v>3.7000000000000002E-3</v>
      </c>
    </row>
    <row r="16" spans="2:81">
      <c r="B16" t="s">
        <v>2636</v>
      </c>
      <c r="C16" t="s">
        <v>2637</v>
      </c>
      <c r="D16" t="s">
        <v>2638</v>
      </c>
      <c r="E16" t="s">
        <v>215</v>
      </c>
      <c r="F16" t="s">
        <v>216</v>
      </c>
      <c r="G16" t="s">
        <v>2639</v>
      </c>
      <c r="H16" s="78">
        <v>2.3199999999999998</v>
      </c>
      <c r="I16" t="s">
        <v>102</v>
      </c>
      <c r="J16" s="79">
        <v>6.1999999999999998E-3</v>
      </c>
      <c r="K16" s="79">
        <v>8.8999999999999999E-3</v>
      </c>
      <c r="L16" s="78">
        <v>48111604.630000003</v>
      </c>
      <c r="M16" s="78">
        <v>100.59</v>
      </c>
      <c r="N16" s="78">
        <v>48395.463097316999</v>
      </c>
      <c r="O16" s="79">
        <v>9.7000000000000003E-3</v>
      </c>
      <c r="P16" s="79">
        <v>0.73870000000000002</v>
      </c>
      <c r="Q16" s="79">
        <v>2.7000000000000001E-3</v>
      </c>
    </row>
    <row r="17" spans="2:17">
      <c r="B17" t="s">
        <v>2640</v>
      </c>
      <c r="C17" t="s">
        <v>2641</v>
      </c>
      <c r="D17" t="s">
        <v>2642</v>
      </c>
      <c r="E17" t="s">
        <v>215</v>
      </c>
      <c r="F17" t="s">
        <v>216</v>
      </c>
      <c r="G17" t="s">
        <v>310</v>
      </c>
      <c r="H17" s="78">
        <v>5.54</v>
      </c>
      <c r="I17" t="s">
        <v>102</v>
      </c>
      <c r="J17" s="79">
        <v>5.0000000000000001E-3</v>
      </c>
      <c r="K17" s="79">
        <v>7.1000000000000004E-3</v>
      </c>
      <c r="L17" s="78">
        <v>17879761.760000002</v>
      </c>
      <c r="M17" s="78">
        <v>95.75</v>
      </c>
      <c r="N17" s="78">
        <v>17119.871885199998</v>
      </c>
      <c r="O17" s="79">
        <v>2.24E-2</v>
      </c>
      <c r="P17" s="79">
        <v>0.26129999999999998</v>
      </c>
      <c r="Q17" s="79">
        <v>1E-3</v>
      </c>
    </row>
    <row r="18" spans="2:17">
      <c r="B18" s="80" t="s">
        <v>2643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s="80" t="s">
        <v>2644</v>
      </c>
      <c r="H19" s="82">
        <v>0</v>
      </c>
      <c r="K19" s="81">
        <v>0</v>
      </c>
      <c r="L19" s="82">
        <v>0</v>
      </c>
      <c r="N19" s="82">
        <v>0</v>
      </c>
      <c r="P19" s="81">
        <v>0</v>
      </c>
      <c r="Q19" s="81">
        <v>0</v>
      </c>
    </row>
    <row r="20" spans="2:17">
      <c r="B20" t="s">
        <v>224</v>
      </c>
      <c r="C20" t="s">
        <v>224</v>
      </c>
      <c r="E20" t="s">
        <v>224</v>
      </c>
      <c r="H20" s="78">
        <v>0</v>
      </c>
      <c r="I20" t="s">
        <v>224</v>
      </c>
      <c r="J20" s="79">
        <v>0</v>
      </c>
      <c r="K20" s="79">
        <v>0</v>
      </c>
      <c r="L20" s="78">
        <v>0</v>
      </c>
      <c r="M20" s="78">
        <v>0</v>
      </c>
      <c r="N20" s="78">
        <v>0</v>
      </c>
      <c r="O20" s="79">
        <v>0</v>
      </c>
      <c r="P20" s="79">
        <v>0</v>
      </c>
      <c r="Q20" s="79">
        <v>0</v>
      </c>
    </row>
    <row r="21" spans="2:17">
      <c r="B21" s="80" t="s">
        <v>2645</v>
      </c>
      <c r="H21" s="82">
        <v>0</v>
      </c>
      <c r="K21" s="81">
        <v>0</v>
      </c>
      <c r="L21" s="82">
        <v>0</v>
      </c>
      <c r="N21" s="82">
        <v>0</v>
      </c>
      <c r="P21" s="81">
        <v>0</v>
      </c>
      <c r="Q21" s="81">
        <v>0</v>
      </c>
    </row>
    <row r="22" spans="2:17">
      <c r="B22" t="s">
        <v>224</v>
      </c>
      <c r="C22" t="s">
        <v>224</v>
      </c>
      <c r="E22" t="s">
        <v>224</v>
      </c>
      <c r="H22" s="78">
        <v>0</v>
      </c>
      <c r="I22" t="s">
        <v>224</v>
      </c>
      <c r="J22" s="79">
        <v>0</v>
      </c>
      <c r="K22" s="79">
        <v>0</v>
      </c>
      <c r="L22" s="78">
        <v>0</v>
      </c>
      <c r="M22" s="78">
        <v>0</v>
      </c>
      <c r="N22" s="78">
        <v>0</v>
      </c>
      <c r="O22" s="79">
        <v>0</v>
      </c>
      <c r="P22" s="79">
        <v>0</v>
      </c>
      <c r="Q22" s="79">
        <v>0</v>
      </c>
    </row>
    <row r="23" spans="2:17">
      <c r="B23" s="80" t="s">
        <v>2646</v>
      </c>
      <c r="H23" s="82">
        <v>0</v>
      </c>
      <c r="K23" s="81">
        <v>0</v>
      </c>
      <c r="L23" s="82">
        <v>0</v>
      </c>
      <c r="N23" s="82">
        <v>0</v>
      </c>
      <c r="P23" s="81">
        <v>0</v>
      </c>
      <c r="Q23" s="81">
        <v>0</v>
      </c>
    </row>
    <row r="24" spans="2:17">
      <c r="B24" t="s">
        <v>224</v>
      </c>
      <c r="C24" t="s">
        <v>224</v>
      </c>
      <c r="E24" t="s">
        <v>224</v>
      </c>
      <c r="H24" s="78">
        <v>0</v>
      </c>
      <c r="I24" t="s">
        <v>224</v>
      </c>
      <c r="J24" s="79">
        <v>0</v>
      </c>
      <c r="K24" s="79">
        <v>0</v>
      </c>
      <c r="L24" s="78">
        <v>0</v>
      </c>
      <c r="M24" s="78">
        <v>0</v>
      </c>
      <c r="N24" s="78">
        <v>0</v>
      </c>
      <c r="O24" s="79">
        <v>0</v>
      </c>
      <c r="P24" s="79">
        <v>0</v>
      </c>
      <c r="Q24" s="79">
        <v>0</v>
      </c>
    </row>
    <row r="25" spans="2:17">
      <c r="B25" s="80" t="s">
        <v>2647</v>
      </c>
      <c r="H25" s="82">
        <v>0</v>
      </c>
      <c r="K25" s="81">
        <v>0</v>
      </c>
      <c r="L25" s="82">
        <v>0</v>
      </c>
      <c r="N25" s="82">
        <v>0</v>
      </c>
      <c r="P25" s="81">
        <v>0</v>
      </c>
      <c r="Q25" s="81">
        <v>0</v>
      </c>
    </row>
    <row r="26" spans="2:17">
      <c r="B26" t="s">
        <v>224</v>
      </c>
      <c r="C26" t="s">
        <v>224</v>
      </c>
      <c r="E26" t="s">
        <v>224</v>
      </c>
      <c r="H26" s="78">
        <v>0</v>
      </c>
      <c r="I26" t="s">
        <v>224</v>
      </c>
      <c r="J26" s="79">
        <v>0</v>
      </c>
      <c r="K26" s="79">
        <v>0</v>
      </c>
      <c r="L26" s="78">
        <v>0</v>
      </c>
      <c r="M26" s="78">
        <v>0</v>
      </c>
      <c r="N26" s="78">
        <v>0</v>
      </c>
      <c r="O26" s="79">
        <v>0</v>
      </c>
      <c r="P26" s="79">
        <v>0</v>
      </c>
      <c r="Q26" s="79">
        <v>0</v>
      </c>
    </row>
    <row r="27" spans="2:17">
      <c r="B27" s="80" t="s">
        <v>264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s="80" t="s">
        <v>2634</v>
      </c>
      <c r="H28" s="82">
        <v>0</v>
      </c>
      <c r="K28" s="81">
        <v>0</v>
      </c>
      <c r="L28" s="82">
        <v>0</v>
      </c>
      <c r="N28" s="82">
        <v>0</v>
      </c>
      <c r="P28" s="81">
        <v>0</v>
      </c>
      <c r="Q28" s="81">
        <v>0</v>
      </c>
    </row>
    <row r="29" spans="2:17">
      <c r="B29" t="s">
        <v>224</v>
      </c>
      <c r="C29" t="s">
        <v>224</v>
      </c>
      <c r="E29" t="s">
        <v>224</v>
      </c>
      <c r="H29" s="78">
        <v>0</v>
      </c>
      <c r="I29" t="s">
        <v>224</v>
      </c>
      <c r="J29" s="79">
        <v>0</v>
      </c>
      <c r="K29" s="79">
        <v>0</v>
      </c>
      <c r="L29" s="78">
        <v>0</v>
      </c>
      <c r="M29" s="78">
        <v>0</v>
      </c>
      <c r="N29" s="78">
        <v>0</v>
      </c>
      <c r="O29" s="79">
        <v>0</v>
      </c>
      <c r="P29" s="79">
        <v>0</v>
      </c>
      <c r="Q29" s="79">
        <v>0</v>
      </c>
    </row>
    <row r="30" spans="2:17">
      <c r="B30" s="80" t="s">
        <v>2635</v>
      </c>
      <c r="H30" s="82">
        <v>0</v>
      </c>
      <c r="K30" s="81">
        <v>0</v>
      </c>
      <c r="L30" s="82">
        <v>0</v>
      </c>
      <c r="N30" s="82">
        <v>0</v>
      </c>
      <c r="P30" s="81">
        <v>0</v>
      </c>
      <c r="Q30" s="81">
        <v>0</v>
      </c>
    </row>
    <row r="31" spans="2:17">
      <c r="B31" t="s">
        <v>224</v>
      </c>
      <c r="C31" t="s">
        <v>224</v>
      </c>
      <c r="E31" t="s">
        <v>224</v>
      </c>
      <c r="H31" s="78">
        <v>0</v>
      </c>
      <c r="I31" t="s">
        <v>224</v>
      </c>
      <c r="J31" s="79">
        <v>0</v>
      </c>
      <c r="K31" s="79">
        <v>0</v>
      </c>
      <c r="L31" s="78">
        <v>0</v>
      </c>
      <c r="M31" s="78">
        <v>0</v>
      </c>
      <c r="N31" s="78">
        <v>0</v>
      </c>
      <c r="O31" s="79">
        <v>0</v>
      </c>
      <c r="P31" s="79">
        <v>0</v>
      </c>
      <c r="Q31" s="79">
        <v>0</v>
      </c>
    </row>
    <row r="32" spans="2:17">
      <c r="B32" s="80" t="s">
        <v>2643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s="80" t="s">
        <v>2644</v>
      </c>
      <c r="H33" s="82">
        <v>0</v>
      </c>
      <c r="K33" s="81">
        <v>0</v>
      </c>
      <c r="L33" s="82">
        <v>0</v>
      </c>
      <c r="N33" s="82">
        <v>0</v>
      </c>
      <c r="P33" s="81">
        <v>0</v>
      </c>
      <c r="Q33" s="81">
        <v>0</v>
      </c>
    </row>
    <row r="34" spans="2:17">
      <c r="B34" t="s">
        <v>224</v>
      </c>
      <c r="C34" t="s">
        <v>224</v>
      </c>
      <c r="E34" t="s">
        <v>224</v>
      </c>
      <c r="H34" s="78">
        <v>0</v>
      </c>
      <c r="I34" t="s">
        <v>224</v>
      </c>
      <c r="J34" s="79">
        <v>0</v>
      </c>
      <c r="K34" s="79">
        <v>0</v>
      </c>
      <c r="L34" s="78">
        <v>0</v>
      </c>
      <c r="M34" s="78">
        <v>0</v>
      </c>
      <c r="N34" s="78">
        <v>0</v>
      </c>
      <c r="O34" s="79">
        <v>0</v>
      </c>
      <c r="P34" s="79">
        <v>0</v>
      </c>
      <c r="Q34" s="79">
        <v>0</v>
      </c>
    </row>
    <row r="35" spans="2:17">
      <c r="B35" s="80" t="s">
        <v>2645</v>
      </c>
      <c r="H35" s="82">
        <v>0</v>
      </c>
      <c r="K35" s="81">
        <v>0</v>
      </c>
      <c r="L35" s="82">
        <v>0</v>
      </c>
      <c r="N35" s="82">
        <v>0</v>
      </c>
      <c r="P35" s="81">
        <v>0</v>
      </c>
      <c r="Q35" s="81">
        <v>0</v>
      </c>
    </row>
    <row r="36" spans="2:17">
      <c r="B36" t="s">
        <v>224</v>
      </c>
      <c r="C36" t="s">
        <v>224</v>
      </c>
      <c r="E36" t="s">
        <v>224</v>
      </c>
      <c r="H36" s="78">
        <v>0</v>
      </c>
      <c r="I36" t="s">
        <v>224</v>
      </c>
      <c r="J36" s="79">
        <v>0</v>
      </c>
      <c r="K36" s="79">
        <v>0</v>
      </c>
      <c r="L36" s="78">
        <v>0</v>
      </c>
      <c r="M36" s="78">
        <v>0</v>
      </c>
      <c r="N36" s="78">
        <v>0</v>
      </c>
      <c r="O36" s="79">
        <v>0</v>
      </c>
      <c r="P36" s="79">
        <v>0</v>
      </c>
      <c r="Q36" s="79">
        <v>0</v>
      </c>
    </row>
    <row r="37" spans="2:17">
      <c r="B37" s="80" t="s">
        <v>2646</v>
      </c>
      <c r="H37" s="82">
        <v>0</v>
      </c>
      <c r="K37" s="81">
        <v>0</v>
      </c>
      <c r="L37" s="82">
        <v>0</v>
      </c>
      <c r="N37" s="82">
        <v>0</v>
      </c>
      <c r="P37" s="81">
        <v>0</v>
      </c>
      <c r="Q37" s="81">
        <v>0</v>
      </c>
    </row>
    <row r="38" spans="2:17">
      <c r="B38" t="s">
        <v>224</v>
      </c>
      <c r="C38" t="s">
        <v>224</v>
      </c>
      <c r="E38" t="s">
        <v>224</v>
      </c>
      <c r="H38" s="78">
        <v>0</v>
      </c>
      <c r="I38" t="s">
        <v>224</v>
      </c>
      <c r="J38" s="79">
        <v>0</v>
      </c>
      <c r="K38" s="79">
        <v>0</v>
      </c>
      <c r="L38" s="78">
        <v>0</v>
      </c>
      <c r="M38" s="78">
        <v>0</v>
      </c>
      <c r="N38" s="78">
        <v>0</v>
      </c>
      <c r="O38" s="79">
        <v>0</v>
      </c>
      <c r="P38" s="79">
        <v>0</v>
      </c>
      <c r="Q38" s="79">
        <v>0</v>
      </c>
    </row>
    <row r="39" spans="2:17">
      <c r="B39" s="80" t="s">
        <v>2647</v>
      </c>
      <c r="H39" s="82">
        <v>0</v>
      </c>
      <c r="K39" s="81">
        <v>0</v>
      </c>
      <c r="L39" s="82">
        <v>0</v>
      </c>
      <c r="N39" s="82">
        <v>0</v>
      </c>
      <c r="P39" s="81">
        <v>0</v>
      </c>
      <c r="Q39" s="81">
        <v>0</v>
      </c>
    </row>
    <row r="40" spans="2:17">
      <c r="B40" t="s">
        <v>224</v>
      </c>
      <c r="C40" t="s">
        <v>224</v>
      </c>
      <c r="E40" t="s">
        <v>224</v>
      </c>
      <c r="H40" s="78">
        <v>0</v>
      </c>
      <c r="I40" t="s">
        <v>224</v>
      </c>
      <c r="J40" s="79">
        <v>0</v>
      </c>
      <c r="K40" s="79">
        <v>0</v>
      </c>
      <c r="L40" s="78">
        <v>0</v>
      </c>
      <c r="M40" s="78">
        <v>0</v>
      </c>
      <c r="N40" s="78">
        <v>0</v>
      </c>
      <c r="O40" s="79">
        <v>0</v>
      </c>
      <c r="P40" s="79">
        <v>0</v>
      </c>
      <c r="Q40" s="79">
        <v>0</v>
      </c>
    </row>
    <row r="41" spans="2:17">
      <c r="B41" t="s">
        <v>266</v>
      </c>
    </row>
    <row r="42" spans="2:17">
      <c r="B42" t="s">
        <v>395</v>
      </c>
    </row>
    <row r="43" spans="2:17">
      <c r="B43" t="s">
        <v>396</v>
      </c>
    </row>
    <row r="44" spans="2:17">
      <c r="B44" t="s">
        <v>397</v>
      </c>
    </row>
  </sheetData>
  <mergeCells count="2">
    <mergeCell ref="B6:Q6"/>
    <mergeCell ref="B7:Q7"/>
  </mergeCells>
  <dataValidations count="1">
    <dataValidation allowBlank="1" showInputMessage="1" showErrorMessage="1" sqref="A5:XFD1048576 A1:XFD3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s="83">
        <v>44012</v>
      </c>
      <c r="D1" s="15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</row>
    <row r="2" spans="2:72">
      <c r="B2" s="2" t="s">
        <v>1</v>
      </c>
      <c r="C2" s="12" t="s">
        <v>197</v>
      </c>
      <c r="D2" s="15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</row>
    <row r="3" spans="2:72">
      <c r="B3" s="2" t="s">
        <v>2</v>
      </c>
      <c r="C3" s="26" t="s">
        <v>4558</v>
      </c>
      <c r="D3" s="15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</row>
    <row r="4" spans="2:72" s="1" customFormat="1">
      <c r="B4" s="2" t="s">
        <v>3</v>
      </c>
    </row>
    <row r="5" spans="2:72">
      <c r="B5" s="75" t="s">
        <v>198</v>
      </c>
      <c r="C5" t="s">
        <v>199</v>
      </c>
    </row>
    <row r="6" spans="2:72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9"/>
    </row>
    <row r="7" spans="2:72" ht="26.25" customHeight="1">
      <c r="B7" s="107" t="s">
        <v>69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208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2648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224</v>
      </c>
      <c r="C14" t="s">
        <v>224</v>
      </c>
      <c r="D14" t="s">
        <v>224</v>
      </c>
      <c r="G14" s="78">
        <v>0</v>
      </c>
      <c r="H14" t="s">
        <v>224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2649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224</v>
      </c>
      <c r="C16" t="s">
        <v>224</v>
      </c>
      <c r="D16" t="s">
        <v>224</v>
      </c>
      <c r="G16" s="78">
        <v>0</v>
      </c>
      <c r="H16" t="s">
        <v>224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2650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224</v>
      </c>
      <c r="C18" t="s">
        <v>224</v>
      </c>
      <c r="D18" t="s">
        <v>224</v>
      </c>
      <c r="G18" s="78">
        <v>0</v>
      </c>
      <c r="H18" t="s">
        <v>224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2651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224</v>
      </c>
      <c r="C20" t="s">
        <v>224</v>
      </c>
      <c r="D20" t="s">
        <v>224</v>
      </c>
      <c r="G20" s="78">
        <v>0</v>
      </c>
      <c r="H20" t="s">
        <v>224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1129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224</v>
      </c>
      <c r="C22" t="s">
        <v>224</v>
      </c>
      <c r="D22" t="s">
        <v>224</v>
      </c>
      <c r="G22" s="78">
        <v>0</v>
      </c>
      <c r="H22" t="s">
        <v>224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264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379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224</v>
      </c>
      <c r="C25" t="s">
        <v>224</v>
      </c>
      <c r="D25" t="s">
        <v>224</v>
      </c>
      <c r="G25" s="78">
        <v>0</v>
      </c>
      <c r="H25" t="s">
        <v>224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2652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224</v>
      </c>
      <c r="C27" t="s">
        <v>224</v>
      </c>
      <c r="D27" t="s">
        <v>224</v>
      </c>
      <c r="G27" s="78">
        <v>0</v>
      </c>
      <c r="H27" t="s">
        <v>224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395</v>
      </c>
    </row>
    <row r="29" spans="2:16">
      <c r="B29" t="s">
        <v>396</v>
      </c>
    </row>
    <row r="30" spans="2:16">
      <c r="B30" t="s">
        <v>397</v>
      </c>
    </row>
  </sheetData>
  <mergeCells count="2">
    <mergeCell ref="B6:P6"/>
    <mergeCell ref="B7:P7"/>
  </mergeCells>
  <dataValidations count="1">
    <dataValidation allowBlank="1" showInputMessage="1" showErrorMessage="1" sqref="A5:XFD1048576 A1:XFD3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s="83">
        <v>44012</v>
      </c>
      <c r="E1" s="16"/>
      <c r="F1" s="16"/>
    </row>
    <row r="2" spans="2:65">
      <c r="B2" s="2" t="s">
        <v>1</v>
      </c>
      <c r="C2" s="12" t="s">
        <v>197</v>
      </c>
      <c r="E2" s="16"/>
      <c r="F2" s="16"/>
    </row>
    <row r="3" spans="2:65">
      <c r="B3" s="2" t="s">
        <v>2</v>
      </c>
      <c r="C3" s="26" t="s">
        <v>4558</v>
      </c>
      <c r="E3" s="16"/>
      <c r="F3" s="16"/>
    </row>
    <row r="4" spans="2:65" s="1" customFormat="1">
      <c r="B4" s="2" t="s">
        <v>3</v>
      </c>
    </row>
    <row r="5" spans="2:65">
      <c r="B5" s="75" t="s">
        <v>198</v>
      </c>
      <c r="C5" t="s">
        <v>199</v>
      </c>
    </row>
    <row r="6" spans="2:65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9"/>
    </row>
    <row r="7" spans="2:65" ht="26.25" customHeight="1">
      <c r="B7" s="107" t="s">
        <v>82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9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208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2653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224</v>
      </c>
      <c r="C14" t="s">
        <v>224</v>
      </c>
      <c r="D14" s="16"/>
      <c r="E14" s="16"/>
      <c r="F14" t="s">
        <v>224</v>
      </c>
      <c r="G14" t="s">
        <v>224</v>
      </c>
      <c r="J14" s="78">
        <v>0</v>
      </c>
      <c r="K14" t="s">
        <v>224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2654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224</v>
      </c>
      <c r="C16" t="s">
        <v>224</v>
      </c>
      <c r="D16" s="16"/>
      <c r="E16" s="16"/>
      <c r="F16" t="s">
        <v>224</v>
      </c>
      <c r="G16" t="s">
        <v>224</v>
      </c>
      <c r="J16" s="78">
        <v>0</v>
      </c>
      <c r="K16" t="s">
        <v>224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400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224</v>
      </c>
      <c r="C18" t="s">
        <v>224</v>
      </c>
      <c r="D18" s="16"/>
      <c r="E18" s="16"/>
      <c r="F18" t="s">
        <v>224</v>
      </c>
      <c r="G18" t="s">
        <v>224</v>
      </c>
      <c r="J18" s="78">
        <v>0</v>
      </c>
      <c r="K18" t="s">
        <v>224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1129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224</v>
      </c>
      <c r="C20" t="s">
        <v>224</v>
      </c>
      <c r="D20" s="16"/>
      <c r="E20" s="16"/>
      <c r="F20" t="s">
        <v>224</v>
      </c>
      <c r="G20" t="s">
        <v>224</v>
      </c>
      <c r="J20" s="78">
        <v>0</v>
      </c>
      <c r="K20" t="s">
        <v>224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264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2655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224</v>
      </c>
      <c r="C23" t="s">
        <v>224</v>
      </c>
      <c r="D23" s="16"/>
      <c r="E23" s="16"/>
      <c r="F23" t="s">
        <v>224</v>
      </c>
      <c r="G23" t="s">
        <v>224</v>
      </c>
      <c r="J23" s="78">
        <v>0</v>
      </c>
      <c r="K23" t="s">
        <v>224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2656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224</v>
      </c>
      <c r="C25" t="s">
        <v>224</v>
      </c>
      <c r="D25" s="16"/>
      <c r="E25" s="16"/>
      <c r="F25" t="s">
        <v>224</v>
      </c>
      <c r="G25" t="s">
        <v>224</v>
      </c>
      <c r="J25" s="78">
        <v>0</v>
      </c>
      <c r="K25" t="s">
        <v>224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266</v>
      </c>
      <c r="D26" s="16"/>
      <c r="E26" s="16"/>
      <c r="F26" s="16"/>
    </row>
    <row r="27" spans="2:19">
      <c r="B27" t="s">
        <v>395</v>
      </c>
      <c r="D27" s="16"/>
      <c r="E27" s="16"/>
      <c r="F27" s="16"/>
    </row>
    <row r="28" spans="2:19">
      <c r="B28" t="s">
        <v>396</v>
      </c>
      <c r="D28" s="16"/>
      <c r="E28" s="16"/>
      <c r="F28" s="16"/>
    </row>
    <row r="29" spans="2:19">
      <c r="B29" t="s">
        <v>397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5:XFD1048576 A1:XFD3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s="83">
        <v>44012</v>
      </c>
      <c r="E1" s="16"/>
    </row>
    <row r="2" spans="2:81">
      <c r="B2" s="2" t="s">
        <v>1</v>
      </c>
      <c r="C2" s="12" t="s">
        <v>197</v>
      </c>
      <c r="E2" s="16"/>
    </row>
    <row r="3" spans="2:81">
      <c r="B3" s="2" t="s">
        <v>2</v>
      </c>
      <c r="C3" s="26" t="s">
        <v>4558</v>
      </c>
      <c r="E3" s="16"/>
    </row>
    <row r="4" spans="2:81" s="1" customFormat="1">
      <c r="B4" s="2" t="s">
        <v>3</v>
      </c>
    </row>
    <row r="5" spans="2:81">
      <c r="B5" s="75" t="s">
        <v>198</v>
      </c>
      <c r="C5" t="s">
        <v>199</v>
      </c>
    </row>
    <row r="6" spans="2:81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9"/>
    </row>
    <row r="7" spans="2:81" ht="26.25" customHeight="1">
      <c r="B7" s="107" t="s">
        <v>89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9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5.8</v>
      </c>
      <c r="K11" s="7"/>
      <c r="L11" s="7"/>
      <c r="M11" s="77">
        <v>1.4500000000000001E-2</v>
      </c>
      <c r="N11" s="76">
        <v>275664867.75</v>
      </c>
      <c r="O11" s="7"/>
      <c r="P11" s="76">
        <v>341612.19490520546</v>
      </c>
      <c r="Q11" s="7"/>
      <c r="R11" s="77">
        <v>1</v>
      </c>
      <c r="S11" s="77">
        <v>1.9099999999999999E-2</v>
      </c>
      <c r="T11" s="35"/>
      <c r="BZ11" s="16"/>
      <c r="CC11" s="16"/>
    </row>
    <row r="12" spans="2:81">
      <c r="B12" s="80" t="s">
        <v>208</v>
      </c>
      <c r="C12" s="16"/>
      <c r="D12" s="16"/>
      <c r="E12" s="16"/>
      <c r="J12" s="82">
        <v>5.79</v>
      </c>
      <c r="M12" s="81">
        <v>1.3899999999999999E-2</v>
      </c>
      <c r="N12" s="82">
        <v>269875693.49000001</v>
      </c>
      <c r="P12" s="82">
        <v>326058.03421704686</v>
      </c>
      <c r="R12" s="81">
        <v>0.95450000000000002</v>
      </c>
      <c r="S12" s="81">
        <v>1.83E-2</v>
      </c>
    </row>
    <row r="13" spans="2:81">
      <c r="B13" s="80" t="s">
        <v>2653</v>
      </c>
      <c r="C13" s="16"/>
      <c r="D13" s="16"/>
      <c r="E13" s="16"/>
      <c r="J13" s="82">
        <v>6.33</v>
      </c>
      <c r="M13" s="81">
        <v>1.2500000000000001E-2</v>
      </c>
      <c r="N13" s="82">
        <v>200251357.63999999</v>
      </c>
      <c r="P13" s="82">
        <v>250665.32678816863</v>
      </c>
      <c r="R13" s="81">
        <v>0.73380000000000001</v>
      </c>
      <c r="S13" s="81">
        <v>1.4E-2</v>
      </c>
    </row>
    <row r="14" spans="2:81">
      <c r="B14" t="s">
        <v>2657</v>
      </c>
      <c r="C14" t="s">
        <v>2658</v>
      </c>
      <c r="D14" t="s">
        <v>123</v>
      </c>
      <c r="E14" t="s">
        <v>444</v>
      </c>
      <c r="F14" t="s">
        <v>127</v>
      </c>
      <c r="G14" t="s">
        <v>215</v>
      </c>
      <c r="H14" t="s">
        <v>216</v>
      </c>
      <c r="I14" t="s">
        <v>423</v>
      </c>
      <c r="J14" s="78">
        <v>7.5</v>
      </c>
      <c r="K14" t="s">
        <v>102</v>
      </c>
      <c r="L14" s="79">
        <v>4.9000000000000002E-2</v>
      </c>
      <c r="M14" s="79">
        <v>7.4000000000000003E-3</v>
      </c>
      <c r="N14" s="78">
        <v>10302245</v>
      </c>
      <c r="O14" s="78">
        <v>164.46</v>
      </c>
      <c r="P14" s="78">
        <v>16943.072126999999</v>
      </c>
      <c r="Q14" s="79">
        <v>5.1999999999999998E-3</v>
      </c>
      <c r="R14" s="79">
        <v>4.9599999999999998E-2</v>
      </c>
      <c r="S14" s="79">
        <v>8.9999999999999998E-4</v>
      </c>
    </row>
    <row r="15" spans="2:81">
      <c r="B15" t="s">
        <v>2659</v>
      </c>
      <c r="C15" t="s">
        <v>2660</v>
      </c>
      <c r="D15" t="s">
        <v>123</v>
      </c>
      <c r="E15" t="s">
        <v>444</v>
      </c>
      <c r="F15" t="s">
        <v>127</v>
      </c>
      <c r="G15" t="s">
        <v>215</v>
      </c>
      <c r="H15" t="s">
        <v>216</v>
      </c>
      <c r="I15" t="s">
        <v>2661</v>
      </c>
      <c r="J15" s="78">
        <v>11.43</v>
      </c>
      <c r="K15" t="s">
        <v>102</v>
      </c>
      <c r="L15" s="79">
        <v>4.1000000000000002E-2</v>
      </c>
      <c r="M15" s="79">
        <v>1.2800000000000001E-2</v>
      </c>
      <c r="N15" s="78">
        <v>67661248.010000005</v>
      </c>
      <c r="O15" s="78">
        <v>143.93</v>
      </c>
      <c r="P15" s="78">
        <v>97384.834260792995</v>
      </c>
      <c r="Q15" s="79">
        <v>1.61E-2</v>
      </c>
      <c r="R15" s="79">
        <v>0.28510000000000002</v>
      </c>
      <c r="S15" s="79">
        <v>5.4999999999999997E-3</v>
      </c>
    </row>
    <row r="16" spans="2:81">
      <c r="B16" t="s">
        <v>2662</v>
      </c>
      <c r="C16" t="s">
        <v>2663</v>
      </c>
      <c r="D16" t="s">
        <v>123</v>
      </c>
      <c r="E16" t="s">
        <v>2664</v>
      </c>
      <c r="F16" t="s">
        <v>127</v>
      </c>
      <c r="G16" t="s">
        <v>215</v>
      </c>
      <c r="H16" t="s">
        <v>216</v>
      </c>
      <c r="I16" t="s">
        <v>2665</v>
      </c>
      <c r="J16" s="78">
        <v>0.62</v>
      </c>
      <c r="K16" t="s">
        <v>102</v>
      </c>
      <c r="L16" s="79">
        <v>0.05</v>
      </c>
      <c r="M16" s="79">
        <v>5.1000000000000004E-3</v>
      </c>
      <c r="N16" s="78">
        <v>35617.4</v>
      </c>
      <c r="O16" s="78">
        <v>122.05</v>
      </c>
      <c r="P16" s="78">
        <v>43.471036699999999</v>
      </c>
      <c r="Q16" s="79">
        <v>4.5999999999999999E-3</v>
      </c>
      <c r="R16" s="79">
        <v>1E-4</v>
      </c>
      <c r="S16" s="79">
        <v>0</v>
      </c>
    </row>
    <row r="17" spans="2:19">
      <c r="B17" t="s">
        <v>2666</v>
      </c>
      <c r="C17" t="s">
        <v>2667</v>
      </c>
      <c r="D17" t="s">
        <v>123</v>
      </c>
      <c r="E17" t="s">
        <v>2668</v>
      </c>
      <c r="F17" t="s">
        <v>585</v>
      </c>
      <c r="G17" t="s">
        <v>433</v>
      </c>
      <c r="H17" t="s">
        <v>150</v>
      </c>
      <c r="I17" t="s">
        <v>2669</v>
      </c>
      <c r="J17" s="78">
        <v>6.81</v>
      </c>
      <c r="K17" t="s">
        <v>102</v>
      </c>
      <c r="L17" s="79">
        <v>2.1399999999999999E-2</v>
      </c>
      <c r="M17" s="79">
        <v>5.4000000000000003E-3</v>
      </c>
      <c r="N17" s="78">
        <v>13276000</v>
      </c>
      <c r="O17" s="78">
        <v>113.35</v>
      </c>
      <c r="P17" s="78">
        <v>15048.346</v>
      </c>
      <c r="Q17" s="79">
        <v>5.11E-2</v>
      </c>
      <c r="R17" s="79">
        <v>4.41E-2</v>
      </c>
      <c r="S17" s="79">
        <v>8.0000000000000004E-4</v>
      </c>
    </row>
    <row r="18" spans="2:19">
      <c r="B18" t="s">
        <v>2670</v>
      </c>
      <c r="C18" t="s">
        <v>2671</v>
      </c>
      <c r="D18" t="s">
        <v>123</v>
      </c>
      <c r="E18" t="s">
        <v>490</v>
      </c>
      <c r="F18" t="s">
        <v>127</v>
      </c>
      <c r="G18" t="s">
        <v>462</v>
      </c>
      <c r="H18" t="s">
        <v>216</v>
      </c>
      <c r="I18" t="s">
        <v>2672</v>
      </c>
      <c r="J18" s="78">
        <v>3.54</v>
      </c>
      <c r="K18" t="s">
        <v>102</v>
      </c>
      <c r="L18" s="79">
        <v>5.6000000000000001E-2</v>
      </c>
      <c r="M18" s="79">
        <v>2E-3</v>
      </c>
      <c r="N18" s="78">
        <v>10750182.25</v>
      </c>
      <c r="O18" s="78">
        <v>145.07</v>
      </c>
      <c r="P18" s="78">
        <v>15595.289390075</v>
      </c>
      <c r="Q18" s="79">
        <v>1.52E-2</v>
      </c>
      <c r="R18" s="79">
        <v>4.5699999999999998E-2</v>
      </c>
      <c r="S18" s="79">
        <v>8.9999999999999998E-4</v>
      </c>
    </row>
    <row r="19" spans="2:19">
      <c r="B19" t="s">
        <v>2673</v>
      </c>
      <c r="C19" t="s">
        <v>2674</v>
      </c>
      <c r="D19" t="s">
        <v>123</v>
      </c>
      <c r="E19" t="s">
        <v>2675</v>
      </c>
      <c r="F19" t="s">
        <v>127</v>
      </c>
      <c r="G19" t="s">
        <v>515</v>
      </c>
      <c r="H19" t="s">
        <v>216</v>
      </c>
      <c r="I19" t="s">
        <v>423</v>
      </c>
      <c r="J19" s="78">
        <v>0.01</v>
      </c>
      <c r="K19" t="s">
        <v>102</v>
      </c>
      <c r="L19" s="79">
        <v>4.9500000000000002E-2</v>
      </c>
      <c r="M19" s="79">
        <v>5.4999999999999997E-3</v>
      </c>
      <c r="N19" s="78">
        <v>0.03</v>
      </c>
      <c r="O19" s="78">
        <v>124.85</v>
      </c>
      <c r="P19" s="78">
        <v>3.7455E-5</v>
      </c>
      <c r="Q19" s="79">
        <v>0</v>
      </c>
      <c r="R19" s="79">
        <v>0</v>
      </c>
      <c r="S19" s="79">
        <v>0</v>
      </c>
    </row>
    <row r="20" spans="2:19">
      <c r="B20" t="s">
        <v>2676</v>
      </c>
      <c r="C20" t="s">
        <v>2677</v>
      </c>
      <c r="D20" t="s">
        <v>123</v>
      </c>
      <c r="E20" t="s">
        <v>584</v>
      </c>
      <c r="F20" t="s">
        <v>585</v>
      </c>
      <c r="G20" t="s">
        <v>586</v>
      </c>
      <c r="H20" t="s">
        <v>150</v>
      </c>
      <c r="I20" t="s">
        <v>2678</v>
      </c>
      <c r="J20" s="78">
        <v>1.25</v>
      </c>
      <c r="K20" t="s">
        <v>102</v>
      </c>
      <c r="L20" s="79">
        <v>0.06</v>
      </c>
      <c r="M20" s="79">
        <v>1.09E-2</v>
      </c>
      <c r="N20" s="78">
        <v>31709544</v>
      </c>
      <c r="O20" s="78">
        <v>114.9</v>
      </c>
      <c r="P20" s="78">
        <v>36434.266056</v>
      </c>
      <c r="Q20" s="79">
        <v>8.6E-3</v>
      </c>
      <c r="R20" s="79">
        <v>0.1067</v>
      </c>
      <c r="S20" s="79">
        <v>2E-3</v>
      </c>
    </row>
    <row r="21" spans="2:19">
      <c r="B21" t="s">
        <v>2679</v>
      </c>
      <c r="C21" t="s">
        <v>2680</v>
      </c>
      <c r="D21" t="s">
        <v>123</v>
      </c>
      <c r="E21" t="s">
        <v>769</v>
      </c>
      <c r="F21" t="s">
        <v>406</v>
      </c>
      <c r="G21" t="s">
        <v>623</v>
      </c>
      <c r="H21" t="s">
        <v>216</v>
      </c>
      <c r="I21" t="s">
        <v>2681</v>
      </c>
      <c r="J21" s="78">
        <v>2.2000000000000002</v>
      </c>
      <c r="K21" t="s">
        <v>102</v>
      </c>
      <c r="L21" s="79">
        <v>5.7500000000000002E-2</v>
      </c>
      <c r="M21" s="79">
        <v>4.4999999999999997E-3</v>
      </c>
      <c r="N21" s="78">
        <v>46869760</v>
      </c>
      <c r="O21" s="78">
        <v>133.63</v>
      </c>
      <c r="P21" s="78">
        <v>62632.060288000001</v>
      </c>
      <c r="Q21" s="79">
        <v>3.5999999999999997E-2</v>
      </c>
      <c r="R21" s="79">
        <v>0.18329999999999999</v>
      </c>
      <c r="S21" s="79">
        <v>3.5000000000000001E-3</v>
      </c>
    </row>
    <row r="22" spans="2:19">
      <c r="B22" t="s">
        <v>2682</v>
      </c>
      <c r="C22" t="s">
        <v>2683</v>
      </c>
      <c r="D22" t="s">
        <v>123</v>
      </c>
      <c r="E22" t="s">
        <v>2684</v>
      </c>
      <c r="F22" t="s">
        <v>474</v>
      </c>
      <c r="G22" t="s">
        <v>1106</v>
      </c>
      <c r="H22" t="s">
        <v>216</v>
      </c>
      <c r="I22" t="s">
        <v>2685</v>
      </c>
      <c r="J22" s="78">
        <v>0.38</v>
      </c>
      <c r="K22" t="s">
        <v>102</v>
      </c>
      <c r="L22" s="79">
        <v>6.7000000000000004E-2</v>
      </c>
      <c r="M22" s="79">
        <v>2.3099999999999999E-2</v>
      </c>
      <c r="N22" s="78">
        <v>2285341.9500000002</v>
      </c>
      <c r="O22" s="78">
        <v>103.05521</v>
      </c>
      <c r="P22" s="78">
        <v>2355.1639457905999</v>
      </c>
      <c r="Q22" s="79">
        <v>3.1800000000000002E-2</v>
      </c>
      <c r="R22" s="79">
        <v>6.8999999999999999E-3</v>
      </c>
      <c r="S22" s="79">
        <v>1E-4</v>
      </c>
    </row>
    <row r="23" spans="2:19">
      <c r="B23" t="s">
        <v>2686</v>
      </c>
      <c r="C23" t="s">
        <v>2687</v>
      </c>
      <c r="D23" t="s">
        <v>123</v>
      </c>
      <c r="E23" t="s">
        <v>2684</v>
      </c>
      <c r="F23" t="s">
        <v>474</v>
      </c>
      <c r="G23" t="s">
        <v>1106</v>
      </c>
      <c r="H23" t="s">
        <v>216</v>
      </c>
      <c r="I23" t="s">
        <v>423</v>
      </c>
      <c r="J23" s="78">
        <v>0.51</v>
      </c>
      <c r="K23" t="s">
        <v>102</v>
      </c>
      <c r="L23" s="79">
        <v>6.7000000000000004E-2</v>
      </c>
      <c r="M23" s="79">
        <v>6.3E-3</v>
      </c>
      <c r="N23" s="78">
        <v>36486.120000000003</v>
      </c>
      <c r="O23" s="78">
        <v>99.932360000000003</v>
      </c>
      <c r="P23" s="78">
        <v>48.652790788432</v>
      </c>
      <c r="Q23" s="79">
        <v>4.0000000000000002E-4</v>
      </c>
      <c r="R23" s="79">
        <v>1E-4</v>
      </c>
      <c r="S23" s="79">
        <v>0</v>
      </c>
    </row>
    <row r="24" spans="2:19">
      <c r="B24" t="s">
        <v>2688</v>
      </c>
      <c r="C24" t="s">
        <v>2689</v>
      </c>
      <c r="D24" t="s">
        <v>123</v>
      </c>
      <c r="E24" t="s">
        <v>2690</v>
      </c>
      <c r="F24" t="s">
        <v>112</v>
      </c>
      <c r="G24" t="s">
        <v>224</v>
      </c>
      <c r="H24" t="s">
        <v>225</v>
      </c>
      <c r="I24" t="s">
        <v>2691</v>
      </c>
      <c r="J24" s="78">
        <v>1.41</v>
      </c>
      <c r="K24" t="s">
        <v>102</v>
      </c>
      <c r="L24" s="79">
        <v>5.6000000000000001E-2</v>
      </c>
      <c r="M24" s="79">
        <v>0.2326</v>
      </c>
      <c r="N24" s="78">
        <v>16195441.52</v>
      </c>
      <c r="O24" s="78">
        <v>24.502016000000001</v>
      </c>
      <c r="P24" s="78">
        <v>3968.2096725010401</v>
      </c>
      <c r="Q24" s="79">
        <v>2.8199999999999999E-2</v>
      </c>
      <c r="R24" s="79">
        <v>1.1599999999999999E-2</v>
      </c>
      <c r="S24" s="79">
        <v>2.0000000000000001E-4</v>
      </c>
    </row>
    <row r="25" spans="2:19">
      <c r="B25" t="s">
        <v>2692</v>
      </c>
      <c r="C25" t="s">
        <v>2693</v>
      </c>
      <c r="D25" t="s">
        <v>123</v>
      </c>
      <c r="E25" t="s">
        <v>2694</v>
      </c>
      <c r="F25" t="s">
        <v>474</v>
      </c>
      <c r="G25" t="s">
        <v>224</v>
      </c>
      <c r="H25" t="s">
        <v>225</v>
      </c>
      <c r="I25" t="s">
        <v>2695</v>
      </c>
      <c r="J25" s="78">
        <v>1.66</v>
      </c>
      <c r="K25" t="s">
        <v>102</v>
      </c>
      <c r="L25" s="79">
        <v>4.4999999999999998E-2</v>
      </c>
      <c r="M25" s="79">
        <v>0.57599999999999996</v>
      </c>
      <c r="N25" s="78">
        <v>0.77</v>
      </c>
      <c r="O25" s="78">
        <v>11.32</v>
      </c>
      <c r="P25" s="78">
        <v>8.7163999999999994E-5</v>
      </c>
      <c r="Q25" s="79">
        <v>0</v>
      </c>
      <c r="R25" s="79">
        <v>0</v>
      </c>
      <c r="S25" s="79">
        <v>0</v>
      </c>
    </row>
    <row r="26" spans="2:19">
      <c r="B26" t="s">
        <v>2696</v>
      </c>
      <c r="C26" t="s">
        <v>2697</v>
      </c>
      <c r="D26" t="s">
        <v>123</v>
      </c>
      <c r="E26" t="s">
        <v>2698</v>
      </c>
      <c r="F26" t="s">
        <v>406</v>
      </c>
      <c r="G26" t="s">
        <v>224</v>
      </c>
      <c r="H26" t="s">
        <v>225</v>
      </c>
      <c r="I26" t="s">
        <v>423</v>
      </c>
      <c r="J26" s="78">
        <v>2.21</v>
      </c>
      <c r="K26" t="s">
        <v>102</v>
      </c>
      <c r="L26" s="79">
        <v>0.04</v>
      </c>
      <c r="M26" s="79">
        <v>1.55E-2</v>
      </c>
      <c r="N26" s="78">
        <v>201.95</v>
      </c>
      <c r="O26" s="78">
        <v>108.678337</v>
      </c>
      <c r="P26" s="78">
        <v>0.21947590157149999</v>
      </c>
      <c r="Q26" s="79">
        <v>0</v>
      </c>
      <c r="R26" s="79">
        <v>0</v>
      </c>
      <c r="S26" s="79">
        <v>0</v>
      </c>
    </row>
    <row r="27" spans="2:19">
      <c r="B27" t="s">
        <v>2699</v>
      </c>
      <c r="C27" t="s">
        <v>2700</v>
      </c>
      <c r="D27" t="s">
        <v>123</v>
      </c>
      <c r="E27" t="s">
        <v>873</v>
      </c>
      <c r="F27" t="s">
        <v>112</v>
      </c>
      <c r="G27" t="s">
        <v>224</v>
      </c>
      <c r="H27" t="s">
        <v>225</v>
      </c>
      <c r="I27" t="s">
        <v>2701</v>
      </c>
      <c r="J27" s="78">
        <v>0.04</v>
      </c>
      <c r="K27" t="s">
        <v>102</v>
      </c>
      <c r="L27" s="79">
        <v>4.9000000000000002E-2</v>
      </c>
      <c r="M27" s="79">
        <v>-7.9000000000000008E-3</v>
      </c>
      <c r="N27" s="78">
        <v>1129288.6399999999</v>
      </c>
      <c r="O27" s="78">
        <v>18.75</v>
      </c>
      <c r="P27" s="78">
        <v>211.74162000000001</v>
      </c>
      <c r="Q27" s="79">
        <v>0</v>
      </c>
      <c r="R27" s="79">
        <v>5.9999999999999995E-4</v>
      </c>
      <c r="S27" s="79">
        <v>0</v>
      </c>
    </row>
    <row r="28" spans="2:19">
      <c r="B28" s="80" t="s">
        <v>2654</v>
      </c>
      <c r="C28" s="16"/>
      <c r="D28" s="16"/>
      <c r="E28" s="16"/>
      <c r="J28" s="82">
        <v>4.08</v>
      </c>
      <c r="M28" s="81">
        <v>1.8499999999999999E-2</v>
      </c>
      <c r="N28" s="82">
        <v>68971526.849999994</v>
      </c>
      <c r="P28" s="82">
        <v>73097.715740164</v>
      </c>
      <c r="R28" s="81">
        <v>0.214</v>
      </c>
      <c r="S28" s="81">
        <v>4.1000000000000003E-3</v>
      </c>
    </row>
    <row r="29" spans="2:19">
      <c r="B29" t="s">
        <v>2702</v>
      </c>
      <c r="C29" t="s">
        <v>2703</v>
      </c>
      <c r="D29" t="s">
        <v>123</v>
      </c>
      <c r="E29" t="s">
        <v>2668</v>
      </c>
      <c r="F29" t="s">
        <v>585</v>
      </c>
      <c r="G29" t="s">
        <v>433</v>
      </c>
      <c r="H29" t="s">
        <v>150</v>
      </c>
      <c r="I29" t="s">
        <v>2669</v>
      </c>
      <c r="J29" s="78">
        <v>3.09</v>
      </c>
      <c r="K29" t="s">
        <v>102</v>
      </c>
      <c r="L29" s="79">
        <v>2.5000000000000001E-2</v>
      </c>
      <c r="M29" s="79">
        <v>1.01E-2</v>
      </c>
      <c r="N29" s="78">
        <v>18069569.07</v>
      </c>
      <c r="O29" s="78">
        <v>105.42</v>
      </c>
      <c r="P29" s="78">
        <v>19048.939713594002</v>
      </c>
      <c r="Q29" s="79">
        <v>2.9100000000000001E-2</v>
      </c>
      <c r="R29" s="79">
        <v>5.5800000000000002E-2</v>
      </c>
      <c r="S29" s="79">
        <v>1.1000000000000001E-3</v>
      </c>
    </row>
    <row r="30" spans="2:19">
      <c r="B30" t="s">
        <v>2704</v>
      </c>
      <c r="C30" t="s">
        <v>2705</v>
      </c>
      <c r="D30" t="s">
        <v>123</v>
      </c>
      <c r="E30" t="s">
        <v>2668</v>
      </c>
      <c r="F30" t="s">
        <v>1680</v>
      </c>
      <c r="G30" t="s">
        <v>215</v>
      </c>
      <c r="H30" t="s">
        <v>216</v>
      </c>
      <c r="I30" t="s">
        <v>2669</v>
      </c>
      <c r="J30" s="78">
        <v>6.38</v>
      </c>
      <c r="K30" t="s">
        <v>102</v>
      </c>
      <c r="L30" s="79">
        <v>3.7400000000000003E-2</v>
      </c>
      <c r="M30" s="79">
        <v>1.9400000000000001E-2</v>
      </c>
      <c r="N30" s="78">
        <v>15774762</v>
      </c>
      <c r="O30" s="78">
        <v>112.95</v>
      </c>
      <c r="P30" s="78">
        <v>17817.593679000001</v>
      </c>
      <c r="Q30" s="79">
        <v>3.0599999999999999E-2</v>
      </c>
      <c r="R30" s="79">
        <v>5.2200000000000003E-2</v>
      </c>
      <c r="S30" s="79">
        <v>1E-3</v>
      </c>
    </row>
    <row r="31" spans="2:19">
      <c r="B31" t="s">
        <v>2706</v>
      </c>
      <c r="C31" t="s">
        <v>2707</v>
      </c>
      <c r="D31" t="s">
        <v>123</v>
      </c>
      <c r="E31" t="s">
        <v>2708</v>
      </c>
      <c r="F31" t="s">
        <v>474</v>
      </c>
      <c r="G31" t="s">
        <v>586</v>
      </c>
      <c r="H31" t="s">
        <v>150</v>
      </c>
      <c r="I31" t="s">
        <v>2709</v>
      </c>
      <c r="J31" s="78">
        <v>4.76</v>
      </c>
      <c r="K31" t="s">
        <v>102</v>
      </c>
      <c r="L31" s="79">
        <v>3.1E-2</v>
      </c>
      <c r="M31" s="79">
        <v>1.9599999999999999E-2</v>
      </c>
      <c r="N31" s="78">
        <v>16090018</v>
      </c>
      <c r="O31" s="78">
        <v>105.56</v>
      </c>
      <c r="P31" s="78">
        <v>16984.623000799998</v>
      </c>
      <c r="Q31" s="79">
        <v>2.5499999999999998E-2</v>
      </c>
      <c r="R31" s="79">
        <v>4.9700000000000001E-2</v>
      </c>
      <c r="S31" s="79">
        <v>1E-3</v>
      </c>
    </row>
    <row r="32" spans="2:19">
      <c r="B32" t="s">
        <v>2710</v>
      </c>
      <c r="C32" t="s">
        <v>2711</v>
      </c>
      <c r="D32" t="s">
        <v>123</v>
      </c>
      <c r="E32" t="s">
        <v>2712</v>
      </c>
      <c r="F32" t="s">
        <v>128</v>
      </c>
      <c r="G32" t="s">
        <v>623</v>
      </c>
      <c r="H32" t="s">
        <v>216</v>
      </c>
      <c r="I32" t="s">
        <v>2713</v>
      </c>
      <c r="J32" s="78">
        <v>1.23</v>
      </c>
      <c r="K32" t="s">
        <v>102</v>
      </c>
      <c r="L32" s="79">
        <v>1.34E-2</v>
      </c>
      <c r="M32" s="79">
        <v>2.3800000000000002E-2</v>
      </c>
      <c r="N32" s="78">
        <v>10416000</v>
      </c>
      <c r="O32" s="78">
        <v>99.08</v>
      </c>
      <c r="P32" s="78">
        <v>10320.1728</v>
      </c>
      <c r="Q32" s="79">
        <v>1.6E-2</v>
      </c>
      <c r="R32" s="79">
        <v>3.0200000000000001E-2</v>
      </c>
      <c r="S32" s="79">
        <v>5.9999999999999995E-4</v>
      </c>
    </row>
    <row r="33" spans="2:19">
      <c r="B33" t="s">
        <v>2714</v>
      </c>
      <c r="C33" t="s">
        <v>2715</v>
      </c>
      <c r="D33" t="s">
        <v>123</v>
      </c>
      <c r="E33" t="s">
        <v>514</v>
      </c>
      <c r="F33" t="s">
        <v>474</v>
      </c>
      <c r="G33" t="s">
        <v>792</v>
      </c>
      <c r="H33" t="s">
        <v>216</v>
      </c>
      <c r="I33" t="s">
        <v>2716</v>
      </c>
      <c r="J33" s="78">
        <v>3.84</v>
      </c>
      <c r="K33" t="s">
        <v>102</v>
      </c>
      <c r="L33" s="79">
        <v>3.5499999999999997E-2</v>
      </c>
      <c r="M33" s="79">
        <v>2.6599999999999999E-2</v>
      </c>
      <c r="N33" s="78">
        <v>8040000</v>
      </c>
      <c r="O33" s="78">
        <v>103.46</v>
      </c>
      <c r="P33" s="78">
        <v>8318.1839999999993</v>
      </c>
      <c r="Q33" s="79">
        <v>2.6200000000000001E-2</v>
      </c>
      <c r="R33" s="79">
        <v>2.4299999999999999E-2</v>
      </c>
      <c r="S33" s="79">
        <v>5.0000000000000001E-4</v>
      </c>
    </row>
    <row r="34" spans="2:19">
      <c r="B34" t="s">
        <v>2717</v>
      </c>
      <c r="C34" t="s">
        <v>2718</v>
      </c>
      <c r="D34" t="s">
        <v>123</v>
      </c>
      <c r="E34" t="s">
        <v>2719</v>
      </c>
      <c r="F34" t="s">
        <v>474</v>
      </c>
      <c r="G34" t="s">
        <v>846</v>
      </c>
      <c r="H34" t="s">
        <v>150</v>
      </c>
      <c r="I34" t="s">
        <v>2720</v>
      </c>
      <c r="J34" s="78">
        <v>0.82</v>
      </c>
      <c r="K34" t="s">
        <v>102</v>
      </c>
      <c r="L34" s="79">
        <v>5.1499999999999997E-2</v>
      </c>
      <c r="M34" s="79">
        <v>2.07E-2</v>
      </c>
      <c r="N34" s="78">
        <v>581177.78</v>
      </c>
      <c r="O34" s="78">
        <v>104.65</v>
      </c>
      <c r="P34" s="78">
        <v>608.20254677000003</v>
      </c>
      <c r="Q34" s="79">
        <v>2.9100000000000001E-2</v>
      </c>
      <c r="R34" s="79">
        <v>1.8E-3</v>
      </c>
      <c r="S34" s="79">
        <v>0</v>
      </c>
    </row>
    <row r="35" spans="2:19">
      <c r="B35" s="80" t="s">
        <v>400</v>
      </c>
      <c r="C35" s="16"/>
      <c r="D35" s="16"/>
      <c r="E35" s="16"/>
      <c r="J35" s="82">
        <v>0.21</v>
      </c>
      <c r="M35" s="81">
        <v>1.9800000000000002E-2</v>
      </c>
      <c r="N35" s="82">
        <v>652809</v>
      </c>
      <c r="P35" s="82">
        <v>2294.9916887141999</v>
      </c>
      <c r="R35" s="81">
        <v>6.7000000000000002E-3</v>
      </c>
      <c r="S35" s="81">
        <v>1E-4</v>
      </c>
    </row>
    <row r="36" spans="2:19">
      <c r="B36" t="s">
        <v>2721</v>
      </c>
      <c r="C36" t="s">
        <v>2722</v>
      </c>
      <c r="D36" t="s">
        <v>123</v>
      </c>
      <c r="E36" t="s">
        <v>1512</v>
      </c>
      <c r="F36" t="s">
        <v>125</v>
      </c>
      <c r="G36" t="s">
        <v>623</v>
      </c>
      <c r="H36" t="s">
        <v>216</v>
      </c>
      <c r="I36" t="s">
        <v>2723</v>
      </c>
      <c r="J36" s="78">
        <v>0.21</v>
      </c>
      <c r="K36" t="s">
        <v>106</v>
      </c>
      <c r="L36" s="79">
        <v>3.6999999999999998E-2</v>
      </c>
      <c r="M36" s="79">
        <v>1.9800000000000002E-2</v>
      </c>
      <c r="N36" s="78">
        <v>652809</v>
      </c>
      <c r="O36" s="78">
        <v>101.43</v>
      </c>
      <c r="P36" s="78">
        <v>2294.9916887141999</v>
      </c>
      <c r="Q36" s="79">
        <v>9.7000000000000003E-3</v>
      </c>
      <c r="R36" s="79">
        <v>6.7000000000000002E-3</v>
      </c>
      <c r="S36" s="79">
        <v>1E-4</v>
      </c>
    </row>
    <row r="37" spans="2:19">
      <c r="B37" s="80" t="s">
        <v>1129</v>
      </c>
      <c r="C37" s="16"/>
      <c r="D37" s="16"/>
      <c r="E37" s="16"/>
      <c r="J37" s="82">
        <v>0</v>
      </c>
      <c r="M37" s="81">
        <v>0</v>
      </c>
      <c r="N37" s="82">
        <v>0</v>
      </c>
      <c r="P37" s="82">
        <v>0</v>
      </c>
      <c r="R37" s="81">
        <v>0</v>
      </c>
      <c r="S37" s="81">
        <v>0</v>
      </c>
    </row>
    <row r="38" spans="2:19">
      <c r="B38" t="s">
        <v>224</v>
      </c>
      <c r="C38" t="s">
        <v>224</v>
      </c>
      <c r="D38" s="16"/>
      <c r="E38" s="16"/>
      <c r="F38" t="s">
        <v>224</v>
      </c>
      <c r="G38" t="s">
        <v>224</v>
      </c>
      <c r="J38" s="78">
        <v>0</v>
      </c>
      <c r="K38" t="s">
        <v>224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  <c r="S38" s="79">
        <v>0</v>
      </c>
    </row>
    <row r="39" spans="2:19">
      <c r="B39" s="80" t="s">
        <v>264</v>
      </c>
      <c r="C39" s="16"/>
      <c r="D39" s="16"/>
      <c r="E39" s="16"/>
      <c r="J39" s="82">
        <v>6.15</v>
      </c>
      <c r="M39" s="81">
        <v>2.6800000000000001E-2</v>
      </c>
      <c r="N39" s="82">
        <v>5789174.2599999998</v>
      </c>
      <c r="P39" s="82">
        <v>15554.160688158599</v>
      </c>
      <c r="R39" s="81">
        <v>4.5499999999999999E-2</v>
      </c>
      <c r="S39" s="81">
        <v>8.9999999999999998E-4</v>
      </c>
    </row>
    <row r="40" spans="2:19">
      <c r="B40" s="80" t="s">
        <v>401</v>
      </c>
      <c r="C40" s="16"/>
      <c r="D40" s="16"/>
      <c r="E40" s="16"/>
      <c r="J40" s="82">
        <v>0</v>
      </c>
      <c r="M40" s="81">
        <v>0</v>
      </c>
      <c r="N40" s="82">
        <v>0</v>
      </c>
      <c r="P40" s="82">
        <v>0</v>
      </c>
      <c r="R40" s="81">
        <v>0</v>
      </c>
      <c r="S40" s="81">
        <v>0</v>
      </c>
    </row>
    <row r="41" spans="2:19">
      <c r="B41" t="s">
        <v>224</v>
      </c>
      <c r="C41" t="s">
        <v>224</v>
      </c>
      <c r="D41" s="16"/>
      <c r="E41" s="16"/>
      <c r="F41" t="s">
        <v>224</v>
      </c>
      <c r="G41" t="s">
        <v>224</v>
      </c>
      <c r="J41" s="78">
        <v>0</v>
      </c>
      <c r="K41" t="s">
        <v>224</v>
      </c>
      <c r="L41" s="79">
        <v>0</v>
      </c>
      <c r="M41" s="79">
        <v>0</v>
      </c>
      <c r="N41" s="78">
        <v>0</v>
      </c>
      <c r="O41" s="78">
        <v>0</v>
      </c>
      <c r="P41" s="78">
        <v>0</v>
      </c>
      <c r="Q41" s="79">
        <v>0</v>
      </c>
      <c r="R41" s="79">
        <v>0</v>
      </c>
      <c r="S41" s="79">
        <v>0</v>
      </c>
    </row>
    <row r="42" spans="2:19">
      <c r="B42" s="80" t="s">
        <v>402</v>
      </c>
      <c r="C42" s="16"/>
      <c r="D42" s="16"/>
      <c r="E42" s="16"/>
      <c r="J42" s="82">
        <v>6.15</v>
      </c>
      <c r="M42" s="81">
        <v>2.6800000000000001E-2</v>
      </c>
      <c r="N42" s="82">
        <v>5789174.2599999998</v>
      </c>
      <c r="P42" s="82">
        <v>15554.160688158599</v>
      </c>
      <c r="R42" s="81">
        <v>4.5499999999999999E-2</v>
      </c>
      <c r="S42" s="81">
        <v>8.9999999999999998E-4</v>
      </c>
    </row>
    <row r="43" spans="2:19">
      <c r="B43" t="s">
        <v>2724</v>
      </c>
      <c r="C43" t="s">
        <v>2725</v>
      </c>
      <c r="D43" t="s">
        <v>1133</v>
      </c>
      <c r="E43" t="s">
        <v>2726</v>
      </c>
      <c r="F43" t="s">
        <v>1232</v>
      </c>
      <c r="G43" t="s">
        <v>2727</v>
      </c>
      <c r="H43" t="s">
        <v>150</v>
      </c>
      <c r="I43" t="s">
        <v>2728</v>
      </c>
      <c r="J43" s="78">
        <v>17.12</v>
      </c>
      <c r="K43" t="s">
        <v>116</v>
      </c>
      <c r="L43" s="79">
        <v>4.5600000000000002E-2</v>
      </c>
      <c r="M43" s="79">
        <v>4.2599999999999999E-2</v>
      </c>
      <c r="N43" s="78">
        <v>266000</v>
      </c>
      <c r="O43" s="78">
        <v>106.88</v>
      </c>
      <c r="P43" s="78">
        <v>719.50846464000006</v>
      </c>
      <c r="Q43" s="79">
        <v>1.6000000000000001E-3</v>
      </c>
      <c r="R43" s="79">
        <v>2.0999999999999999E-3</v>
      </c>
      <c r="S43" s="79">
        <v>0</v>
      </c>
    </row>
    <row r="44" spans="2:19">
      <c r="B44" t="s">
        <v>2729</v>
      </c>
      <c r="C44" t="s">
        <v>2730</v>
      </c>
      <c r="D44" t="s">
        <v>123</v>
      </c>
      <c r="E44" t="s">
        <v>2731</v>
      </c>
      <c r="F44" t="s">
        <v>1211</v>
      </c>
      <c r="G44" t="s">
        <v>1281</v>
      </c>
      <c r="H44" t="s">
        <v>226</v>
      </c>
      <c r="I44" t="s">
        <v>2732</v>
      </c>
      <c r="J44" s="78">
        <v>1.67</v>
      </c>
      <c r="K44" t="s">
        <v>106</v>
      </c>
      <c r="L44" s="79">
        <v>0.06</v>
      </c>
      <c r="M44" s="79">
        <v>2.1000000000000001E-2</v>
      </c>
      <c r="N44" s="78">
        <v>3586174.26</v>
      </c>
      <c r="O44" s="78">
        <v>77.594402000000244</v>
      </c>
      <c r="P44" s="78">
        <v>9644.7358549986002</v>
      </c>
      <c r="Q44" s="79">
        <v>4.3E-3</v>
      </c>
      <c r="R44" s="79">
        <v>2.8199999999999999E-2</v>
      </c>
      <c r="S44" s="79">
        <v>5.0000000000000001E-4</v>
      </c>
    </row>
    <row r="45" spans="2:19">
      <c r="B45" t="s">
        <v>2733</v>
      </c>
      <c r="C45" t="s">
        <v>2734</v>
      </c>
      <c r="D45" t="s">
        <v>123</v>
      </c>
      <c r="E45" t="s">
        <v>2735</v>
      </c>
      <c r="F45" t="s">
        <v>1169</v>
      </c>
      <c r="G45" t="s">
        <v>2736</v>
      </c>
      <c r="H45" t="s">
        <v>216</v>
      </c>
      <c r="I45" t="s">
        <v>427</v>
      </c>
      <c r="J45" s="78">
        <v>12.95</v>
      </c>
      <c r="K45" t="s">
        <v>116</v>
      </c>
      <c r="L45" s="79">
        <v>3.95E-2</v>
      </c>
      <c r="M45" s="79">
        <v>3.5299999999999998E-2</v>
      </c>
      <c r="N45" s="78">
        <v>1937000</v>
      </c>
      <c r="O45" s="78">
        <v>105.87</v>
      </c>
      <c r="P45" s="78">
        <v>5189.9163685200001</v>
      </c>
      <c r="Q45" s="79">
        <v>4.8999999999999998E-3</v>
      </c>
      <c r="R45" s="79">
        <v>1.52E-2</v>
      </c>
      <c r="S45" s="79">
        <v>2.9999999999999997E-4</v>
      </c>
    </row>
    <row r="46" spans="2:19">
      <c r="B46" t="s">
        <v>266</v>
      </c>
      <c r="C46" s="16"/>
      <c r="D46" s="16"/>
      <c r="E46" s="16"/>
    </row>
    <row r="47" spans="2:19">
      <c r="B47" t="s">
        <v>395</v>
      </c>
      <c r="C47" s="16"/>
      <c r="D47" s="16"/>
      <c r="E47" s="16"/>
    </row>
    <row r="48" spans="2:19">
      <c r="B48" t="s">
        <v>396</v>
      </c>
      <c r="C48" s="16"/>
      <c r="D48" s="16"/>
      <c r="E48" s="16"/>
    </row>
    <row r="49" spans="2:5">
      <c r="B49" t="s">
        <v>397</v>
      </c>
      <c r="C49" s="16"/>
      <c r="D49" s="16"/>
      <c r="E49" s="16"/>
    </row>
    <row r="50" spans="2:5">
      <c r="C50" s="16"/>
      <c r="D50" s="16"/>
      <c r="E50" s="16"/>
    </row>
    <row r="51" spans="2:5">
      <c r="C51" s="16"/>
      <c r="D51" s="16"/>
      <c r="E51" s="16"/>
    </row>
    <row r="52" spans="2:5">
      <c r="C52" s="16"/>
      <c r="D52" s="16"/>
      <c r="E52" s="16"/>
    </row>
    <row r="53" spans="2:5">
      <c r="C53" s="16"/>
      <c r="D53" s="16"/>
      <c r="E53" s="16"/>
    </row>
    <row r="54" spans="2:5">
      <c r="C54" s="16"/>
      <c r="D54" s="16"/>
      <c r="E54" s="16"/>
    </row>
    <row r="55" spans="2:5">
      <c r="C55" s="16"/>
      <c r="D55" s="16"/>
      <c r="E55" s="16"/>
    </row>
    <row r="56" spans="2:5">
      <c r="C56" s="16"/>
      <c r="D56" s="16"/>
      <c r="E56" s="16"/>
    </row>
    <row r="57" spans="2:5">
      <c r="C57" s="16"/>
      <c r="D57" s="16"/>
      <c r="E57" s="16"/>
    </row>
    <row r="58" spans="2:5">
      <c r="C58" s="16"/>
      <c r="D58" s="16"/>
      <c r="E58" s="16"/>
    </row>
    <row r="59" spans="2:5">
      <c r="C59" s="16"/>
      <c r="D59" s="16"/>
      <c r="E59" s="16"/>
    </row>
    <row r="60" spans="2:5">
      <c r="C60" s="16"/>
      <c r="D60" s="16"/>
      <c r="E60" s="16"/>
    </row>
    <row r="61" spans="2:5">
      <c r="C61" s="16"/>
      <c r="D61" s="16"/>
      <c r="E61" s="16"/>
    </row>
    <row r="62" spans="2:5">
      <c r="C62" s="16"/>
      <c r="D62" s="16"/>
      <c r="E62" s="16"/>
    </row>
    <row r="63" spans="2:5">
      <c r="C63" s="16"/>
      <c r="D63" s="16"/>
      <c r="E63" s="16"/>
    </row>
    <row r="64" spans="2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5:XFD1048576 A1:XFD3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s="83">
        <v>44012</v>
      </c>
      <c r="E1" s="16"/>
    </row>
    <row r="2" spans="2:98">
      <c r="B2" s="2" t="s">
        <v>1</v>
      </c>
      <c r="C2" s="12" t="s">
        <v>197</v>
      </c>
      <c r="E2" s="16"/>
    </row>
    <row r="3" spans="2:98">
      <c r="B3" s="2" t="s">
        <v>2</v>
      </c>
      <c r="C3" s="26" t="s">
        <v>4558</v>
      </c>
      <c r="E3" s="16"/>
    </row>
    <row r="4" spans="2:98" s="1" customFormat="1">
      <c r="B4" s="2" t="s">
        <v>3</v>
      </c>
    </row>
    <row r="5" spans="2:98">
      <c r="B5" s="75" t="s">
        <v>198</v>
      </c>
      <c r="C5" t="s">
        <v>199</v>
      </c>
    </row>
    <row r="6" spans="2:98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9"/>
    </row>
    <row r="7" spans="2:98" ht="26.25" customHeight="1">
      <c r="B7" s="107" t="s">
        <v>91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9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35893715.229999997</v>
      </c>
      <c r="I11" s="7"/>
      <c r="J11" s="76">
        <v>236046.69051215597</v>
      </c>
      <c r="K11" s="7"/>
      <c r="L11" s="77">
        <v>1</v>
      </c>
      <c r="M11" s="77">
        <v>1.32E-2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208</v>
      </c>
      <c r="C12" s="16"/>
      <c r="D12" s="16"/>
      <c r="E12" s="16"/>
      <c r="H12" s="82">
        <v>2895822.76</v>
      </c>
      <c r="J12" s="82">
        <v>41792.245358544023</v>
      </c>
      <c r="L12" s="81">
        <v>0.17710000000000001</v>
      </c>
      <c r="M12" s="81">
        <v>2.3E-3</v>
      </c>
    </row>
    <row r="13" spans="2:98">
      <c r="B13" t="s">
        <v>2737</v>
      </c>
      <c r="C13" t="s">
        <v>2738</v>
      </c>
      <c r="D13" t="s">
        <v>123</v>
      </c>
      <c r="E13" t="s">
        <v>2739</v>
      </c>
      <c r="F13" t="s">
        <v>1331</v>
      </c>
      <c r="G13" t="s">
        <v>110</v>
      </c>
      <c r="H13" s="78">
        <v>2489</v>
      </c>
      <c r="I13" s="78">
        <v>1</v>
      </c>
      <c r="J13" s="78">
        <v>9.6642891999999994E-2</v>
      </c>
      <c r="K13" s="79">
        <v>5.0000000000000001E-4</v>
      </c>
      <c r="L13" s="79">
        <v>0</v>
      </c>
      <c r="M13" s="79">
        <v>0</v>
      </c>
    </row>
    <row r="14" spans="2:98">
      <c r="B14" t="s">
        <v>2740</v>
      </c>
      <c r="C14" t="s">
        <v>2741</v>
      </c>
      <c r="D14" t="s">
        <v>123</v>
      </c>
      <c r="E14" t="s">
        <v>2742</v>
      </c>
      <c r="F14" t="s">
        <v>101</v>
      </c>
      <c r="G14" t="s">
        <v>102</v>
      </c>
      <c r="H14" s="78">
        <v>216534</v>
      </c>
      <c r="I14" s="78">
        <v>9.9999999999999995E-7</v>
      </c>
      <c r="J14" s="78">
        <v>2.1653400000000001E-6</v>
      </c>
      <c r="K14" s="79">
        <v>5.7999999999999996E-3</v>
      </c>
      <c r="L14" s="79">
        <v>0</v>
      </c>
      <c r="M14" s="79">
        <v>0</v>
      </c>
    </row>
    <row r="15" spans="2:98">
      <c r="B15" t="s">
        <v>2743</v>
      </c>
      <c r="C15" t="s">
        <v>2744</v>
      </c>
      <c r="D15" t="s">
        <v>123</v>
      </c>
      <c r="E15" t="s">
        <v>2745</v>
      </c>
      <c r="F15" t="s">
        <v>123</v>
      </c>
      <c r="G15" t="s">
        <v>106</v>
      </c>
      <c r="H15" s="78">
        <v>217101.98</v>
      </c>
      <c r="I15" s="78">
        <v>100</v>
      </c>
      <c r="J15" s="78">
        <v>752.47546267999996</v>
      </c>
      <c r="K15" s="79">
        <v>0</v>
      </c>
      <c r="L15" s="79">
        <v>3.2000000000000002E-3</v>
      </c>
      <c r="M15" s="79">
        <v>0</v>
      </c>
    </row>
    <row r="16" spans="2:98">
      <c r="B16" t="s">
        <v>2746</v>
      </c>
      <c r="C16" t="s">
        <v>2747</v>
      </c>
      <c r="D16" t="s">
        <v>123</v>
      </c>
      <c r="E16" t="s">
        <v>2690</v>
      </c>
      <c r="F16" t="s">
        <v>112</v>
      </c>
      <c r="G16" t="s">
        <v>102</v>
      </c>
      <c r="H16" s="78">
        <v>769197</v>
      </c>
      <c r="I16" s="78">
        <v>1E-4</v>
      </c>
      <c r="J16" s="78">
        <v>7.69197E-4</v>
      </c>
      <c r="K16" s="79">
        <v>2.8199999999999999E-2</v>
      </c>
      <c r="L16" s="79">
        <v>0</v>
      </c>
      <c r="M16" s="79">
        <v>0</v>
      </c>
    </row>
    <row r="17" spans="2:13">
      <c r="B17" t="s">
        <v>2748</v>
      </c>
      <c r="C17" t="s">
        <v>2749</v>
      </c>
      <c r="D17" t="s">
        <v>123</v>
      </c>
      <c r="E17" t="s">
        <v>2750</v>
      </c>
      <c r="F17" t="s">
        <v>474</v>
      </c>
      <c r="G17" t="s">
        <v>106</v>
      </c>
      <c r="H17" s="78">
        <v>1663134.65</v>
      </c>
      <c r="I17" s="78">
        <v>685.29100000000085</v>
      </c>
      <c r="J17" s="78">
        <v>39503.083649633001</v>
      </c>
      <c r="K17" s="79">
        <v>2.87E-2</v>
      </c>
      <c r="L17" s="79">
        <v>0.16739999999999999</v>
      </c>
      <c r="M17" s="79">
        <v>2.2000000000000001E-3</v>
      </c>
    </row>
    <row r="18" spans="2:13">
      <c r="B18" t="s">
        <v>2751</v>
      </c>
      <c r="C18" t="s">
        <v>2752</v>
      </c>
      <c r="D18" t="s">
        <v>123</v>
      </c>
      <c r="E18" t="s">
        <v>2753</v>
      </c>
      <c r="F18" t="s">
        <v>127</v>
      </c>
      <c r="G18" t="s">
        <v>102</v>
      </c>
      <c r="H18" s="78">
        <v>0.03</v>
      </c>
      <c r="I18" s="78">
        <v>14032.855611000001</v>
      </c>
      <c r="J18" s="78">
        <v>4.2098566832999996E-3</v>
      </c>
      <c r="K18" s="79">
        <v>0</v>
      </c>
      <c r="L18" s="79">
        <v>0</v>
      </c>
      <c r="M18" s="79">
        <v>0</v>
      </c>
    </row>
    <row r="19" spans="2:13">
      <c r="B19" t="s">
        <v>2754</v>
      </c>
      <c r="C19" t="s">
        <v>2755</v>
      </c>
      <c r="D19" t="s">
        <v>123</v>
      </c>
      <c r="E19" t="s">
        <v>2756</v>
      </c>
      <c r="F19" t="s">
        <v>127</v>
      </c>
      <c r="G19" t="s">
        <v>106</v>
      </c>
      <c r="H19" s="78">
        <v>27366.1</v>
      </c>
      <c r="I19" s="78">
        <v>1620</v>
      </c>
      <c r="J19" s="78">
        <v>1536.5846221199999</v>
      </c>
      <c r="K19" s="79">
        <v>2.8E-3</v>
      </c>
      <c r="L19" s="79">
        <v>6.4999999999999997E-3</v>
      </c>
      <c r="M19" s="79">
        <v>1E-4</v>
      </c>
    </row>
    <row r="20" spans="2:13">
      <c r="B20" s="80" t="s">
        <v>264</v>
      </c>
      <c r="C20" s="16"/>
      <c r="D20" s="16"/>
      <c r="E20" s="16"/>
      <c r="H20" s="82">
        <v>32997892.469999999</v>
      </c>
      <c r="J20" s="82">
        <v>194254.44515361194</v>
      </c>
      <c r="L20" s="81">
        <v>0.82289999999999996</v>
      </c>
      <c r="M20" s="81">
        <v>1.09E-2</v>
      </c>
    </row>
    <row r="21" spans="2:13">
      <c r="B21" s="80" t="s">
        <v>401</v>
      </c>
      <c r="C21" s="16"/>
      <c r="D21" s="16"/>
      <c r="E21" s="16"/>
      <c r="H21" s="82">
        <v>122000</v>
      </c>
      <c r="J21" s="82">
        <v>4.2285199999999998E-4</v>
      </c>
      <c r="L21" s="81">
        <v>0</v>
      </c>
      <c r="M21" s="81">
        <v>0</v>
      </c>
    </row>
    <row r="22" spans="2:13">
      <c r="B22" t="s">
        <v>2757</v>
      </c>
      <c r="C22" t="s">
        <v>2758</v>
      </c>
      <c r="D22" t="s">
        <v>1133</v>
      </c>
      <c r="E22" t="s">
        <v>2759</v>
      </c>
      <c r="F22" t="s">
        <v>1232</v>
      </c>
      <c r="G22" t="s">
        <v>106</v>
      </c>
      <c r="H22" s="78">
        <v>79000</v>
      </c>
      <c r="I22" s="78">
        <v>1E-4</v>
      </c>
      <c r="J22" s="78">
        <v>2.7381399999999999E-4</v>
      </c>
      <c r="K22" s="79">
        <v>3.0999999999999999E-3</v>
      </c>
      <c r="L22" s="79">
        <v>0</v>
      </c>
      <c r="M22" s="79">
        <v>0</v>
      </c>
    </row>
    <row r="23" spans="2:13">
      <c r="B23" t="s">
        <v>2760</v>
      </c>
      <c r="C23" t="s">
        <v>2761</v>
      </c>
      <c r="D23" t="s">
        <v>1133</v>
      </c>
      <c r="E23" t="s">
        <v>2762</v>
      </c>
      <c r="F23" t="s">
        <v>1211</v>
      </c>
      <c r="G23" t="s">
        <v>106</v>
      </c>
      <c r="H23" s="78">
        <v>43000</v>
      </c>
      <c r="I23" s="78">
        <v>1E-4</v>
      </c>
      <c r="J23" s="78">
        <v>1.4903799999999999E-4</v>
      </c>
      <c r="K23" s="79">
        <v>1E-3</v>
      </c>
      <c r="L23" s="79">
        <v>0</v>
      </c>
      <c r="M23" s="79">
        <v>0</v>
      </c>
    </row>
    <row r="24" spans="2:13">
      <c r="B24" s="80" t="s">
        <v>402</v>
      </c>
      <c r="C24" s="16"/>
      <c r="D24" s="16"/>
      <c r="E24" s="16"/>
      <c r="H24" s="82">
        <v>32875892.469999999</v>
      </c>
      <c r="J24" s="82">
        <v>194254.44473075995</v>
      </c>
      <c r="L24" s="81">
        <v>0.82289999999999996</v>
      </c>
      <c r="M24" s="81">
        <v>1.09E-2</v>
      </c>
    </row>
    <row r="25" spans="2:13">
      <c r="B25" t="s">
        <v>2763</v>
      </c>
      <c r="C25" t="s">
        <v>2764</v>
      </c>
      <c r="D25" t="s">
        <v>123</v>
      </c>
      <c r="E25" t="s">
        <v>2765</v>
      </c>
      <c r="F25" t="s">
        <v>1216</v>
      </c>
      <c r="G25" t="s">
        <v>106</v>
      </c>
      <c r="H25" s="78">
        <v>3921650</v>
      </c>
      <c r="I25" s="78">
        <v>17.849599999999999</v>
      </c>
      <c r="J25" s="78">
        <v>2426.1959738944001</v>
      </c>
      <c r="K25" s="79">
        <v>3.1E-2</v>
      </c>
      <c r="L25" s="79">
        <v>1.03E-2</v>
      </c>
      <c r="M25" s="79">
        <v>1E-4</v>
      </c>
    </row>
    <row r="26" spans="2:13">
      <c r="B26" t="s">
        <v>2766</v>
      </c>
      <c r="C26" t="s">
        <v>2767</v>
      </c>
      <c r="D26" t="s">
        <v>123</v>
      </c>
      <c r="E26" t="s">
        <v>2768</v>
      </c>
      <c r="F26" t="s">
        <v>1331</v>
      </c>
      <c r="G26" t="s">
        <v>106</v>
      </c>
      <c r="H26" s="78">
        <v>2001000</v>
      </c>
      <c r="I26" s="78">
        <v>294.8526</v>
      </c>
      <c r="J26" s="78">
        <v>20449.401823116099</v>
      </c>
      <c r="K26" s="79">
        <v>1.2E-2</v>
      </c>
      <c r="L26" s="79">
        <v>8.6599999999999996E-2</v>
      </c>
      <c r="M26" s="79">
        <v>1.1000000000000001E-3</v>
      </c>
    </row>
    <row r="27" spans="2:13">
      <c r="B27" t="s">
        <v>2769</v>
      </c>
      <c r="C27" t="s">
        <v>2770</v>
      </c>
      <c r="D27" t="s">
        <v>123</v>
      </c>
      <c r="E27" t="s">
        <v>2771</v>
      </c>
      <c r="F27" t="s">
        <v>1360</v>
      </c>
      <c r="G27" t="s">
        <v>110</v>
      </c>
      <c r="H27" s="78">
        <v>3633593.92</v>
      </c>
      <c r="I27" s="78">
        <v>112.61979999999987</v>
      </c>
      <c r="J27" s="78">
        <v>15888.985286778099</v>
      </c>
      <c r="K27" s="79">
        <v>3.5000000000000003E-2</v>
      </c>
      <c r="L27" s="79">
        <v>6.7299999999999999E-2</v>
      </c>
      <c r="M27" s="79">
        <v>8.9999999999999998E-4</v>
      </c>
    </row>
    <row r="28" spans="2:13">
      <c r="B28" t="s">
        <v>2772</v>
      </c>
      <c r="C28" t="s">
        <v>2773</v>
      </c>
      <c r="D28" t="s">
        <v>123</v>
      </c>
      <c r="E28" t="s">
        <v>2774</v>
      </c>
      <c r="F28" t="s">
        <v>1360</v>
      </c>
      <c r="G28" t="s">
        <v>106</v>
      </c>
      <c r="H28" s="78">
        <v>60981.88</v>
      </c>
      <c r="I28" s="78">
        <v>8858.4940999999781</v>
      </c>
      <c r="J28" s="78">
        <v>18723.596254318199</v>
      </c>
      <c r="K28" s="79">
        <v>3.6999999999999998E-2</v>
      </c>
      <c r="L28" s="79">
        <v>7.9299999999999995E-2</v>
      </c>
      <c r="M28" s="79">
        <v>1E-3</v>
      </c>
    </row>
    <row r="29" spans="2:13">
      <c r="B29" t="s">
        <v>2775</v>
      </c>
      <c r="C29" t="s">
        <v>2776</v>
      </c>
      <c r="D29" t="s">
        <v>123</v>
      </c>
      <c r="E29" t="s">
        <v>2777</v>
      </c>
      <c r="F29" t="s">
        <v>1360</v>
      </c>
      <c r="G29" t="s">
        <v>106</v>
      </c>
      <c r="H29" s="78">
        <v>2482376.52</v>
      </c>
      <c r="I29" s="78">
        <v>114.51896499999999</v>
      </c>
      <c r="J29" s="78">
        <v>9853.1167188389209</v>
      </c>
      <c r="K29" s="79">
        <v>2.98E-2</v>
      </c>
      <c r="L29" s="79">
        <v>4.1700000000000001E-2</v>
      </c>
      <c r="M29" s="79">
        <v>5.9999999999999995E-4</v>
      </c>
    </row>
    <row r="30" spans="2:13">
      <c r="B30" t="s">
        <v>2778</v>
      </c>
      <c r="C30" t="s">
        <v>2779</v>
      </c>
      <c r="D30" t="s">
        <v>123</v>
      </c>
      <c r="E30" t="s">
        <v>2780</v>
      </c>
      <c r="F30" t="s">
        <v>1360</v>
      </c>
      <c r="G30" t="s">
        <v>113</v>
      </c>
      <c r="H30" s="78">
        <v>4330212.9800000004</v>
      </c>
      <c r="I30" s="78">
        <v>101.06724600000015</v>
      </c>
      <c r="J30" s="78">
        <v>18617.758121207102</v>
      </c>
      <c r="K30" s="79">
        <v>6.3899999999999998E-2</v>
      </c>
      <c r="L30" s="79">
        <v>7.8899999999999998E-2</v>
      </c>
      <c r="M30" s="79">
        <v>1E-3</v>
      </c>
    </row>
    <row r="31" spans="2:13">
      <c r="B31" t="s">
        <v>2781</v>
      </c>
      <c r="C31" t="s">
        <v>2782</v>
      </c>
      <c r="D31" t="s">
        <v>123</v>
      </c>
      <c r="E31" t="s">
        <v>2783</v>
      </c>
      <c r="F31" t="s">
        <v>1360</v>
      </c>
      <c r="G31" t="s">
        <v>106</v>
      </c>
      <c r="H31" s="78">
        <v>3700454.24</v>
      </c>
      <c r="I31" s="78">
        <v>98.726199999999977</v>
      </c>
      <c r="J31" s="78">
        <v>12662.399681585801</v>
      </c>
      <c r="K31" s="79">
        <v>3.9E-2</v>
      </c>
      <c r="L31" s="79">
        <v>5.3600000000000002E-2</v>
      </c>
      <c r="M31" s="79">
        <v>6.9999999999999999E-4</v>
      </c>
    </row>
    <row r="32" spans="2:13">
      <c r="B32" t="s">
        <v>2784</v>
      </c>
      <c r="C32" t="s">
        <v>2785</v>
      </c>
      <c r="D32" t="s">
        <v>123</v>
      </c>
      <c r="E32" t="s">
        <v>2786</v>
      </c>
      <c r="F32" t="s">
        <v>1360</v>
      </c>
      <c r="G32" t="s">
        <v>106</v>
      </c>
      <c r="H32" s="78">
        <v>1777728.18</v>
      </c>
      <c r="I32" s="78">
        <v>93.144000000000005</v>
      </c>
      <c r="J32" s="78">
        <v>5739.1661733039</v>
      </c>
      <c r="K32" s="79">
        <v>4.1200000000000001E-2</v>
      </c>
      <c r="L32" s="79">
        <v>2.4299999999999999E-2</v>
      </c>
      <c r="M32" s="79">
        <v>2.9999999999999997E-4</v>
      </c>
    </row>
    <row r="33" spans="2:13">
      <c r="B33" t="s">
        <v>2787</v>
      </c>
      <c r="C33" t="s">
        <v>2788</v>
      </c>
      <c r="D33" t="s">
        <v>123</v>
      </c>
      <c r="E33" t="s">
        <v>2789</v>
      </c>
      <c r="F33" t="s">
        <v>1360</v>
      </c>
      <c r="G33" t="s">
        <v>106</v>
      </c>
      <c r="H33" s="78">
        <v>14966</v>
      </c>
      <c r="I33" s="78">
        <v>283.23649999999998</v>
      </c>
      <c r="J33" s="78">
        <v>146.92087912893999</v>
      </c>
      <c r="K33" s="79">
        <v>5.9999999999999995E-4</v>
      </c>
      <c r="L33" s="79">
        <v>5.9999999999999995E-4</v>
      </c>
      <c r="M33" s="79">
        <v>0</v>
      </c>
    </row>
    <row r="34" spans="2:13">
      <c r="B34" t="s">
        <v>2790</v>
      </c>
      <c r="C34" t="s">
        <v>2791</v>
      </c>
      <c r="D34" t="s">
        <v>123</v>
      </c>
      <c r="E34" t="s">
        <v>2789</v>
      </c>
      <c r="F34" t="s">
        <v>1360</v>
      </c>
      <c r="G34" t="s">
        <v>106</v>
      </c>
      <c r="H34" s="78">
        <v>6109826.4699999997</v>
      </c>
      <c r="I34" s="78">
        <v>103.16450000000019</v>
      </c>
      <c r="J34" s="78">
        <v>21846.793904677099</v>
      </c>
      <c r="K34" s="79">
        <v>3.3599999999999998E-2</v>
      </c>
      <c r="L34" s="79">
        <v>9.2600000000000002E-2</v>
      </c>
      <c r="M34" s="79">
        <v>1.1999999999999999E-3</v>
      </c>
    </row>
    <row r="35" spans="2:13">
      <c r="B35" t="s">
        <v>2792</v>
      </c>
      <c r="C35" t="s">
        <v>2793</v>
      </c>
      <c r="D35" t="s">
        <v>123</v>
      </c>
      <c r="E35" t="s">
        <v>2794</v>
      </c>
      <c r="F35" t="s">
        <v>1360</v>
      </c>
      <c r="G35" t="s">
        <v>106</v>
      </c>
      <c r="H35" s="78">
        <v>52256.47</v>
      </c>
      <c r="I35" s="78">
        <v>155.98160000000004</v>
      </c>
      <c r="J35" s="78">
        <v>282.51531678099701</v>
      </c>
      <c r="K35" s="79">
        <v>5.9999999999999995E-4</v>
      </c>
      <c r="L35" s="79">
        <v>1.1999999999999999E-3</v>
      </c>
      <c r="M35" s="79">
        <v>0</v>
      </c>
    </row>
    <row r="36" spans="2:13">
      <c r="B36" t="s">
        <v>2795</v>
      </c>
      <c r="C36" t="s">
        <v>2796</v>
      </c>
      <c r="D36" t="s">
        <v>123</v>
      </c>
      <c r="E36" t="s">
        <v>2797</v>
      </c>
      <c r="F36" t="s">
        <v>2225</v>
      </c>
      <c r="G36" t="s">
        <v>106</v>
      </c>
      <c r="H36" s="78">
        <v>1091754.02</v>
      </c>
      <c r="I36" s="78">
        <v>100</v>
      </c>
      <c r="J36" s="78">
        <v>3784.0194333200002</v>
      </c>
      <c r="K36" s="79">
        <v>0</v>
      </c>
      <c r="L36" s="79">
        <v>1.6E-2</v>
      </c>
      <c r="M36" s="79">
        <v>2.0000000000000001E-4</v>
      </c>
    </row>
    <row r="37" spans="2:13">
      <c r="B37" t="s">
        <v>2798</v>
      </c>
      <c r="C37" t="s">
        <v>2799</v>
      </c>
      <c r="D37" t="s">
        <v>123</v>
      </c>
      <c r="E37" t="s">
        <v>2800</v>
      </c>
      <c r="F37" t="s">
        <v>123</v>
      </c>
      <c r="G37" t="s">
        <v>106</v>
      </c>
      <c r="H37" s="78">
        <v>84251.14</v>
      </c>
      <c r="I37" s="78">
        <v>10070.115800000014</v>
      </c>
      <c r="J37" s="78">
        <v>29406.193392602599</v>
      </c>
      <c r="K37" s="79">
        <v>2.35E-2</v>
      </c>
      <c r="L37" s="79">
        <v>0.1246</v>
      </c>
      <c r="M37" s="79">
        <v>1.6000000000000001E-3</v>
      </c>
    </row>
    <row r="38" spans="2:13">
      <c r="B38" t="s">
        <v>2801</v>
      </c>
      <c r="C38" t="s">
        <v>2802</v>
      </c>
      <c r="D38" t="s">
        <v>123</v>
      </c>
      <c r="E38" t="s">
        <v>2803</v>
      </c>
      <c r="F38" t="s">
        <v>123</v>
      </c>
      <c r="G38" t="s">
        <v>106</v>
      </c>
      <c r="H38" s="78">
        <v>55713.01</v>
      </c>
      <c r="I38" s="78">
        <v>10283.032600000033</v>
      </c>
      <c r="J38" s="78">
        <v>19856.668875249201</v>
      </c>
      <c r="K38" s="79">
        <v>2.2499999999999999E-2</v>
      </c>
      <c r="L38" s="79">
        <v>8.4099999999999994E-2</v>
      </c>
      <c r="M38" s="79">
        <v>1.1000000000000001E-3</v>
      </c>
    </row>
    <row r="39" spans="2:13">
      <c r="B39" t="s">
        <v>2804</v>
      </c>
      <c r="C39" t="s">
        <v>2805</v>
      </c>
      <c r="D39" t="s">
        <v>123</v>
      </c>
      <c r="E39" t="s">
        <v>2806</v>
      </c>
      <c r="F39" t="s">
        <v>474</v>
      </c>
      <c r="G39" t="s">
        <v>110</v>
      </c>
      <c r="H39" s="78">
        <v>3559127.64</v>
      </c>
      <c r="I39" s="78">
        <v>105.43679999999998</v>
      </c>
      <c r="J39" s="78">
        <v>14570.712895958601</v>
      </c>
      <c r="K39" s="79">
        <v>6.3799999999999996E-2</v>
      </c>
      <c r="L39" s="79">
        <v>6.1699999999999998E-2</v>
      </c>
      <c r="M39" s="79">
        <v>8.0000000000000004E-4</v>
      </c>
    </row>
    <row r="40" spans="2:13">
      <c r="B40" t="s">
        <v>266</v>
      </c>
      <c r="C40" s="16"/>
      <c r="D40" s="16"/>
      <c r="E40" s="16"/>
    </row>
    <row r="41" spans="2:13">
      <c r="B41" t="s">
        <v>395</v>
      </c>
      <c r="C41" s="16"/>
      <c r="D41" s="16"/>
      <c r="E41" s="16"/>
    </row>
    <row r="42" spans="2:13">
      <c r="B42" t="s">
        <v>396</v>
      </c>
      <c r="C42" s="16"/>
      <c r="D42" s="16"/>
      <c r="E42" s="16"/>
    </row>
    <row r="43" spans="2:13">
      <c r="B43" t="s">
        <v>397</v>
      </c>
      <c r="C43" s="16"/>
      <c r="D43" s="16"/>
      <c r="E43" s="16"/>
    </row>
    <row r="44" spans="2:13">
      <c r="C44" s="16"/>
      <c r="D44" s="16"/>
      <c r="E44" s="16"/>
    </row>
    <row r="45" spans="2:13">
      <c r="C45" s="16"/>
      <c r="D45" s="16"/>
      <c r="E45" s="16"/>
    </row>
    <row r="46" spans="2:13">
      <c r="C46" s="16"/>
      <c r="D46" s="16"/>
      <c r="E46" s="16"/>
    </row>
    <row r="47" spans="2:13">
      <c r="C47" s="16"/>
      <c r="D47" s="16"/>
      <c r="E47" s="16"/>
    </row>
    <row r="48" spans="2:13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5:XFD1048576 A1:XFD3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s="83">
        <v>44012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2:55">
      <c r="B2" s="2" t="s">
        <v>1</v>
      </c>
      <c r="C2" s="12" t="s">
        <v>197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2:55">
      <c r="B3" s="2" t="s">
        <v>2</v>
      </c>
      <c r="C3" s="26" t="s">
        <v>4558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</row>
    <row r="4" spans="2:55" s="1" customFormat="1">
      <c r="B4" s="2" t="s">
        <v>3</v>
      </c>
    </row>
    <row r="5" spans="2:55">
      <c r="B5" s="75" t="s">
        <v>198</v>
      </c>
      <c r="C5" t="s">
        <v>199</v>
      </c>
    </row>
    <row r="6" spans="2:55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9"/>
    </row>
    <row r="7" spans="2:55" ht="26.25" customHeight="1">
      <c r="B7" s="107" t="s">
        <v>139</v>
      </c>
      <c r="C7" s="108"/>
      <c r="D7" s="108"/>
      <c r="E7" s="108"/>
      <c r="F7" s="108"/>
      <c r="G7" s="108"/>
      <c r="H7" s="108"/>
      <c r="I7" s="108"/>
      <c r="J7" s="108"/>
      <c r="K7" s="109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414756626.09600002</v>
      </c>
      <c r="G11" s="7"/>
      <c r="H11" s="76">
        <v>1098306.4161225078</v>
      </c>
      <c r="I11" s="7"/>
      <c r="J11" s="77">
        <v>1</v>
      </c>
      <c r="K11" s="77">
        <v>6.1499999999999999E-2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208</v>
      </c>
      <c r="C12" s="16"/>
      <c r="F12" s="82">
        <v>101341979.649</v>
      </c>
      <c r="H12" s="82">
        <v>123899.65034583348</v>
      </c>
      <c r="J12" s="81">
        <v>0.1128</v>
      </c>
      <c r="K12" s="81">
        <v>6.8999999999999999E-3</v>
      </c>
    </row>
    <row r="13" spans="2:55">
      <c r="B13" s="80" t="s">
        <v>2807</v>
      </c>
      <c r="C13" s="16"/>
      <c r="F13" s="82">
        <v>4814028.53</v>
      </c>
      <c r="H13" s="82">
        <v>7782.4528229196312</v>
      </c>
      <c r="J13" s="81">
        <v>7.1000000000000004E-3</v>
      </c>
      <c r="K13" s="81">
        <v>4.0000000000000002E-4</v>
      </c>
    </row>
    <row r="14" spans="2:55">
      <c r="B14" t="s">
        <v>2808</v>
      </c>
      <c r="C14" t="s">
        <v>2809</v>
      </c>
      <c r="D14" t="s">
        <v>106</v>
      </c>
      <c r="E14" t="s">
        <v>553</v>
      </c>
      <c r="F14" s="78">
        <v>1172116.03</v>
      </c>
      <c r="G14" s="78">
        <v>124.96820000000008</v>
      </c>
      <c r="H14" s="78">
        <v>5076.9008077521303</v>
      </c>
      <c r="I14" s="79">
        <v>1.0699999999999999E-2</v>
      </c>
      <c r="J14" s="79">
        <v>4.5999999999999999E-3</v>
      </c>
      <c r="K14" s="79">
        <v>2.9999999999999997E-4</v>
      </c>
    </row>
    <row r="15" spans="2:55">
      <c r="B15" t="s">
        <v>2810</v>
      </c>
      <c r="C15" t="s">
        <v>2811</v>
      </c>
      <c r="D15" t="s">
        <v>106</v>
      </c>
      <c r="E15" t="s">
        <v>2812</v>
      </c>
      <c r="F15" s="78">
        <v>360718.01</v>
      </c>
      <c r="G15" s="78">
        <v>100</v>
      </c>
      <c r="H15" s="78">
        <v>1250.2486226599999</v>
      </c>
      <c r="I15" s="79">
        <v>6.6299999999999998E-2</v>
      </c>
      <c r="J15" s="79">
        <v>1.1000000000000001E-3</v>
      </c>
      <c r="K15" s="79">
        <v>1E-4</v>
      </c>
    </row>
    <row r="16" spans="2:55">
      <c r="B16" t="s">
        <v>2813</v>
      </c>
      <c r="C16" t="s">
        <v>2814</v>
      </c>
      <c r="D16" t="s">
        <v>106</v>
      </c>
      <c r="E16" t="s">
        <v>2815</v>
      </c>
      <c r="F16" s="78">
        <v>1000000</v>
      </c>
      <c r="G16" s="78">
        <v>5.7343999999999999</v>
      </c>
      <c r="H16" s="78">
        <v>198.75430399999999</v>
      </c>
      <c r="I16" s="79">
        <v>0.1</v>
      </c>
      <c r="J16" s="79">
        <v>2.0000000000000001E-4</v>
      </c>
      <c r="K16" s="79">
        <v>0</v>
      </c>
    </row>
    <row r="17" spans="2:11">
      <c r="B17" t="s">
        <v>2816</v>
      </c>
      <c r="C17" t="s">
        <v>2817</v>
      </c>
      <c r="D17" t="s">
        <v>106</v>
      </c>
      <c r="E17" t="s">
        <v>2818</v>
      </c>
      <c r="F17" s="78">
        <v>499706</v>
      </c>
      <c r="G17" s="78">
        <v>1E-4</v>
      </c>
      <c r="H17" s="78">
        <v>1.7319809960000001E-3</v>
      </c>
      <c r="I17" s="79">
        <v>2.3400000000000001E-2</v>
      </c>
      <c r="J17" s="79">
        <v>0</v>
      </c>
      <c r="K17" s="79">
        <v>0</v>
      </c>
    </row>
    <row r="18" spans="2:11">
      <c r="B18" t="s">
        <v>2819</v>
      </c>
      <c r="C18" t="s">
        <v>2820</v>
      </c>
      <c r="D18" t="s">
        <v>106</v>
      </c>
      <c r="E18" t="s">
        <v>423</v>
      </c>
      <c r="F18" s="78">
        <v>139972.16</v>
      </c>
      <c r="G18" s="78">
        <v>151.2456</v>
      </c>
      <c r="H18" s="78">
        <v>733.75820735771197</v>
      </c>
      <c r="I18" s="79">
        <v>6.3E-3</v>
      </c>
      <c r="J18" s="79">
        <v>6.9999999999999999E-4</v>
      </c>
      <c r="K18" s="79">
        <v>0</v>
      </c>
    </row>
    <row r="19" spans="2:11">
      <c r="B19" t="s">
        <v>2821</v>
      </c>
      <c r="C19" t="s">
        <v>2822</v>
      </c>
      <c r="D19" t="s">
        <v>102</v>
      </c>
      <c r="E19" t="s">
        <v>2823</v>
      </c>
      <c r="F19" s="78">
        <v>85497.21</v>
      </c>
      <c r="G19" s="78">
        <v>78.689649000000003</v>
      </c>
      <c r="H19" s="78">
        <v>67.277454453792899</v>
      </c>
      <c r="I19" s="79">
        <v>6.3E-3</v>
      </c>
      <c r="J19" s="79">
        <v>1E-4</v>
      </c>
      <c r="K19" s="79">
        <v>0</v>
      </c>
    </row>
    <row r="20" spans="2:11">
      <c r="B20" t="s">
        <v>2824</v>
      </c>
      <c r="C20" t="s">
        <v>2825</v>
      </c>
      <c r="D20" t="s">
        <v>102</v>
      </c>
      <c r="E20" t="s">
        <v>423</v>
      </c>
      <c r="F20" s="78">
        <v>568519.12</v>
      </c>
      <c r="G20" s="78">
        <v>78.762500000000003</v>
      </c>
      <c r="H20" s="78">
        <v>447.77987188999998</v>
      </c>
      <c r="I20" s="79">
        <v>6.3E-3</v>
      </c>
      <c r="J20" s="79">
        <v>4.0000000000000002E-4</v>
      </c>
      <c r="K20" s="79">
        <v>0</v>
      </c>
    </row>
    <row r="21" spans="2:11">
      <c r="B21" t="s">
        <v>2826</v>
      </c>
      <c r="C21" t="s">
        <v>2827</v>
      </c>
      <c r="D21" t="s">
        <v>106</v>
      </c>
      <c r="E21" t="s">
        <v>2828</v>
      </c>
      <c r="F21" s="78">
        <v>987500</v>
      </c>
      <c r="G21" s="78">
        <v>0.22589999999999999</v>
      </c>
      <c r="H21" s="78">
        <v>7.7318228250000001</v>
      </c>
      <c r="I21" s="79">
        <v>4.5600000000000002E-2</v>
      </c>
      <c r="J21" s="79">
        <v>0</v>
      </c>
      <c r="K21" s="79">
        <v>0</v>
      </c>
    </row>
    <row r="22" spans="2:11">
      <c r="B22" s="80" t="s">
        <v>2829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224</v>
      </c>
      <c r="C23" t="s">
        <v>224</v>
      </c>
      <c r="D23" t="s">
        <v>224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2830</v>
      </c>
      <c r="C24" s="16"/>
      <c r="F24" s="82">
        <v>15968191.68</v>
      </c>
      <c r="H24" s="82">
        <v>16120.571901856811</v>
      </c>
      <c r="J24" s="81">
        <v>1.47E-2</v>
      </c>
      <c r="K24" s="81">
        <v>8.9999999999999998E-4</v>
      </c>
    </row>
    <row r="25" spans="2:11">
      <c r="B25" t="s">
        <v>2831</v>
      </c>
      <c r="C25" t="s">
        <v>2832</v>
      </c>
      <c r="D25" t="s">
        <v>102</v>
      </c>
      <c r="E25" t="s">
        <v>2833</v>
      </c>
      <c r="F25" s="78">
        <v>2463145.35</v>
      </c>
      <c r="G25" s="78">
        <v>78.783731000000003</v>
      </c>
      <c r="H25" s="78">
        <v>1940.5578066830101</v>
      </c>
      <c r="I25" s="79">
        <v>2.1000000000000001E-2</v>
      </c>
      <c r="J25" s="79">
        <v>1.8E-3</v>
      </c>
      <c r="K25" s="79">
        <v>1E-4</v>
      </c>
    </row>
    <row r="26" spans="2:11">
      <c r="B26" t="s">
        <v>2834</v>
      </c>
      <c r="C26" t="s">
        <v>2835</v>
      </c>
      <c r="D26" t="s">
        <v>102</v>
      </c>
      <c r="E26" t="s">
        <v>2836</v>
      </c>
      <c r="F26" s="78">
        <v>13505046.33</v>
      </c>
      <c r="G26" s="78">
        <v>104.99789299999989</v>
      </c>
      <c r="H26" s="78">
        <v>14180.014095173799</v>
      </c>
      <c r="I26" s="79">
        <v>2.63E-2</v>
      </c>
      <c r="J26" s="79">
        <v>1.29E-2</v>
      </c>
      <c r="K26" s="79">
        <v>8.0000000000000004E-4</v>
      </c>
    </row>
    <row r="27" spans="2:11">
      <c r="B27" s="80" t="s">
        <v>2837</v>
      </c>
      <c r="C27" s="16"/>
      <c r="F27" s="82">
        <v>80559759.438999996</v>
      </c>
      <c r="H27" s="82">
        <v>99996.625621057043</v>
      </c>
      <c r="J27" s="81">
        <v>9.0999999999999998E-2</v>
      </c>
      <c r="K27" s="81">
        <v>5.5999999999999999E-3</v>
      </c>
    </row>
    <row r="28" spans="2:11">
      <c r="B28" t="s">
        <v>2838</v>
      </c>
      <c r="C28" t="s">
        <v>2839</v>
      </c>
      <c r="D28" t="s">
        <v>106</v>
      </c>
      <c r="E28" t="s">
        <v>364</v>
      </c>
      <c r="F28" s="78">
        <v>7000.34</v>
      </c>
      <c r="G28" s="78">
        <v>100</v>
      </c>
      <c r="H28" s="78">
        <v>24.263178440000001</v>
      </c>
      <c r="I28" s="79">
        <v>1.7500000000000002E-2</v>
      </c>
      <c r="J28" s="79">
        <v>0</v>
      </c>
      <c r="K28" s="79">
        <v>0</v>
      </c>
    </row>
    <row r="29" spans="2:11">
      <c r="B29" t="s">
        <v>2840</v>
      </c>
      <c r="C29" t="s">
        <v>2841</v>
      </c>
      <c r="D29" t="s">
        <v>106</v>
      </c>
      <c r="E29" t="s">
        <v>2842</v>
      </c>
      <c r="F29" s="78">
        <v>34669.01</v>
      </c>
      <c r="G29" s="78">
        <v>100</v>
      </c>
      <c r="H29" s="78">
        <v>120.16278866</v>
      </c>
      <c r="I29" s="79">
        <v>1.6999999999999999E-3</v>
      </c>
      <c r="J29" s="79">
        <v>1E-4</v>
      </c>
      <c r="K29" s="79">
        <v>0</v>
      </c>
    </row>
    <row r="30" spans="2:11">
      <c r="B30" t="s">
        <v>2843</v>
      </c>
      <c r="C30" t="s">
        <v>2844</v>
      </c>
      <c r="D30" t="s">
        <v>106</v>
      </c>
      <c r="E30" t="s">
        <v>2845</v>
      </c>
      <c r="F30" s="78">
        <v>1393086</v>
      </c>
      <c r="G30" s="78">
        <v>56.809100000000086</v>
      </c>
      <c r="H30" s="78">
        <v>2742.9910788509201</v>
      </c>
      <c r="I30" s="79">
        <v>7.0000000000000007E-2</v>
      </c>
      <c r="J30" s="79">
        <v>2.5000000000000001E-3</v>
      </c>
      <c r="K30" s="79">
        <v>2.0000000000000001E-4</v>
      </c>
    </row>
    <row r="31" spans="2:11">
      <c r="B31" t="s">
        <v>2846</v>
      </c>
      <c r="C31" t="s">
        <v>2847</v>
      </c>
      <c r="D31" t="s">
        <v>102</v>
      </c>
      <c r="E31" t="s">
        <v>2848</v>
      </c>
      <c r="F31" s="78">
        <v>6725012.1500000004</v>
      </c>
      <c r="G31" s="78">
        <v>105.67044699999997</v>
      </c>
      <c r="H31" s="78">
        <v>7106.3503997093203</v>
      </c>
      <c r="I31" s="79">
        <v>1.34E-2</v>
      </c>
      <c r="J31" s="79">
        <v>6.4999999999999997E-3</v>
      </c>
      <c r="K31" s="79">
        <v>4.0000000000000002E-4</v>
      </c>
    </row>
    <row r="32" spans="2:11">
      <c r="B32" t="s">
        <v>2849</v>
      </c>
      <c r="C32" t="s">
        <v>2850</v>
      </c>
      <c r="D32" t="s">
        <v>102</v>
      </c>
      <c r="E32" t="s">
        <v>2851</v>
      </c>
      <c r="F32" s="78">
        <v>8666572.1600000001</v>
      </c>
      <c r="G32" s="78">
        <v>98.151255000000006</v>
      </c>
      <c r="H32" s="78">
        <v>8506.34934052061</v>
      </c>
      <c r="I32" s="79">
        <v>1.09E-2</v>
      </c>
      <c r="J32" s="79">
        <v>7.7000000000000002E-3</v>
      </c>
      <c r="K32" s="79">
        <v>5.0000000000000001E-4</v>
      </c>
    </row>
    <row r="33" spans="2:11">
      <c r="B33" t="s">
        <v>2852</v>
      </c>
      <c r="C33" t="s">
        <v>2853</v>
      </c>
      <c r="D33" t="s">
        <v>106</v>
      </c>
      <c r="E33" t="s">
        <v>2854</v>
      </c>
      <c r="F33" s="78">
        <v>1373107.42</v>
      </c>
      <c r="G33" s="78">
        <v>95.065800000000152</v>
      </c>
      <c r="H33" s="78">
        <v>4524.3623490630598</v>
      </c>
      <c r="I33" s="79">
        <v>9.5999999999999992E-3</v>
      </c>
      <c r="J33" s="79">
        <v>4.1000000000000003E-3</v>
      </c>
      <c r="K33" s="79">
        <v>2.9999999999999997E-4</v>
      </c>
    </row>
    <row r="34" spans="2:11">
      <c r="B34" t="s">
        <v>2855</v>
      </c>
      <c r="C34" t="s">
        <v>2856</v>
      </c>
      <c r="D34" t="s">
        <v>106</v>
      </c>
      <c r="E34" t="s">
        <v>2857</v>
      </c>
      <c r="F34" s="78">
        <v>4997425</v>
      </c>
      <c r="G34" s="78">
        <v>7.758</v>
      </c>
      <c r="H34" s="78">
        <v>1343.7690023790001</v>
      </c>
      <c r="I34" s="79">
        <v>5.8400000000000001E-2</v>
      </c>
      <c r="J34" s="79">
        <v>1.1999999999999999E-3</v>
      </c>
      <c r="K34" s="79">
        <v>1E-4</v>
      </c>
    </row>
    <row r="35" spans="2:11">
      <c r="B35" t="s">
        <v>2858</v>
      </c>
      <c r="C35" t="s">
        <v>2859</v>
      </c>
      <c r="D35" t="s">
        <v>102</v>
      </c>
      <c r="E35" t="s">
        <v>2860</v>
      </c>
      <c r="F35" s="78">
        <v>6782828.6600000001</v>
      </c>
      <c r="G35" s="78">
        <v>94.610299999999995</v>
      </c>
      <c r="H35" s="78">
        <v>6417.2545437119797</v>
      </c>
      <c r="I35" s="79">
        <v>0</v>
      </c>
      <c r="J35" s="79">
        <v>5.7999999999999996E-3</v>
      </c>
      <c r="K35" s="79">
        <v>4.0000000000000002E-4</v>
      </c>
    </row>
    <row r="36" spans="2:11">
      <c r="B36" t="s">
        <v>2861</v>
      </c>
      <c r="C36" t="s">
        <v>2862</v>
      </c>
      <c r="D36" t="s">
        <v>102</v>
      </c>
      <c r="E36" t="s">
        <v>2863</v>
      </c>
      <c r="F36" s="78">
        <v>22047041.879999999</v>
      </c>
      <c r="G36" s="78">
        <v>27.548196999999991</v>
      </c>
      <c r="H36" s="78">
        <v>6073.5625297749102</v>
      </c>
      <c r="I36" s="79">
        <v>2.3E-2</v>
      </c>
      <c r="J36" s="79">
        <v>5.4999999999999997E-3</v>
      </c>
      <c r="K36" s="79">
        <v>2.9999999999999997E-4</v>
      </c>
    </row>
    <row r="37" spans="2:11">
      <c r="B37" t="s">
        <v>2864</v>
      </c>
      <c r="C37" t="s">
        <v>2865</v>
      </c>
      <c r="D37" t="s">
        <v>106</v>
      </c>
      <c r="E37" t="s">
        <v>2866</v>
      </c>
      <c r="F37" s="78">
        <v>2331630.659</v>
      </c>
      <c r="G37" s="78">
        <v>100.46540000000005</v>
      </c>
      <c r="H37" s="78">
        <v>8119.0428479894999</v>
      </c>
      <c r="I37" s="79">
        <v>4.1000000000000002E-2</v>
      </c>
      <c r="J37" s="79">
        <v>7.4000000000000003E-3</v>
      </c>
      <c r="K37" s="79">
        <v>5.0000000000000001E-4</v>
      </c>
    </row>
    <row r="38" spans="2:11">
      <c r="B38" t="s">
        <v>2867</v>
      </c>
      <c r="C38" t="s">
        <v>2868</v>
      </c>
      <c r="D38" t="s">
        <v>106</v>
      </c>
      <c r="E38" t="s">
        <v>2869</v>
      </c>
      <c r="F38" s="78">
        <v>50371.91</v>
      </c>
      <c r="G38" s="78">
        <v>100</v>
      </c>
      <c r="H38" s="78">
        <v>174.58904006</v>
      </c>
      <c r="I38" s="79">
        <v>0</v>
      </c>
      <c r="J38" s="79">
        <v>2.0000000000000001E-4</v>
      </c>
      <c r="K38" s="79">
        <v>0</v>
      </c>
    </row>
    <row r="39" spans="2:11">
      <c r="B39" t="s">
        <v>2870</v>
      </c>
      <c r="C39" t="s">
        <v>2871</v>
      </c>
      <c r="D39" t="s">
        <v>106</v>
      </c>
      <c r="E39" t="s">
        <v>2869</v>
      </c>
      <c r="F39" s="78">
        <v>24921.54</v>
      </c>
      <c r="G39" s="78">
        <v>100</v>
      </c>
      <c r="H39" s="78">
        <v>86.378057639999994</v>
      </c>
      <c r="I39" s="79">
        <v>0</v>
      </c>
      <c r="J39" s="79">
        <v>1E-4</v>
      </c>
      <c r="K39" s="79">
        <v>0</v>
      </c>
    </row>
    <row r="40" spans="2:11">
      <c r="B40" t="s">
        <v>2872</v>
      </c>
      <c r="C40" t="s">
        <v>2873</v>
      </c>
      <c r="D40" t="s">
        <v>106</v>
      </c>
      <c r="E40" t="s">
        <v>2874</v>
      </c>
      <c r="F40" s="78">
        <v>803088.65</v>
      </c>
      <c r="G40" s="78">
        <v>101.3908</v>
      </c>
      <c r="H40" s="78">
        <v>2822.2182520686001</v>
      </c>
      <c r="I40" s="79">
        <v>5.9999999999999995E-4</v>
      </c>
      <c r="J40" s="79">
        <v>2.5999999999999999E-3</v>
      </c>
      <c r="K40" s="79">
        <v>2.0000000000000001E-4</v>
      </c>
    </row>
    <row r="41" spans="2:11">
      <c r="B41" t="s">
        <v>2875</v>
      </c>
      <c r="C41" t="s">
        <v>2876</v>
      </c>
      <c r="D41" t="s">
        <v>102</v>
      </c>
      <c r="E41" t="s">
        <v>2877</v>
      </c>
      <c r="F41" s="78">
        <v>7008107.6399999997</v>
      </c>
      <c r="G41" s="78">
        <v>97.2667</v>
      </c>
      <c r="H41" s="78">
        <v>6816.5550338758803</v>
      </c>
      <c r="I41" s="79">
        <v>6.5299999999999997E-2</v>
      </c>
      <c r="J41" s="79">
        <v>6.1999999999999998E-3</v>
      </c>
      <c r="K41" s="79">
        <v>4.0000000000000002E-4</v>
      </c>
    </row>
    <row r="42" spans="2:11">
      <c r="B42" t="s">
        <v>2878</v>
      </c>
      <c r="C42" t="s">
        <v>2879</v>
      </c>
      <c r="D42" t="s">
        <v>106</v>
      </c>
      <c r="E42" t="s">
        <v>2880</v>
      </c>
      <c r="F42" s="78">
        <v>4061272.55</v>
      </c>
      <c r="G42" s="78">
        <v>1E-4</v>
      </c>
      <c r="H42" s="78">
        <v>1.4076370658300001E-2</v>
      </c>
      <c r="I42" s="79">
        <v>6.83E-2</v>
      </c>
      <c r="J42" s="79">
        <v>0</v>
      </c>
      <c r="K42" s="79">
        <v>0</v>
      </c>
    </row>
    <row r="43" spans="2:11">
      <c r="B43" t="s">
        <v>2881</v>
      </c>
      <c r="C43" t="s">
        <v>2882</v>
      </c>
      <c r="D43" t="s">
        <v>106</v>
      </c>
      <c r="E43" t="s">
        <v>2883</v>
      </c>
      <c r="F43" s="78">
        <v>2675001.59</v>
      </c>
      <c r="G43" s="78">
        <v>118.63849999999995</v>
      </c>
      <c r="H43" s="78">
        <v>10999.6343848466</v>
      </c>
      <c r="I43" s="79">
        <v>5.5999999999999999E-3</v>
      </c>
      <c r="J43" s="79">
        <v>0.01</v>
      </c>
      <c r="K43" s="79">
        <v>5.9999999999999995E-4</v>
      </c>
    </row>
    <row r="44" spans="2:11">
      <c r="B44" t="s">
        <v>2884</v>
      </c>
      <c r="C44" t="s">
        <v>2885</v>
      </c>
      <c r="D44" t="s">
        <v>106</v>
      </c>
      <c r="E44" t="s">
        <v>2886</v>
      </c>
      <c r="F44" s="78">
        <v>4119097</v>
      </c>
      <c r="G44" s="78">
        <v>20.9328</v>
      </c>
      <c r="H44" s="78">
        <v>2988.5319394042599</v>
      </c>
      <c r="I44" s="79">
        <v>2.8500000000000001E-2</v>
      </c>
      <c r="J44" s="79">
        <v>2.7000000000000001E-3</v>
      </c>
      <c r="K44" s="79">
        <v>2.0000000000000001E-4</v>
      </c>
    </row>
    <row r="45" spans="2:11">
      <c r="B45" t="s">
        <v>2887</v>
      </c>
      <c r="C45" t="s">
        <v>2888</v>
      </c>
      <c r="D45" t="s">
        <v>106</v>
      </c>
      <c r="E45" t="s">
        <v>2889</v>
      </c>
      <c r="F45" s="78">
        <v>1479000</v>
      </c>
      <c r="G45" s="78">
        <v>1E-4</v>
      </c>
      <c r="H45" s="78">
        <v>5.1262139999999996E-3</v>
      </c>
      <c r="I45" s="79">
        <v>3.8899999999999997E-2</v>
      </c>
      <c r="J45" s="79">
        <v>0</v>
      </c>
      <c r="K45" s="79">
        <v>0</v>
      </c>
    </row>
    <row r="46" spans="2:11">
      <c r="B46" t="s">
        <v>2890</v>
      </c>
      <c r="C46" t="s">
        <v>2891</v>
      </c>
      <c r="D46" t="s">
        <v>106</v>
      </c>
      <c r="E46" t="s">
        <v>2892</v>
      </c>
      <c r="F46" s="78">
        <v>114580.73</v>
      </c>
      <c r="G46" s="78">
        <v>65.377500000000168</v>
      </c>
      <c r="H46" s="78">
        <v>259.638118075428</v>
      </c>
      <c r="I46" s="79">
        <v>3.6200000000000003E-2</v>
      </c>
      <c r="J46" s="79">
        <v>2.0000000000000001E-4</v>
      </c>
      <c r="K46" s="79">
        <v>0</v>
      </c>
    </row>
    <row r="47" spans="2:11">
      <c r="B47" t="s">
        <v>2893</v>
      </c>
      <c r="C47" t="s">
        <v>2894</v>
      </c>
      <c r="D47" t="s">
        <v>106</v>
      </c>
      <c r="E47" t="s">
        <v>2895</v>
      </c>
      <c r="F47" s="78">
        <v>3828732.12</v>
      </c>
      <c r="G47" s="78">
        <v>70.467900000000171</v>
      </c>
      <c r="H47" s="78">
        <v>9351.3620034291398</v>
      </c>
      <c r="I47" s="79">
        <v>4.4900000000000002E-2</v>
      </c>
      <c r="J47" s="79">
        <v>8.5000000000000006E-3</v>
      </c>
      <c r="K47" s="79">
        <v>5.0000000000000001E-4</v>
      </c>
    </row>
    <row r="48" spans="2:11">
      <c r="B48" t="s">
        <v>2896</v>
      </c>
      <c r="C48" t="s">
        <v>2897</v>
      </c>
      <c r="D48" t="s">
        <v>102</v>
      </c>
      <c r="E48" t="s">
        <v>2898</v>
      </c>
      <c r="F48" s="78">
        <v>307.58</v>
      </c>
      <c r="G48" s="78">
        <v>1559936.8919019988</v>
      </c>
      <c r="H48" s="78">
        <v>4798.0538921121697</v>
      </c>
      <c r="I48" s="79">
        <v>4.0000000000000002E-4</v>
      </c>
      <c r="J48" s="79">
        <v>4.4000000000000003E-3</v>
      </c>
      <c r="K48" s="79">
        <v>2.9999999999999997E-4</v>
      </c>
    </row>
    <row r="49" spans="2:11">
      <c r="B49" t="s">
        <v>2899</v>
      </c>
      <c r="C49" t="s">
        <v>2900</v>
      </c>
      <c r="D49" t="s">
        <v>110</v>
      </c>
      <c r="E49" t="s">
        <v>2898</v>
      </c>
      <c r="F49" s="78">
        <v>2036904.85</v>
      </c>
      <c r="G49" s="78">
        <v>211.42700000000005</v>
      </c>
      <c r="H49" s="78">
        <v>16721.537637861002</v>
      </c>
      <c r="I49" s="79">
        <v>0.02</v>
      </c>
      <c r="J49" s="79">
        <v>1.52E-2</v>
      </c>
      <c r="K49" s="79">
        <v>8.9999999999999998E-4</v>
      </c>
    </row>
    <row r="50" spans="2:11">
      <c r="B50" s="80" t="s">
        <v>264</v>
      </c>
      <c r="C50" s="16"/>
      <c r="F50" s="82">
        <v>313414646.44700003</v>
      </c>
      <c r="H50" s="82">
        <v>974406.76577667426</v>
      </c>
      <c r="J50" s="81">
        <v>0.88719999999999999</v>
      </c>
      <c r="K50" s="81">
        <v>5.4600000000000003E-2</v>
      </c>
    </row>
    <row r="51" spans="2:11">
      <c r="B51" s="80" t="s">
        <v>2901</v>
      </c>
      <c r="C51" s="16"/>
      <c r="F51" s="82">
        <v>12424502.51</v>
      </c>
      <c r="H51" s="82">
        <v>50243.221823749533</v>
      </c>
      <c r="J51" s="81">
        <v>4.5699999999999998E-2</v>
      </c>
      <c r="K51" s="81">
        <v>2.8E-3</v>
      </c>
    </row>
    <row r="52" spans="2:11">
      <c r="B52" t="s">
        <v>2902</v>
      </c>
      <c r="C52" t="s">
        <v>2903</v>
      </c>
      <c r="D52" t="s">
        <v>106</v>
      </c>
      <c r="E52" t="s">
        <v>2904</v>
      </c>
      <c r="F52" s="78">
        <v>266871.32</v>
      </c>
      <c r="G52" s="78">
        <v>89.274199999999965</v>
      </c>
      <c r="H52" s="78">
        <v>825.76491983541905</v>
      </c>
      <c r="I52" s="79">
        <v>3.3300000000000003E-2</v>
      </c>
      <c r="J52" s="79">
        <v>8.0000000000000004E-4</v>
      </c>
      <c r="K52" s="79">
        <v>0</v>
      </c>
    </row>
    <row r="53" spans="2:11">
      <c r="B53" t="s">
        <v>2905</v>
      </c>
      <c r="C53" t="s">
        <v>2906</v>
      </c>
      <c r="D53" t="s">
        <v>106</v>
      </c>
      <c r="E53" t="s">
        <v>2907</v>
      </c>
      <c r="F53" s="78">
        <v>2069676.01</v>
      </c>
      <c r="G53" s="78">
        <v>103.4062</v>
      </c>
      <c r="H53" s="78">
        <v>7417.8407071995798</v>
      </c>
      <c r="I53" s="79">
        <v>3.3E-3</v>
      </c>
      <c r="J53" s="79">
        <v>6.7999999999999996E-3</v>
      </c>
      <c r="K53" s="79">
        <v>4.0000000000000002E-4</v>
      </c>
    </row>
    <row r="54" spans="2:11">
      <c r="B54" t="s">
        <v>2908</v>
      </c>
      <c r="C54" t="s">
        <v>2909</v>
      </c>
      <c r="D54" t="s">
        <v>106</v>
      </c>
      <c r="E54" t="s">
        <v>2910</v>
      </c>
      <c r="F54" s="78">
        <v>2615742.15</v>
      </c>
      <c r="G54" s="78">
        <v>148.1656999999999</v>
      </c>
      <c r="H54" s="78">
        <v>13432.942822929601</v>
      </c>
      <c r="I54" s="79">
        <v>7.9000000000000008E-3</v>
      </c>
      <c r="J54" s="79">
        <v>1.2200000000000001E-2</v>
      </c>
      <c r="K54" s="79">
        <v>8.0000000000000004E-4</v>
      </c>
    </row>
    <row r="55" spans="2:11">
      <c r="B55" t="s">
        <v>2911</v>
      </c>
      <c r="C55" t="s">
        <v>2912</v>
      </c>
      <c r="D55" t="s">
        <v>106</v>
      </c>
      <c r="E55" t="s">
        <v>2913</v>
      </c>
      <c r="F55" s="78">
        <v>1168670.5900000001</v>
      </c>
      <c r="G55" s="78">
        <v>96.521700000000024</v>
      </c>
      <c r="H55" s="78">
        <v>3909.7198185285902</v>
      </c>
      <c r="I55" s="79">
        <v>8.6E-3</v>
      </c>
      <c r="J55" s="79">
        <v>3.5999999999999999E-3</v>
      </c>
      <c r="K55" s="79">
        <v>2.0000000000000001E-4</v>
      </c>
    </row>
    <row r="56" spans="2:11">
      <c r="B56" t="s">
        <v>2914</v>
      </c>
      <c r="C56" t="s">
        <v>2915</v>
      </c>
      <c r="D56" t="s">
        <v>106</v>
      </c>
      <c r="E56" t="s">
        <v>2916</v>
      </c>
      <c r="F56" s="78">
        <v>5136113</v>
      </c>
      <c r="G56" s="78">
        <v>116.0175</v>
      </c>
      <c r="H56" s="78">
        <v>20653.165792620199</v>
      </c>
      <c r="I56" s="79">
        <v>2.75E-2</v>
      </c>
      <c r="J56" s="79">
        <v>1.8800000000000001E-2</v>
      </c>
      <c r="K56" s="79">
        <v>1.1999999999999999E-3</v>
      </c>
    </row>
    <row r="57" spans="2:11">
      <c r="B57" t="s">
        <v>2917</v>
      </c>
      <c r="C57" t="s">
        <v>2918</v>
      </c>
      <c r="D57" t="s">
        <v>106</v>
      </c>
      <c r="E57" t="s">
        <v>2919</v>
      </c>
      <c r="F57" s="78">
        <v>1167429.44</v>
      </c>
      <c r="G57" s="78">
        <v>98.949100000000158</v>
      </c>
      <c r="H57" s="78">
        <v>4003.7877626361401</v>
      </c>
      <c r="I57" s="79">
        <v>2.3099999999999999E-2</v>
      </c>
      <c r="J57" s="79">
        <v>3.5999999999999999E-3</v>
      </c>
      <c r="K57" s="79">
        <v>2.0000000000000001E-4</v>
      </c>
    </row>
    <row r="58" spans="2:11">
      <c r="B58" s="80" t="s">
        <v>2920</v>
      </c>
      <c r="C58" s="16"/>
      <c r="F58" s="82">
        <v>57305.31</v>
      </c>
      <c r="H58" s="82">
        <v>27174.32203992713</v>
      </c>
      <c r="J58" s="81">
        <v>2.47E-2</v>
      </c>
      <c r="K58" s="81">
        <v>1.5E-3</v>
      </c>
    </row>
    <row r="59" spans="2:11">
      <c r="B59" t="s">
        <v>2921</v>
      </c>
      <c r="C59" t="s">
        <v>2922</v>
      </c>
      <c r="D59" t="s">
        <v>106</v>
      </c>
      <c r="E59" t="s">
        <v>2923</v>
      </c>
      <c r="F59" s="78">
        <v>3.08</v>
      </c>
      <c r="G59" s="78">
        <v>60704.32</v>
      </c>
      <c r="H59" s="78">
        <v>6.4803561320960004</v>
      </c>
      <c r="I59" s="79">
        <v>0</v>
      </c>
      <c r="J59" s="79">
        <v>0</v>
      </c>
      <c r="K59" s="79">
        <v>0</v>
      </c>
    </row>
    <row r="60" spans="2:11">
      <c r="B60" t="s">
        <v>2924</v>
      </c>
      <c r="C60" t="s">
        <v>2925</v>
      </c>
      <c r="D60" t="s">
        <v>113</v>
      </c>
      <c r="E60" t="s">
        <v>2926</v>
      </c>
      <c r="F60" s="78">
        <v>1187.72</v>
      </c>
      <c r="G60" s="78">
        <v>15085.019999999991</v>
      </c>
      <c r="H60" s="78">
        <v>762.19773604013005</v>
      </c>
      <c r="I60" s="79">
        <v>0</v>
      </c>
      <c r="J60" s="79">
        <v>6.9999999999999999E-4</v>
      </c>
      <c r="K60" s="79">
        <v>0</v>
      </c>
    </row>
    <row r="61" spans="2:11">
      <c r="B61" t="s">
        <v>2924</v>
      </c>
      <c r="C61" t="s">
        <v>2927</v>
      </c>
      <c r="D61" t="s">
        <v>113</v>
      </c>
      <c r="E61" t="s">
        <v>2926</v>
      </c>
      <c r="F61" s="78">
        <v>9771.15</v>
      </c>
      <c r="G61" s="78">
        <v>15001.099999999988</v>
      </c>
      <c r="H61" s="78">
        <v>6235.5746241913603</v>
      </c>
      <c r="I61" s="79">
        <v>0</v>
      </c>
      <c r="J61" s="79">
        <v>5.7000000000000002E-3</v>
      </c>
      <c r="K61" s="79">
        <v>2.9999999999999997E-4</v>
      </c>
    </row>
    <row r="62" spans="2:11">
      <c r="B62" t="s">
        <v>2924</v>
      </c>
      <c r="C62" t="s">
        <v>2928</v>
      </c>
      <c r="D62" t="s">
        <v>113</v>
      </c>
      <c r="E62" t="s">
        <v>2926</v>
      </c>
      <c r="F62" s="78">
        <v>625.12</v>
      </c>
      <c r="G62" s="78">
        <v>15085.009999999993</v>
      </c>
      <c r="H62" s="78">
        <v>401.159139275499</v>
      </c>
      <c r="I62" s="79">
        <v>0</v>
      </c>
      <c r="J62" s="79">
        <v>4.0000000000000002E-4</v>
      </c>
      <c r="K62" s="79">
        <v>0</v>
      </c>
    </row>
    <row r="63" spans="2:11">
      <c r="B63" t="s">
        <v>2929</v>
      </c>
      <c r="C63" t="s">
        <v>2930</v>
      </c>
      <c r="D63" t="s">
        <v>106</v>
      </c>
      <c r="E63" t="s">
        <v>2931</v>
      </c>
      <c r="F63" s="78">
        <v>35162.160000000003</v>
      </c>
      <c r="G63" s="78">
        <v>1E-4</v>
      </c>
      <c r="H63" s="78">
        <v>1.2187204656E-4</v>
      </c>
      <c r="I63" s="79">
        <v>0</v>
      </c>
      <c r="J63" s="79">
        <v>0</v>
      </c>
      <c r="K63" s="79">
        <v>0</v>
      </c>
    </row>
    <row r="64" spans="2:11">
      <c r="B64" t="s">
        <v>2932</v>
      </c>
      <c r="C64" t="s">
        <v>2933</v>
      </c>
      <c r="D64" t="s">
        <v>110</v>
      </c>
      <c r="E64" t="s">
        <v>2934</v>
      </c>
      <c r="F64" s="78">
        <v>388.63</v>
      </c>
      <c r="G64" s="78">
        <v>287296.32</v>
      </c>
      <c r="H64" s="78">
        <v>1116.519688416</v>
      </c>
      <c r="I64" s="79">
        <v>0</v>
      </c>
      <c r="J64" s="79">
        <v>1E-3</v>
      </c>
      <c r="K64" s="79">
        <v>1E-4</v>
      </c>
    </row>
    <row r="65" spans="2:11">
      <c r="B65" t="s">
        <v>2935</v>
      </c>
      <c r="C65" t="s">
        <v>2936</v>
      </c>
      <c r="D65" t="s">
        <v>102</v>
      </c>
      <c r="E65" t="s">
        <v>1031</v>
      </c>
      <c r="F65" s="78">
        <v>10167.450000000001</v>
      </c>
      <c r="G65" s="78">
        <v>183452</v>
      </c>
      <c r="H65" s="78">
        <v>18652.390373999999</v>
      </c>
      <c r="I65" s="79">
        <v>0</v>
      </c>
      <c r="J65" s="79">
        <v>1.7000000000000001E-2</v>
      </c>
      <c r="K65" s="79">
        <v>1E-3</v>
      </c>
    </row>
    <row r="66" spans="2:11">
      <c r="B66" s="80" t="s">
        <v>2937</v>
      </c>
      <c r="C66" s="16"/>
      <c r="F66" s="82">
        <v>35251133.296999998</v>
      </c>
      <c r="H66" s="82">
        <v>103717.71773643051</v>
      </c>
      <c r="J66" s="81">
        <v>9.4399999999999998E-2</v>
      </c>
      <c r="K66" s="81">
        <v>5.7999999999999996E-3</v>
      </c>
    </row>
    <row r="67" spans="2:11">
      <c r="B67" t="s">
        <v>2938</v>
      </c>
      <c r="C67" t="s">
        <v>2939</v>
      </c>
      <c r="D67" t="s">
        <v>106</v>
      </c>
      <c r="E67" t="s">
        <v>2940</v>
      </c>
      <c r="F67" s="78">
        <v>5054334.96</v>
      </c>
      <c r="G67" s="78">
        <v>119.00540000000004</v>
      </c>
      <c r="H67" s="78">
        <v>20847.752705466901</v>
      </c>
      <c r="I67" s="79">
        <v>1.1999999999999999E-3</v>
      </c>
      <c r="J67" s="79">
        <v>1.9E-2</v>
      </c>
      <c r="K67" s="79">
        <v>1.1999999999999999E-3</v>
      </c>
    </row>
    <row r="68" spans="2:11">
      <c r="B68" t="s">
        <v>2941</v>
      </c>
      <c r="C68" t="s">
        <v>2942</v>
      </c>
      <c r="D68" t="s">
        <v>106</v>
      </c>
      <c r="E68" t="s">
        <v>2940</v>
      </c>
      <c r="F68" s="78">
        <v>1715819.53</v>
      </c>
      <c r="G68" s="78">
        <v>99.998499999999979</v>
      </c>
      <c r="H68" s="78">
        <v>5946.9412855226301</v>
      </c>
      <c r="I68" s="79">
        <v>0</v>
      </c>
      <c r="J68" s="79">
        <v>5.4000000000000003E-3</v>
      </c>
      <c r="K68" s="79">
        <v>2.9999999999999997E-4</v>
      </c>
    </row>
    <row r="69" spans="2:11">
      <c r="B69" t="s">
        <v>2943</v>
      </c>
      <c r="C69" t="s">
        <v>2944</v>
      </c>
      <c r="D69" t="s">
        <v>106</v>
      </c>
      <c r="E69" t="s">
        <v>2945</v>
      </c>
      <c r="F69" s="78">
        <v>5664576</v>
      </c>
      <c r="G69" s="78">
        <v>21.249700000000011</v>
      </c>
      <c r="H69" s="78">
        <v>4172.0429381387503</v>
      </c>
      <c r="I69" s="79">
        <v>5.5E-2</v>
      </c>
      <c r="J69" s="79">
        <v>3.8E-3</v>
      </c>
      <c r="K69" s="79">
        <v>2.0000000000000001E-4</v>
      </c>
    </row>
    <row r="70" spans="2:11">
      <c r="B70" t="s">
        <v>2946</v>
      </c>
      <c r="C70" t="s">
        <v>2947</v>
      </c>
      <c r="D70" t="s">
        <v>106</v>
      </c>
      <c r="E70" t="s">
        <v>2948</v>
      </c>
      <c r="F70" s="78">
        <v>6813302.2970000003</v>
      </c>
      <c r="G70" s="78">
        <v>98.365600000000143</v>
      </c>
      <c r="H70" s="78">
        <v>23228.943741637599</v>
      </c>
      <c r="I70" s="79">
        <v>6.9999999999999999E-4</v>
      </c>
      <c r="J70" s="79">
        <v>2.1100000000000001E-2</v>
      </c>
      <c r="K70" s="79">
        <v>1.2999999999999999E-3</v>
      </c>
    </row>
    <row r="71" spans="2:11">
      <c r="B71" t="s">
        <v>2949</v>
      </c>
      <c r="C71" t="s">
        <v>2950</v>
      </c>
      <c r="D71" t="s">
        <v>106</v>
      </c>
      <c r="E71" t="s">
        <v>2951</v>
      </c>
      <c r="F71" s="78">
        <v>2584037.69</v>
      </c>
      <c r="G71" s="78">
        <v>96.04549999999999</v>
      </c>
      <c r="H71" s="78">
        <v>8602.0987531566607</v>
      </c>
      <c r="I71" s="79">
        <v>8.0000000000000004E-4</v>
      </c>
      <c r="J71" s="79">
        <v>7.7999999999999996E-3</v>
      </c>
      <c r="K71" s="79">
        <v>5.0000000000000001E-4</v>
      </c>
    </row>
    <row r="72" spans="2:11">
      <c r="B72" t="s">
        <v>2952</v>
      </c>
      <c r="C72" t="s">
        <v>2953</v>
      </c>
      <c r="D72" t="s">
        <v>106</v>
      </c>
      <c r="E72" t="s">
        <v>2954</v>
      </c>
      <c r="F72" s="78">
        <v>3831925.56</v>
      </c>
      <c r="G72" s="78">
        <v>89.244299999999996</v>
      </c>
      <c r="H72" s="78">
        <v>11852.940644054301</v>
      </c>
      <c r="I72" s="79">
        <v>9.7000000000000003E-3</v>
      </c>
      <c r="J72" s="79">
        <v>1.0800000000000001E-2</v>
      </c>
      <c r="K72" s="79">
        <v>6.9999999999999999E-4</v>
      </c>
    </row>
    <row r="73" spans="2:11">
      <c r="B73" t="s">
        <v>2955</v>
      </c>
      <c r="C73" t="s">
        <v>2956</v>
      </c>
      <c r="D73" t="s">
        <v>106</v>
      </c>
      <c r="E73" t="s">
        <v>2957</v>
      </c>
      <c r="F73" s="78">
        <v>7983603.3899999997</v>
      </c>
      <c r="G73" s="78">
        <v>88.338300000000089</v>
      </c>
      <c r="H73" s="78">
        <v>24444.240593681399</v>
      </c>
      <c r="I73" s="79">
        <v>4.0000000000000002E-4</v>
      </c>
      <c r="J73" s="79">
        <v>2.23E-2</v>
      </c>
      <c r="K73" s="79">
        <v>1.4E-3</v>
      </c>
    </row>
    <row r="74" spans="2:11">
      <c r="B74" t="s">
        <v>2958</v>
      </c>
      <c r="C74" t="s">
        <v>2959</v>
      </c>
      <c r="D74" t="s">
        <v>106</v>
      </c>
      <c r="E74" t="s">
        <v>2960</v>
      </c>
      <c r="F74" s="78">
        <v>1603533.87</v>
      </c>
      <c r="G74" s="78">
        <v>83.175300000000007</v>
      </c>
      <c r="H74" s="78">
        <v>4622.7570747722702</v>
      </c>
      <c r="I74" s="79">
        <v>0</v>
      </c>
      <c r="J74" s="79">
        <v>4.1999999999999997E-3</v>
      </c>
      <c r="K74" s="79">
        <v>2.9999999999999997E-4</v>
      </c>
    </row>
    <row r="75" spans="2:11">
      <c r="B75" s="80" t="s">
        <v>2961</v>
      </c>
      <c r="C75" s="16"/>
      <c r="F75" s="82">
        <v>265681705.33000001</v>
      </c>
      <c r="H75" s="82">
        <v>793271.50417656708</v>
      </c>
      <c r="J75" s="81">
        <v>0.72230000000000005</v>
      </c>
      <c r="K75" s="81">
        <v>4.4400000000000002E-2</v>
      </c>
    </row>
    <row r="76" spans="2:11">
      <c r="B76" t="s">
        <v>2962</v>
      </c>
      <c r="C76" t="s">
        <v>2963</v>
      </c>
      <c r="D76" t="s">
        <v>106</v>
      </c>
      <c r="E76" t="s">
        <v>2904</v>
      </c>
      <c r="F76" s="78">
        <v>1286914.28</v>
      </c>
      <c r="G76" s="78">
        <v>98.257700000000071</v>
      </c>
      <c r="H76" s="78">
        <v>4382.7305630834699</v>
      </c>
      <c r="I76" s="79">
        <v>2.5000000000000001E-3</v>
      </c>
      <c r="J76" s="79">
        <v>4.0000000000000001E-3</v>
      </c>
      <c r="K76" s="79">
        <v>2.0000000000000001E-4</v>
      </c>
    </row>
    <row r="77" spans="2:11">
      <c r="B77" t="s">
        <v>2964</v>
      </c>
      <c r="C77" t="s">
        <v>2965</v>
      </c>
      <c r="D77" t="s">
        <v>106</v>
      </c>
      <c r="E77" t="s">
        <v>2966</v>
      </c>
      <c r="F77" s="78">
        <v>309518.40999999997</v>
      </c>
      <c r="G77" s="78">
        <v>104.22149999999999</v>
      </c>
      <c r="H77" s="78">
        <v>1118.07867306447</v>
      </c>
      <c r="I77" s="79">
        <v>2.8199999999999999E-2</v>
      </c>
      <c r="J77" s="79">
        <v>1E-3</v>
      </c>
      <c r="K77" s="79">
        <v>1E-4</v>
      </c>
    </row>
    <row r="78" spans="2:11">
      <c r="B78" t="s">
        <v>2967</v>
      </c>
      <c r="C78" t="s">
        <v>2968</v>
      </c>
      <c r="D78" t="s">
        <v>106</v>
      </c>
      <c r="E78" t="s">
        <v>2969</v>
      </c>
      <c r="F78" s="78">
        <v>328196.28000000003</v>
      </c>
      <c r="G78" s="78">
        <v>92.654900000000026</v>
      </c>
      <c r="H78" s="78">
        <v>1053.97571484075</v>
      </c>
      <c r="I78" s="79">
        <v>3.61E-2</v>
      </c>
      <c r="J78" s="79">
        <v>1E-3</v>
      </c>
      <c r="K78" s="79">
        <v>1E-4</v>
      </c>
    </row>
    <row r="79" spans="2:11">
      <c r="B79" t="s">
        <v>2970</v>
      </c>
      <c r="C79" t="s">
        <v>2971</v>
      </c>
      <c r="D79" t="s">
        <v>106</v>
      </c>
      <c r="E79" t="s">
        <v>2972</v>
      </c>
      <c r="F79" s="78">
        <v>338905.28</v>
      </c>
      <c r="G79" s="78">
        <v>1E-4</v>
      </c>
      <c r="H79" s="78">
        <v>1.1746457004799999E-3</v>
      </c>
      <c r="I79" s="79">
        <v>9.7000000000000003E-3</v>
      </c>
      <c r="J79" s="79">
        <v>0</v>
      </c>
      <c r="K79" s="79">
        <v>0</v>
      </c>
    </row>
    <row r="80" spans="2:11">
      <c r="B80" t="s">
        <v>2973</v>
      </c>
      <c r="C80" t="s">
        <v>2974</v>
      </c>
      <c r="D80" t="s">
        <v>106</v>
      </c>
      <c r="E80" t="s">
        <v>2975</v>
      </c>
      <c r="F80" s="78">
        <v>355940.91</v>
      </c>
      <c r="G80" s="78">
        <v>98.735699999999966</v>
      </c>
      <c r="H80" s="78">
        <v>1218.0936362934999</v>
      </c>
      <c r="I80" s="79">
        <v>2.2000000000000001E-3</v>
      </c>
      <c r="J80" s="79">
        <v>1.1000000000000001E-3</v>
      </c>
      <c r="K80" s="79">
        <v>1E-4</v>
      </c>
    </row>
    <row r="81" spans="2:11">
      <c r="B81" t="s">
        <v>2976</v>
      </c>
      <c r="C81" t="s">
        <v>2977</v>
      </c>
      <c r="D81" t="s">
        <v>106</v>
      </c>
      <c r="E81" t="s">
        <v>2972</v>
      </c>
      <c r="F81" s="78">
        <v>24908750.68</v>
      </c>
      <c r="G81" s="78">
        <v>97.387099999999947</v>
      </c>
      <c r="H81" s="78">
        <v>84077.915829449601</v>
      </c>
      <c r="I81" s="79">
        <v>1.9900000000000001E-2</v>
      </c>
      <c r="J81" s="79">
        <v>7.6600000000000001E-2</v>
      </c>
      <c r="K81" s="79">
        <v>4.7000000000000002E-3</v>
      </c>
    </row>
    <row r="82" spans="2:11">
      <c r="B82" t="s">
        <v>2978</v>
      </c>
      <c r="C82" t="s">
        <v>2979</v>
      </c>
      <c r="D82" t="s">
        <v>110</v>
      </c>
      <c r="E82" t="s">
        <v>2980</v>
      </c>
      <c r="F82" s="78">
        <v>2161567.9500000002</v>
      </c>
      <c r="G82" s="78">
        <v>98.302699999999945</v>
      </c>
      <c r="H82" s="78">
        <v>8250.4827329165491</v>
      </c>
      <c r="I82" s="79">
        <v>1.7600000000000001E-2</v>
      </c>
      <c r="J82" s="79">
        <v>7.4999999999999997E-3</v>
      </c>
      <c r="K82" s="79">
        <v>5.0000000000000001E-4</v>
      </c>
    </row>
    <row r="83" spans="2:11">
      <c r="B83" t="s">
        <v>2981</v>
      </c>
      <c r="C83" t="s">
        <v>2982</v>
      </c>
      <c r="D83" t="s">
        <v>110</v>
      </c>
      <c r="E83" t="s">
        <v>2983</v>
      </c>
      <c r="F83" s="78">
        <v>550385.72</v>
      </c>
      <c r="G83" s="78">
        <v>100.94139999999996</v>
      </c>
      <c r="H83" s="78">
        <v>2157.1557462754199</v>
      </c>
      <c r="I83" s="79">
        <v>1.0699999999999999E-2</v>
      </c>
      <c r="J83" s="79">
        <v>2E-3</v>
      </c>
      <c r="K83" s="79">
        <v>1E-4</v>
      </c>
    </row>
    <row r="84" spans="2:11">
      <c r="B84" t="s">
        <v>2984</v>
      </c>
      <c r="C84" t="s">
        <v>2985</v>
      </c>
      <c r="D84" t="s">
        <v>110</v>
      </c>
      <c r="E84" t="s">
        <v>2986</v>
      </c>
      <c r="F84" s="78">
        <v>1026839</v>
      </c>
      <c r="G84" s="78">
        <v>101.49370000000008</v>
      </c>
      <c r="H84" s="78">
        <v>4046.5644445784501</v>
      </c>
      <c r="I84" s="79">
        <v>2.4400000000000002E-2</v>
      </c>
      <c r="J84" s="79">
        <v>3.7000000000000002E-3</v>
      </c>
      <c r="K84" s="79">
        <v>2.0000000000000001E-4</v>
      </c>
    </row>
    <row r="85" spans="2:11">
      <c r="B85" t="s">
        <v>2987</v>
      </c>
      <c r="C85" t="s">
        <v>2988</v>
      </c>
      <c r="D85" t="s">
        <v>106</v>
      </c>
      <c r="E85" t="s">
        <v>2989</v>
      </c>
      <c r="F85" s="78">
        <v>3165.9</v>
      </c>
      <c r="G85" s="78">
        <v>100</v>
      </c>
      <c r="H85" s="78">
        <v>10.9730094</v>
      </c>
      <c r="I85" s="79">
        <v>5.8599999999999999E-2</v>
      </c>
      <c r="J85" s="79">
        <v>0</v>
      </c>
      <c r="K85" s="79">
        <v>0</v>
      </c>
    </row>
    <row r="86" spans="2:11">
      <c r="B86" t="s">
        <v>2990</v>
      </c>
      <c r="C86" t="s">
        <v>2991</v>
      </c>
      <c r="D86" t="s">
        <v>106</v>
      </c>
      <c r="E86" t="s">
        <v>2992</v>
      </c>
      <c r="F86" s="78">
        <v>386018.74</v>
      </c>
      <c r="G86" s="78">
        <v>100</v>
      </c>
      <c r="H86" s="78">
        <v>1337.9409528399999</v>
      </c>
      <c r="I86" s="79">
        <v>0</v>
      </c>
      <c r="J86" s="79">
        <v>1.1999999999999999E-3</v>
      </c>
      <c r="K86" s="79">
        <v>1E-4</v>
      </c>
    </row>
    <row r="87" spans="2:11">
      <c r="B87" t="s">
        <v>2993</v>
      </c>
      <c r="C87" t="s">
        <v>2994</v>
      </c>
      <c r="D87" t="s">
        <v>106</v>
      </c>
      <c r="E87" t="s">
        <v>2995</v>
      </c>
      <c r="F87" s="78">
        <v>4923079.0599999996</v>
      </c>
      <c r="G87" s="78">
        <v>98.768599999999978</v>
      </c>
      <c r="H87" s="78">
        <v>16853.2734126016</v>
      </c>
      <c r="I87" s="79">
        <v>4.1999999999999997E-3</v>
      </c>
      <c r="J87" s="79">
        <v>1.5299999999999999E-2</v>
      </c>
      <c r="K87" s="79">
        <v>8.9999999999999998E-4</v>
      </c>
    </row>
    <row r="88" spans="2:11">
      <c r="B88" t="s">
        <v>2996</v>
      </c>
      <c r="C88" t="s">
        <v>2997</v>
      </c>
      <c r="D88" t="s">
        <v>106</v>
      </c>
      <c r="E88" t="s">
        <v>2998</v>
      </c>
      <c r="F88" s="78">
        <v>4173017.22</v>
      </c>
      <c r="G88" s="78">
        <v>80.038099999999872</v>
      </c>
      <c r="H88" s="78">
        <v>11576.452808813799</v>
      </c>
      <c r="I88" s="79">
        <v>2.3999999999999998E-3</v>
      </c>
      <c r="J88" s="79">
        <v>1.0500000000000001E-2</v>
      </c>
      <c r="K88" s="79">
        <v>5.9999999999999995E-4</v>
      </c>
    </row>
    <row r="89" spans="2:11">
      <c r="B89" t="s">
        <v>2999</v>
      </c>
      <c r="C89" t="s">
        <v>3000</v>
      </c>
      <c r="D89" t="s">
        <v>106</v>
      </c>
      <c r="E89" t="s">
        <v>3001</v>
      </c>
      <c r="F89" s="78">
        <v>2436005.48</v>
      </c>
      <c r="G89" s="78">
        <v>97.476300000000023</v>
      </c>
      <c r="H89" s="78">
        <v>8230.1140816244897</v>
      </c>
      <c r="I89" s="79">
        <v>7.9000000000000008E-3</v>
      </c>
      <c r="J89" s="79">
        <v>7.4999999999999997E-3</v>
      </c>
      <c r="K89" s="79">
        <v>5.0000000000000001E-4</v>
      </c>
    </row>
    <row r="90" spans="2:11">
      <c r="B90" t="s">
        <v>3002</v>
      </c>
      <c r="C90" t="s">
        <v>3003</v>
      </c>
      <c r="D90" t="s">
        <v>113</v>
      </c>
      <c r="E90" t="s">
        <v>3004</v>
      </c>
      <c r="F90" s="78">
        <v>5653878.4699999997</v>
      </c>
      <c r="G90" s="78">
        <v>104.66070000000011</v>
      </c>
      <c r="H90" s="78">
        <v>25173.1636253818</v>
      </c>
      <c r="I90" s="79">
        <v>1.54E-2</v>
      </c>
      <c r="J90" s="79">
        <v>2.29E-2</v>
      </c>
      <c r="K90" s="79">
        <v>1.4E-3</v>
      </c>
    </row>
    <row r="91" spans="2:11">
      <c r="B91" t="s">
        <v>3005</v>
      </c>
      <c r="C91" t="s">
        <v>3006</v>
      </c>
      <c r="D91" t="s">
        <v>106</v>
      </c>
      <c r="E91" t="s">
        <v>423</v>
      </c>
      <c r="F91" s="78">
        <v>538147.5</v>
      </c>
      <c r="G91" s="78">
        <v>28.01039999999999</v>
      </c>
      <c r="H91" s="78">
        <v>522.45536860044001</v>
      </c>
      <c r="I91" s="79">
        <v>1E-3</v>
      </c>
      <c r="J91" s="79">
        <v>5.0000000000000001E-4</v>
      </c>
      <c r="K91" s="79">
        <v>0</v>
      </c>
    </row>
    <row r="92" spans="2:11">
      <c r="B92" t="s">
        <v>3007</v>
      </c>
      <c r="C92" t="s">
        <v>3008</v>
      </c>
      <c r="D92" t="s">
        <v>106</v>
      </c>
      <c r="E92" t="s">
        <v>3009</v>
      </c>
      <c r="F92" s="78">
        <v>2767888.11</v>
      </c>
      <c r="G92" s="78">
        <v>102.43370000000007</v>
      </c>
      <c r="H92" s="78">
        <v>9826.9772033660302</v>
      </c>
      <c r="I92" s="79">
        <v>1.8E-3</v>
      </c>
      <c r="J92" s="79">
        <v>8.8999999999999999E-3</v>
      </c>
      <c r="K92" s="79">
        <v>5.9999999999999995E-4</v>
      </c>
    </row>
    <row r="93" spans="2:11">
      <c r="B93" t="s">
        <v>3010</v>
      </c>
      <c r="C93" t="s">
        <v>3011</v>
      </c>
      <c r="D93" t="s">
        <v>106</v>
      </c>
      <c r="E93" t="s">
        <v>3012</v>
      </c>
      <c r="F93" s="78">
        <v>106524.13</v>
      </c>
      <c r="G93" s="78">
        <v>103.69229999999986</v>
      </c>
      <c r="H93" s="78">
        <v>382.84507268659701</v>
      </c>
      <c r="I93" s="79">
        <v>5.0000000000000001E-4</v>
      </c>
      <c r="J93" s="79">
        <v>2.9999999999999997E-4</v>
      </c>
      <c r="K93" s="79">
        <v>0</v>
      </c>
    </row>
    <row r="94" spans="2:11">
      <c r="B94" t="s">
        <v>3013</v>
      </c>
      <c r="C94" t="s">
        <v>3014</v>
      </c>
      <c r="D94" t="s">
        <v>106</v>
      </c>
      <c r="E94" t="s">
        <v>2898</v>
      </c>
      <c r="F94" s="78">
        <v>1098257.51</v>
      </c>
      <c r="G94" s="78">
        <v>121.58450000000001</v>
      </c>
      <c r="H94" s="78">
        <v>4628.1875871844604</v>
      </c>
      <c r="I94" s="79">
        <v>2.9999999999999997E-4</v>
      </c>
      <c r="J94" s="79">
        <v>4.1999999999999997E-3</v>
      </c>
      <c r="K94" s="79">
        <v>2.9999999999999997E-4</v>
      </c>
    </row>
    <row r="95" spans="2:11">
      <c r="B95" t="s">
        <v>3015</v>
      </c>
      <c r="C95" t="s">
        <v>3016</v>
      </c>
      <c r="D95" t="s">
        <v>106</v>
      </c>
      <c r="E95" t="s">
        <v>3017</v>
      </c>
      <c r="F95" s="78">
        <v>218806.82</v>
      </c>
      <c r="G95" s="78">
        <v>100.16</v>
      </c>
      <c r="H95" s="78">
        <v>759.59785322099196</v>
      </c>
      <c r="I95" s="79">
        <v>1.1999999999999999E-3</v>
      </c>
      <c r="J95" s="79">
        <v>6.9999999999999999E-4</v>
      </c>
      <c r="K95" s="79">
        <v>0</v>
      </c>
    </row>
    <row r="96" spans="2:11">
      <c r="B96" t="s">
        <v>3018</v>
      </c>
      <c r="C96" t="s">
        <v>3019</v>
      </c>
      <c r="D96" t="s">
        <v>110</v>
      </c>
      <c r="E96" t="s">
        <v>882</v>
      </c>
      <c r="F96" s="78">
        <v>128656.27</v>
      </c>
      <c r="G96" s="78">
        <v>103.77020000000007</v>
      </c>
      <c r="H96" s="78">
        <v>518.38046975551197</v>
      </c>
      <c r="I96" s="79">
        <v>8.9999999999999998E-4</v>
      </c>
      <c r="J96" s="79">
        <v>5.0000000000000001E-4</v>
      </c>
      <c r="K96" s="79">
        <v>0</v>
      </c>
    </row>
    <row r="97" spans="2:11">
      <c r="B97" t="s">
        <v>3020</v>
      </c>
      <c r="C97" t="s">
        <v>3021</v>
      </c>
      <c r="D97" t="s">
        <v>106</v>
      </c>
      <c r="E97" t="s">
        <v>3022</v>
      </c>
      <c r="F97" s="78">
        <v>490862.73</v>
      </c>
      <c r="G97" s="78">
        <v>64.444299999999998</v>
      </c>
      <c r="H97" s="78">
        <v>1096.41035237235</v>
      </c>
      <c r="I97" s="79">
        <v>1.5100000000000001E-2</v>
      </c>
      <c r="J97" s="79">
        <v>1E-3</v>
      </c>
      <c r="K97" s="79">
        <v>1E-4</v>
      </c>
    </row>
    <row r="98" spans="2:11">
      <c r="B98" t="s">
        <v>3023</v>
      </c>
      <c r="C98" t="s">
        <v>3024</v>
      </c>
      <c r="D98" t="s">
        <v>113</v>
      </c>
      <c r="E98" t="s">
        <v>3025</v>
      </c>
      <c r="F98" s="78">
        <v>125959.86</v>
      </c>
      <c r="G98" s="78">
        <v>1E-4</v>
      </c>
      <c r="H98" s="78">
        <v>5.3584584042600002E-4</v>
      </c>
      <c r="I98" s="79">
        <v>2.8999999999999998E-3</v>
      </c>
      <c r="J98" s="79">
        <v>0</v>
      </c>
      <c r="K98" s="79">
        <v>0</v>
      </c>
    </row>
    <row r="99" spans="2:11">
      <c r="B99" t="s">
        <v>3026</v>
      </c>
      <c r="C99" t="s">
        <v>3027</v>
      </c>
      <c r="D99" t="s">
        <v>106</v>
      </c>
      <c r="E99" t="s">
        <v>3028</v>
      </c>
      <c r="F99" s="78">
        <v>178605</v>
      </c>
      <c r="G99" s="78">
        <v>87.634699999999995</v>
      </c>
      <c r="H99" s="78">
        <v>542.49816727071004</v>
      </c>
      <c r="I99" s="79">
        <v>8.0000000000000004E-4</v>
      </c>
      <c r="J99" s="79">
        <v>5.0000000000000001E-4</v>
      </c>
      <c r="K99" s="79">
        <v>0</v>
      </c>
    </row>
    <row r="100" spans="2:11">
      <c r="B100" t="s">
        <v>3029</v>
      </c>
      <c r="C100" t="s">
        <v>3030</v>
      </c>
      <c r="D100" t="s">
        <v>110</v>
      </c>
      <c r="E100" t="s">
        <v>3031</v>
      </c>
      <c r="F100" s="78">
        <v>2806431.48</v>
      </c>
      <c r="G100" s="78">
        <v>102.09509999999996</v>
      </c>
      <c r="H100" s="78">
        <v>11125.11126191</v>
      </c>
      <c r="I100" s="79">
        <v>0</v>
      </c>
      <c r="J100" s="79">
        <v>1.01E-2</v>
      </c>
      <c r="K100" s="79">
        <v>5.9999999999999995E-4</v>
      </c>
    </row>
    <row r="101" spans="2:11">
      <c r="B101" t="s">
        <v>3032</v>
      </c>
      <c r="C101" t="s">
        <v>3033</v>
      </c>
      <c r="D101" t="s">
        <v>106</v>
      </c>
      <c r="E101" t="s">
        <v>2992</v>
      </c>
      <c r="F101" s="78">
        <v>1913335.57</v>
      </c>
      <c r="G101" s="78">
        <v>100</v>
      </c>
      <c r="H101" s="78">
        <v>6631.6210856199996</v>
      </c>
      <c r="I101" s="79">
        <v>0</v>
      </c>
      <c r="J101" s="79">
        <v>6.0000000000000001E-3</v>
      </c>
      <c r="K101" s="79">
        <v>4.0000000000000002E-4</v>
      </c>
    </row>
    <row r="102" spans="2:11">
      <c r="B102" t="s">
        <v>3034</v>
      </c>
      <c r="C102" t="s">
        <v>3035</v>
      </c>
      <c r="D102" t="s">
        <v>110</v>
      </c>
      <c r="E102" t="s">
        <v>3036</v>
      </c>
      <c r="F102" s="78">
        <v>3496876.11</v>
      </c>
      <c r="G102" s="78">
        <v>107.83969999999981</v>
      </c>
      <c r="H102" s="78">
        <v>14642.1191987931</v>
      </c>
      <c r="I102" s="79">
        <v>2.9999999999999997E-4</v>
      </c>
      <c r="J102" s="79">
        <v>1.3299999999999999E-2</v>
      </c>
      <c r="K102" s="79">
        <v>8.0000000000000004E-4</v>
      </c>
    </row>
    <row r="103" spans="2:11">
      <c r="B103" t="s">
        <v>3037</v>
      </c>
      <c r="C103" t="s">
        <v>3038</v>
      </c>
      <c r="D103" t="s">
        <v>106</v>
      </c>
      <c r="E103" t="s">
        <v>3039</v>
      </c>
      <c r="F103" s="78">
        <v>6323019.4800000004</v>
      </c>
      <c r="G103" s="78">
        <v>50.18330000000001</v>
      </c>
      <c r="H103" s="78">
        <v>10997.9640270939</v>
      </c>
      <c r="I103" s="79">
        <v>2.2000000000000001E-3</v>
      </c>
      <c r="J103" s="79">
        <v>0.01</v>
      </c>
      <c r="K103" s="79">
        <v>5.9999999999999995E-4</v>
      </c>
    </row>
    <row r="104" spans="2:11">
      <c r="B104" t="s">
        <v>3040</v>
      </c>
      <c r="C104" t="s">
        <v>3041</v>
      </c>
      <c r="D104" t="s">
        <v>106</v>
      </c>
      <c r="E104" t="s">
        <v>3042</v>
      </c>
      <c r="F104" s="78">
        <v>1788066.06</v>
      </c>
      <c r="G104" s="78">
        <v>81.97029999999998</v>
      </c>
      <c r="H104" s="78">
        <v>5080.0576716689102</v>
      </c>
      <c r="I104" s="79">
        <v>6.9999999999999999E-4</v>
      </c>
      <c r="J104" s="79">
        <v>4.5999999999999999E-3</v>
      </c>
      <c r="K104" s="79">
        <v>2.9999999999999997E-4</v>
      </c>
    </row>
    <row r="105" spans="2:11">
      <c r="B105" t="s">
        <v>3043</v>
      </c>
      <c r="C105" t="s">
        <v>3044</v>
      </c>
      <c r="D105" t="s">
        <v>106</v>
      </c>
      <c r="E105" t="s">
        <v>310</v>
      </c>
      <c r="F105" s="78">
        <v>1339086</v>
      </c>
      <c r="G105" s="78">
        <v>99.986300000000014</v>
      </c>
      <c r="H105" s="78">
        <v>4640.6362217255801</v>
      </c>
      <c r="I105" s="79">
        <v>3.5499999999999997E-2</v>
      </c>
      <c r="J105" s="79">
        <v>4.1999999999999997E-3</v>
      </c>
      <c r="K105" s="79">
        <v>2.9999999999999997E-4</v>
      </c>
    </row>
    <row r="106" spans="2:11">
      <c r="B106" t="s">
        <v>3045</v>
      </c>
      <c r="C106" t="s">
        <v>3046</v>
      </c>
      <c r="D106" t="s">
        <v>110</v>
      </c>
      <c r="E106" t="s">
        <v>1354</v>
      </c>
      <c r="F106" s="78">
        <v>4924698</v>
      </c>
      <c r="G106" s="78">
        <v>83.681600000000159</v>
      </c>
      <c r="H106" s="78">
        <v>16001.2753815123</v>
      </c>
      <c r="I106" s="79">
        <v>7.1000000000000004E-3</v>
      </c>
      <c r="J106" s="79">
        <v>1.46E-2</v>
      </c>
      <c r="K106" s="79">
        <v>8.9999999999999998E-4</v>
      </c>
    </row>
    <row r="107" spans="2:11">
      <c r="B107" t="s">
        <v>3047</v>
      </c>
      <c r="C107" t="s">
        <v>3048</v>
      </c>
      <c r="D107" t="s">
        <v>106</v>
      </c>
      <c r="E107" t="s">
        <v>3049</v>
      </c>
      <c r="F107" s="78">
        <v>5252052.01</v>
      </c>
      <c r="G107" s="78">
        <v>92.001799999999989</v>
      </c>
      <c r="H107" s="78">
        <v>16747.650950348099</v>
      </c>
      <c r="I107" s="79">
        <v>1.4E-3</v>
      </c>
      <c r="J107" s="79">
        <v>1.52E-2</v>
      </c>
      <c r="K107" s="79">
        <v>8.9999999999999998E-4</v>
      </c>
    </row>
    <row r="108" spans="2:11">
      <c r="B108" t="s">
        <v>3050</v>
      </c>
      <c r="C108" t="s">
        <v>3051</v>
      </c>
      <c r="D108" t="s">
        <v>110</v>
      </c>
      <c r="E108" t="s">
        <v>340</v>
      </c>
      <c r="F108" s="78">
        <v>152662.47</v>
      </c>
      <c r="G108" s="78">
        <v>1E-4</v>
      </c>
      <c r="H108" s="78">
        <v>5.9275783851599998E-4</v>
      </c>
      <c r="I108" s="79">
        <v>5.9999999999999995E-4</v>
      </c>
      <c r="J108" s="79">
        <v>0</v>
      </c>
      <c r="K108" s="79">
        <v>0</v>
      </c>
    </row>
    <row r="109" spans="2:11">
      <c r="B109" t="s">
        <v>3052</v>
      </c>
      <c r="C109" t="s">
        <v>3053</v>
      </c>
      <c r="D109" t="s">
        <v>106</v>
      </c>
      <c r="E109" t="s">
        <v>3054</v>
      </c>
      <c r="F109" s="78">
        <v>4736202.54</v>
      </c>
      <c r="G109" s="78">
        <v>74.411200000000221</v>
      </c>
      <c r="H109" s="78">
        <v>12215.1029906447</v>
      </c>
      <c r="I109" s="79">
        <v>1.6999999999999999E-3</v>
      </c>
      <c r="J109" s="79">
        <v>1.11E-2</v>
      </c>
      <c r="K109" s="79">
        <v>6.9999999999999999E-4</v>
      </c>
    </row>
    <row r="110" spans="2:11">
      <c r="B110" t="s">
        <v>3055</v>
      </c>
      <c r="C110" t="s">
        <v>3056</v>
      </c>
      <c r="D110" t="s">
        <v>106</v>
      </c>
      <c r="E110" t="s">
        <v>290</v>
      </c>
      <c r="F110" s="78">
        <v>4122670.29</v>
      </c>
      <c r="G110" s="78">
        <v>91.322499999999707</v>
      </c>
      <c r="H110" s="78">
        <v>13049.2320449785</v>
      </c>
      <c r="I110" s="79">
        <v>1.1000000000000001E-3</v>
      </c>
      <c r="J110" s="79">
        <v>1.1900000000000001E-2</v>
      </c>
      <c r="K110" s="79">
        <v>6.9999999999999999E-4</v>
      </c>
    </row>
    <row r="111" spans="2:11">
      <c r="B111" t="s">
        <v>3057</v>
      </c>
      <c r="C111" t="s">
        <v>3058</v>
      </c>
      <c r="D111" t="s">
        <v>106</v>
      </c>
      <c r="E111" t="s">
        <v>3059</v>
      </c>
      <c r="F111" s="78">
        <v>1922627.12</v>
      </c>
      <c r="G111" s="78">
        <v>185.94829999999985</v>
      </c>
      <c r="H111" s="78">
        <v>12391.270414297</v>
      </c>
      <c r="I111" s="79">
        <v>1.29E-2</v>
      </c>
      <c r="J111" s="79">
        <v>1.1299999999999999E-2</v>
      </c>
      <c r="K111" s="79">
        <v>6.9999999999999999E-4</v>
      </c>
    </row>
    <row r="112" spans="2:11">
      <c r="B112" t="s">
        <v>3060</v>
      </c>
      <c r="C112" t="s">
        <v>3061</v>
      </c>
      <c r="D112" t="s">
        <v>106</v>
      </c>
      <c r="E112" t="s">
        <v>3062</v>
      </c>
      <c r="F112" s="78">
        <v>11852.68</v>
      </c>
      <c r="G112" s="78">
        <v>100</v>
      </c>
      <c r="H112" s="78">
        <v>41.081388879999999</v>
      </c>
      <c r="I112" s="79">
        <v>3.5099999999999999E-2</v>
      </c>
      <c r="J112" s="79">
        <v>0</v>
      </c>
      <c r="K112" s="79">
        <v>0</v>
      </c>
    </row>
    <row r="113" spans="2:11">
      <c r="B113" t="s">
        <v>3063</v>
      </c>
      <c r="C113" t="s">
        <v>3064</v>
      </c>
      <c r="D113" t="s">
        <v>106</v>
      </c>
      <c r="E113" t="s">
        <v>3065</v>
      </c>
      <c r="F113" s="78">
        <v>155819.24</v>
      </c>
      <c r="G113" s="78">
        <v>99.750399999999999</v>
      </c>
      <c r="H113" s="78">
        <v>538.721472403343</v>
      </c>
      <c r="I113" s="79">
        <v>6.9999999999999999E-4</v>
      </c>
      <c r="J113" s="79">
        <v>5.0000000000000001E-4</v>
      </c>
      <c r="K113" s="79">
        <v>0</v>
      </c>
    </row>
    <row r="114" spans="2:11">
      <c r="B114" t="s">
        <v>3066</v>
      </c>
      <c r="C114" t="s">
        <v>3067</v>
      </c>
      <c r="D114" t="s">
        <v>110</v>
      </c>
      <c r="E114" t="s">
        <v>3068</v>
      </c>
      <c r="F114" s="78">
        <v>169488.81</v>
      </c>
      <c r="G114" s="78">
        <v>170.44790000000037</v>
      </c>
      <c r="H114" s="78">
        <v>1121.70254776302</v>
      </c>
      <c r="I114" s="79">
        <v>1.6999999999999999E-3</v>
      </c>
      <c r="J114" s="79">
        <v>1E-3</v>
      </c>
      <c r="K114" s="79">
        <v>1E-4</v>
      </c>
    </row>
    <row r="115" spans="2:11">
      <c r="B115" t="s">
        <v>3069</v>
      </c>
      <c r="C115" t="s">
        <v>3070</v>
      </c>
      <c r="D115" t="s">
        <v>106</v>
      </c>
      <c r="E115" t="s">
        <v>3068</v>
      </c>
      <c r="F115" s="78">
        <v>330214.09999999998</v>
      </c>
      <c r="G115" s="78">
        <v>172.08930000000029</v>
      </c>
      <c r="H115" s="78">
        <v>1969.60001964105</v>
      </c>
      <c r="I115" s="79">
        <v>2.0000000000000001E-4</v>
      </c>
      <c r="J115" s="79">
        <v>1.8E-3</v>
      </c>
      <c r="K115" s="79">
        <v>1E-4</v>
      </c>
    </row>
    <row r="116" spans="2:11">
      <c r="B116" t="s">
        <v>3071</v>
      </c>
      <c r="C116" t="s">
        <v>3072</v>
      </c>
      <c r="D116" t="s">
        <v>106</v>
      </c>
      <c r="E116" t="s">
        <v>3073</v>
      </c>
      <c r="F116" s="78">
        <v>144492.97</v>
      </c>
      <c r="G116" s="78">
        <v>111.0254</v>
      </c>
      <c r="H116" s="78">
        <v>556.02923017124203</v>
      </c>
      <c r="I116" s="79">
        <v>1E-4</v>
      </c>
      <c r="J116" s="79">
        <v>5.0000000000000001E-4</v>
      </c>
      <c r="K116" s="79">
        <v>0</v>
      </c>
    </row>
    <row r="117" spans="2:11">
      <c r="B117" t="s">
        <v>3074</v>
      </c>
      <c r="C117" t="s">
        <v>3075</v>
      </c>
      <c r="D117" t="s">
        <v>110</v>
      </c>
      <c r="E117" t="s">
        <v>3076</v>
      </c>
      <c r="F117" s="78">
        <v>307379.95</v>
      </c>
      <c r="G117" s="78">
        <v>109.54059999999997</v>
      </c>
      <c r="H117" s="78">
        <v>1307.3614414138599</v>
      </c>
      <c r="I117" s="79">
        <v>1.6000000000000001E-3</v>
      </c>
      <c r="J117" s="79">
        <v>1.1999999999999999E-3</v>
      </c>
      <c r="K117" s="79">
        <v>1E-4</v>
      </c>
    </row>
    <row r="118" spans="2:11">
      <c r="B118" t="s">
        <v>3077</v>
      </c>
      <c r="C118" t="s">
        <v>3078</v>
      </c>
      <c r="D118" t="s">
        <v>106</v>
      </c>
      <c r="E118" t="s">
        <v>3079</v>
      </c>
      <c r="F118" s="78">
        <v>248339.96</v>
      </c>
      <c r="G118" s="78">
        <v>118.381</v>
      </c>
      <c r="H118" s="78">
        <v>1018.96007901298</v>
      </c>
      <c r="I118" s="79">
        <v>6.9999999999999999E-4</v>
      </c>
      <c r="J118" s="79">
        <v>8.9999999999999998E-4</v>
      </c>
      <c r="K118" s="79">
        <v>1E-4</v>
      </c>
    </row>
    <row r="119" spans="2:11">
      <c r="B119" t="s">
        <v>3080</v>
      </c>
      <c r="C119" t="s">
        <v>3081</v>
      </c>
      <c r="D119" t="s">
        <v>106</v>
      </c>
      <c r="E119" t="s">
        <v>3082</v>
      </c>
      <c r="F119" s="78">
        <v>2668255.14</v>
      </c>
      <c r="G119" s="78">
        <v>95.895399999999952</v>
      </c>
      <c r="H119" s="78">
        <v>8868.5718343886492</v>
      </c>
      <c r="I119" s="79">
        <v>6.4000000000000003E-3</v>
      </c>
      <c r="J119" s="79">
        <v>8.0999999999999996E-3</v>
      </c>
      <c r="K119" s="79">
        <v>5.0000000000000001E-4</v>
      </c>
    </row>
    <row r="120" spans="2:11">
      <c r="B120" t="s">
        <v>3083</v>
      </c>
      <c r="C120" t="s">
        <v>3084</v>
      </c>
      <c r="D120" t="s">
        <v>110</v>
      </c>
      <c r="E120" t="s">
        <v>3085</v>
      </c>
      <c r="F120" s="78">
        <v>60478.29</v>
      </c>
      <c r="G120" s="78">
        <v>91.074400000000111</v>
      </c>
      <c r="H120" s="78">
        <v>213.865554892603</v>
      </c>
      <c r="I120" s="79">
        <v>3.5999999999999999E-3</v>
      </c>
      <c r="J120" s="79">
        <v>2.0000000000000001E-4</v>
      </c>
      <c r="K120" s="79">
        <v>0</v>
      </c>
    </row>
    <row r="121" spans="2:11">
      <c r="B121" t="s">
        <v>3086</v>
      </c>
      <c r="C121" t="s">
        <v>3087</v>
      </c>
      <c r="D121" t="s">
        <v>110</v>
      </c>
      <c r="E121" t="s">
        <v>3088</v>
      </c>
      <c r="F121" s="78">
        <v>4867990.5999999996</v>
      </c>
      <c r="G121" s="78">
        <v>93.352999999999966</v>
      </c>
      <c r="H121" s="78">
        <v>17645.055590235399</v>
      </c>
      <c r="I121" s="79">
        <v>8.0999999999999996E-3</v>
      </c>
      <c r="J121" s="79">
        <v>1.61E-2</v>
      </c>
      <c r="K121" s="79">
        <v>1E-3</v>
      </c>
    </row>
    <row r="122" spans="2:11">
      <c r="B122" t="s">
        <v>3089</v>
      </c>
      <c r="C122" t="s">
        <v>3090</v>
      </c>
      <c r="D122" t="s">
        <v>106</v>
      </c>
      <c r="E122" t="s">
        <v>3091</v>
      </c>
      <c r="F122" s="78">
        <v>717310.27</v>
      </c>
      <c r="G122" s="78">
        <v>101.46420000000015</v>
      </c>
      <c r="H122" s="78">
        <v>2522.6002980896001</v>
      </c>
      <c r="I122" s="79">
        <v>1.17E-2</v>
      </c>
      <c r="J122" s="79">
        <v>2.3E-3</v>
      </c>
      <c r="K122" s="79">
        <v>1E-4</v>
      </c>
    </row>
    <row r="123" spans="2:11">
      <c r="B123" t="s">
        <v>3092</v>
      </c>
      <c r="C123" t="s">
        <v>3093</v>
      </c>
      <c r="D123" t="s">
        <v>110</v>
      </c>
      <c r="E123" t="s">
        <v>3094</v>
      </c>
      <c r="F123" s="78">
        <v>2538155.59</v>
      </c>
      <c r="G123" s="78">
        <v>70.838799999999978</v>
      </c>
      <c r="H123" s="78">
        <v>6981.2703699988597</v>
      </c>
      <c r="I123" s="79">
        <v>1.03E-2</v>
      </c>
      <c r="J123" s="79">
        <v>6.4000000000000003E-3</v>
      </c>
      <c r="K123" s="79">
        <v>4.0000000000000002E-4</v>
      </c>
    </row>
    <row r="124" spans="2:11">
      <c r="B124" t="s">
        <v>3095</v>
      </c>
      <c r="C124" t="s">
        <v>3096</v>
      </c>
      <c r="D124" t="s">
        <v>106</v>
      </c>
      <c r="E124" t="s">
        <v>3097</v>
      </c>
      <c r="F124" s="78">
        <v>250125.02</v>
      </c>
      <c r="G124" s="78">
        <v>135.47710000000038</v>
      </c>
      <c r="H124" s="78">
        <v>1174.4961199484801</v>
      </c>
      <c r="I124" s="79">
        <v>2.0000000000000001E-4</v>
      </c>
      <c r="J124" s="79">
        <v>1.1000000000000001E-3</v>
      </c>
      <c r="K124" s="79">
        <v>1E-4</v>
      </c>
    </row>
    <row r="125" spans="2:11">
      <c r="B125" t="s">
        <v>3098</v>
      </c>
      <c r="C125" t="s">
        <v>3099</v>
      </c>
      <c r="D125" t="s">
        <v>106</v>
      </c>
      <c r="E125" t="s">
        <v>413</v>
      </c>
      <c r="F125" s="78">
        <v>334409.78999999998</v>
      </c>
      <c r="G125" s="78">
        <v>87.586899999999702</v>
      </c>
      <c r="H125" s="78">
        <v>1015.18851752713</v>
      </c>
      <c r="I125" s="79">
        <v>2.0000000000000001E-4</v>
      </c>
      <c r="J125" s="79">
        <v>8.9999999999999998E-4</v>
      </c>
      <c r="K125" s="79">
        <v>1E-4</v>
      </c>
    </row>
    <row r="126" spans="2:11">
      <c r="B126" t="s">
        <v>2987</v>
      </c>
      <c r="C126" t="s">
        <v>3100</v>
      </c>
      <c r="D126" t="s">
        <v>106</v>
      </c>
      <c r="E126" t="s">
        <v>3101</v>
      </c>
      <c r="F126" s="78">
        <v>179127.85</v>
      </c>
      <c r="G126" s="78">
        <v>100.77330000000001</v>
      </c>
      <c r="H126" s="78">
        <v>625.65821627159801</v>
      </c>
      <c r="I126" s="79">
        <v>1E-4</v>
      </c>
      <c r="J126" s="79">
        <v>5.9999999999999995E-4</v>
      </c>
      <c r="K126" s="79">
        <v>0</v>
      </c>
    </row>
    <row r="127" spans="2:11">
      <c r="B127" t="s">
        <v>3102</v>
      </c>
      <c r="C127" t="s">
        <v>3103</v>
      </c>
      <c r="D127" t="s">
        <v>106</v>
      </c>
      <c r="E127" t="s">
        <v>882</v>
      </c>
      <c r="F127" s="78">
        <v>240989.51</v>
      </c>
      <c r="G127" s="78">
        <v>101.1771999999998</v>
      </c>
      <c r="H127" s="78">
        <v>845.102435881622</v>
      </c>
      <c r="I127" s="79">
        <v>4.1999999999999997E-3</v>
      </c>
      <c r="J127" s="79">
        <v>8.0000000000000004E-4</v>
      </c>
      <c r="K127" s="79">
        <v>0</v>
      </c>
    </row>
    <row r="128" spans="2:11">
      <c r="B128" t="s">
        <v>3104</v>
      </c>
      <c r="C128" t="s">
        <v>3105</v>
      </c>
      <c r="D128" t="s">
        <v>110</v>
      </c>
      <c r="E128" t="s">
        <v>3106</v>
      </c>
      <c r="F128" s="78">
        <v>3335000</v>
      </c>
      <c r="G128" s="78">
        <v>97.808899999999994</v>
      </c>
      <c r="H128" s="78">
        <v>12665.409437282</v>
      </c>
      <c r="I128" s="79">
        <v>4.3099999999999999E-2</v>
      </c>
      <c r="J128" s="79">
        <v>1.15E-2</v>
      </c>
      <c r="K128" s="79">
        <v>6.9999999999999999E-4</v>
      </c>
    </row>
    <row r="129" spans="2:11">
      <c r="B129" t="s">
        <v>3107</v>
      </c>
      <c r="C129" t="s">
        <v>3108</v>
      </c>
      <c r="D129" t="s">
        <v>106</v>
      </c>
      <c r="E129" t="s">
        <v>3109</v>
      </c>
      <c r="F129" s="78">
        <v>2690878.64</v>
      </c>
      <c r="G129" s="78">
        <v>65.571700000000035</v>
      </c>
      <c r="H129" s="78">
        <v>6115.6005765948003</v>
      </c>
      <c r="I129" s="79">
        <v>4.0000000000000002E-4</v>
      </c>
      <c r="J129" s="79">
        <v>5.5999999999999999E-3</v>
      </c>
      <c r="K129" s="79">
        <v>2.9999999999999997E-4</v>
      </c>
    </row>
    <row r="130" spans="2:11">
      <c r="B130" t="s">
        <v>3110</v>
      </c>
      <c r="C130" t="s">
        <v>3111</v>
      </c>
      <c r="D130" t="s">
        <v>110</v>
      </c>
      <c r="E130" t="s">
        <v>3112</v>
      </c>
      <c r="F130" s="78">
        <v>231612.98</v>
      </c>
      <c r="G130" s="78">
        <v>98.507499999999993</v>
      </c>
      <c r="H130" s="78">
        <v>885.88472357874605</v>
      </c>
      <c r="I130" s="79">
        <v>4.1000000000000003E-3</v>
      </c>
      <c r="J130" s="79">
        <v>8.0000000000000004E-4</v>
      </c>
      <c r="K130" s="79">
        <v>0</v>
      </c>
    </row>
    <row r="131" spans="2:11">
      <c r="B131" t="s">
        <v>3113</v>
      </c>
      <c r="C131" t="s">
        <v>3114</v>
      </c>
      <c r="D131" t="s">
        <v>106</v>
      </c>
      <c r="E131" t="s">
        <v>3017</v>
      </c>
      <c r="F131" s="78">
        <v>726171.19</v>
      </c>
      <c r="G131" s="78">
        <v>85.163000000000181</v>
      </c>
      <c r="H131" s="78">
        <v>2143.4755050906001</v>
      </c>
      <c r="I131" s="79">
        <v>3.95E-2</v>
      </c>
      <c r="J131" s="79">
        <v>2E-3</v>
      </c>
      <c r="K131" s="79">
        <v>1E-4</v>
      </c>
    </row>
    <row r="132" spans="2:11">
      <c r="B132" t="s">
        <v>3115</v>
      </c>
      <c r="C132" t="s">
        <v>3116</v>
      </c>
      <c r="D132" t="s">
        <v>110</v>
      </c>
      <c r="E132" t="s">
        <v>3117</v>
      </c>
      <c r="F132" s="78">
        <v>2204419.0299999998</v>
      </c>
      <c r="G132" s="78">
        <v>96.98359999999991</v>
      </c>
      <c r="H132" s="78">
        <v>8301.1349352070993</v>
      </c>
      <c r="I132" s="79">
        <v>1.3100000000000001E-2</v>
      </c>
      <c r="J132" s="79">
        <v>7.6E-3</v>
      </c>
      <c r="K132" s="79">
        <v>5.0000000000000001E-4</v>
      </c>
    </row>
    <row r="133" spans="2:11">
      <c r="B133" t="s">
        <v>3118</v>
      </c>
      <c r="C133" t="s">
        <v>3119</v>
      </c>
      <c r="D133" t="s">
        <v>110</v>
      </c>
      <c r="E133" t="s">
        <v>3120</v>
      </c>
      <c r="F133" s="78">
        <v>4936367.75</v>
      </c>
      <c r="G133" s="78">
        <v>94.878000000000114</v>
      </c>
      <c r="H133" s="78">
        <v>18185.198611701398</v>
      </c>
      <c r="I133" s="79">
        <v>2.8E-3</v>
      </c>
      <c r="J133" s="79">
        <v>1.66E-2</v>
      </c>
      <c r="K133" s="79">
        <v>1E-3</v>
      </c>
    </row>
    <row r="134" spans="2:11">
      <c r="B134" t="s">
        <v>3121</v>
      </c>
      <c r="C134" t="s">
        <v>3122</v>
      </c>
      <c r="D134" t="s">
        <v>110</v>
      </c>
      <c r="E134" t="s">
        <v>3123</v>
      </c>
      <c r="F134" s="78">
        <v>1713780</v>
      </c>
      <c r="G134" s="78">
        <v>92.811600000000084</v>
      </c>
      <c r="H134" s="78">
        <v>6175.9297998901402</v>
      </c>
      <c r="I134" s="79">
        <v>1.9E-2</v>
      </c>
      <c r="J134" s="79">
        <v>5.5999999999999999E-3</v>
      </c>
      <c r="K134" s="79">
        <v>2.9999999999999997E-4</v>
      </c>
    </row>
    <row r="135" spans="2:11">
      <c r="B135" t="s">
        <v>3124</v>
      </c>
      <c r="C135" t="s">
        <v>3125</v>
      </c>
      <c r="D135" t="s">
        <v>106</v>
      </c>
      <c r="E135" t="s">
        <v>3126</v>
      </c>
      <c r="F135" s="78">
        <v>2326730.52</v>
      </c>
      <c r="G135" s="78">
        <v>106.78379999999997</v>
      </c>
      <c r="H135" s="78">
        <v>8611.5240045446299</v>
      </c>
      <c r="I135" s="79">
        <v>5.7000000000000002E-3</v>
      </c>
      <c r="J135" s="79">
        <v>7.7999999999999996E-3</v>
      </c>
      <c r="K135" s="79">
        <v>5.0000000000000001E-4</v>
      </c>
    </row>
    <row r="136" spans="2:11">
      <c r="B136" t="s">
        <v>3127</v>
      </c>
      <c r="C136" t="s">
        <v>3128</v>
      </c>
      <c r="D136" t="s">
        <v>110</v>
      </c>
      <c r="E136" t="s">
        <v>3129</v>
      </c>
      <c r="F136" s="78">
        <v>3820860.99</v>
      </c>
      <c r="G136" s="78">
        <v>88.77059999999976</v>
      </c>
      <c r="H136" s="78">
        <v>13169.685800269899</v>
      </c>
      <c r="I136" s="79">
        <v>2.2000000000000001E-3</v>
      </c>
      <c r="J136" s="79">
        <v>1.2E-2</v>
      </c>
      <c r="K136" s="79">
        <v>6.9999999999999999E-4</v>
      </c>
    </row>
    <row r="137" spans="2:11">
      <c r="B137" t="s">
        <v>3130</v>
      </c>
      <c r="C137" t="s">
        <v>3131</v>
      </c>
      <c r="D137" t="s">
        <v>106</v>
      </c>
      <c r="E137" t="s">
        <v>3132</v>
      </c>
      <c r="F137" s="78">
        <v>263463.34999999998</v>
      </c>
      <c r="G137" s="78">
        <v>92.877600000000001</v>
      </c>
      <c r="H137" s="78">
        <v>848.12478042237296</v>
      </c>
      <c r="I137" s="79">
        <v>9.7000000000000003E-3</v>
      </c>
      <c r="J137" s="79">
        <v>8.0000000000000004E-4</v>
      </c>
      <c r="K137" s="79">
        <v>0</v>
      </c>
    </row>
    <row r="138" spans="2:11">
      <c r="B138" t="s">
        <v>3133</v>
      </c>
      <c r="C138" t="s">
        <v>3134</v>
      </c>
      <c r="D138" t="s">
        <v>110</v>
      </c>
      <c r="E138" t="s">
        <v>3135</v>
      </c>
      <c r="F138" s="78">
        <v>5665988.6399999997</v>
      </c>
      <c r="G138" s="78">
        <v>96.764200000000059</v>
      </c>
      <c r="H138" s="78">
        <v>21288.027904819999</v>
      </c>
      <c r="I138" s="79">
        <v>4.7000000000000002E-3</v>
      </c>
      <c r="J138" s="79">
        <v>1.9400000000000001E-2</v>
      </c>
      <c r="K138" s="79">
        <v>1.1999999999999999E-3</v>
      </c>
    </row>
    <row r="139" spans="2:11">
      <c r="B139" t="s">
        <v>3136</v>
      </c>
      <c r="C139" t="s">
        <v>3137</v>
      </c>
      <c r="D139" t="s">
        <v>106</v>
      </c>
      <c r="E139" t="s">
        <v>3017</v>
      </c>
      <c r="F139" s="78">
        <v>589282.93999999994</v>
      </c>
      <c r="G139" s="78">
        <v>100.85380000000001</v>
      </c>
      <c r="H139" s="78">
        <v>2059.8931480127999</v>
      </c>
      <c r="I139" s="79">
        <v>5.9999999999999995E-4</v>
      </c>
      <c r="J139" s="79">
        <v>1.9E-3</v>
      </c>
      <c r="K139" s="79">
        <v>1E-4</v>
      </c>
    </row>
    <row r="140" spans="2:11">
      <c r="B140" t="s">
        <v>3138</v>
      </c>
      <c r="C140" t="s">
        <v>3139</v>
      </c>
      <c r="D140" t="s">
        <v>106</v>
      </c>
      <c r="E140" t="s">
        <v>3140</v>
      </c>
      <c r="F140" s="78">
        <v>4737633.34</v>
      </c>
      <c r="G140" s="78">
        <v>132.67949999999985</v>
      </c>
      <c r="H140" s="78">
        <v>21786.8192759788</v>
      </c>
      <c r="I140" s="79">
        <v>5.9999999999999995E-4</v>
      </c>
      <c r="J140" s="79">
        <v>1.9800000000000002E-2</v>
      </c>
      <c r="K140" s="79">
        <v>1.1999999999999999E-3</v>
      </c>
    </row>
    <row r="141" spans="2:11">
      <c r="B141" t="s">
        <v>3141</v>
      </c>
      <c r="C141" t="s">
        <v>3142</v>
      </c>
      <c r="D141" t="s">
        <v>106</v>
      </c>
      <c r="E141" t="s">
        <v>3143</v>
      </c>
      <c r="F141" s="78">
        <v>5406366.9800000004</v>
      </c>
      <c r="G141" s="78">
        <v>105.99070000000043</v>
      </c>
      <c r="H141" s="78">
        <v>19861.033352321199</v>
      </c>
      <c r="I141" s="79">
        <v>1E-3</v>
      </c>
      <c r="J141" s="79">
        <v>1.8100000000000002E-2</v>
      </c>
      <c r="K141" s="79">
        <v>1.1000000000000001E-3</v>
      </c>
    </row>
    <row r="142" spans="2:11">
      <c r="B142" t="s">
        <v>3144</v>
      </c>
      <c r="C142" t="s">
        <v>3145</v>
      </c>
      <c r="D142" t="s">
        <v>110</v>
      </c>
      <c r="E142" t="s">
        <v>3146</v>
      </c>
      <c r="F142" s="78">
        <v>4176285.41</v>
      </c>
      <c r="G142" s="78">
        <v>102.0093999999999</v>
      </c>
      <c r="H142" s="78">
        <v>16541.51888376</v>
      </c>
      <c r="I142" s="79">
        <v>9.2999999999999992E-3</v>
      </c>
      <c r="J142" s="79">
        <v>1.5100000000000001E-2</v>
      </c>
      <c r="K142" s="79">
        <v>8.9999999999999998E-4</v>
      </c>
    </row>
    <row r="143" spans="2:11">
      <c r="B143" t="s">
        <v>3147</v>
      </c>
      <c r="C143" t="s">
        <v>3148</v>
      </c>
      <c r="D143" t="s">
        <v>106</v>
      </c>
      <c r="E143" t="s">
        <v>3149</v>
      </c>
      <c r="F143" s="78">
        <v>119791.67999999999</v>
      </c>
      <c r="G143" s="78">
        <v>127.411</v>
      </c>
      <c r="H143" s="78">
        <v>529.00787648503695</v>
      </c>
      <c r="I143" s="79">
        <v>4.0000000000000001E-3</v>
      </c>
      <c r="J143" s="79">
        <v>5.0000000000000001E-4</v>
      </c>
      <c r="K143" s="79">
        <v>0</v>
      </c>
    </row>
    <row r="144" spans="2:11">
      <c r="B144" t="s">
        <v>3150</v>
      </c>
      <c r="C144" t="s">
        <v>3151</v>
      </c>
      <c r="D144" t="s">
        <v>106</v>
      </c>
      <c r="E144" t="s">
        <v>3135</v>
      </c>
      <c r="F144" s="78">
        <v>166066.97</v>
      </c>
      <c r="G144" s="78">
        <v>93.672700000000063</v>
      </c>
      <c r="H144" s="78">
        <v>539.168931028521</v>
      </c>
      <c r="I144" s="79">
        <v>1.2999999999999999E-3</v>
      </c>
      <c r="J144" s="79">
        <v>5.0000000000000001E-4</v>
      </c>
      <c r="K144" s="79">
        <v>0</v>
      </c>
    </row>
    <row r="145" spans="2:11">
      <c r="B145" t="s">
        <v>3152</v>
      </c>
      <c r="C145" t="s">
        <v>3153</v>
      </c>
      <c r="D145" t="s">
        <v>106</v>
      </c>
      <c r="E145" t="s">
        <v>361</v>
      </c>
      <c r="F145" s="78">
        <v>1463859.92</v>
      </c>
      <c r="G145" s="78">
        <v>70.579499999999996</v>
      </c>
      <c r="H145" s="78">
        <v>3581.01925241136</v>
      </c>
      <c r="I145" s="79">
        <v>1.7000000000000001E-2</v>
      </c>
      <c r="J145" s="79">
        <v>3.3E-3</v>
      </c>
      <c r="K145" s="79">
        <v>2.0000000000000001E-4</v>
      </c>
    </row>
    <row r="146" spans="2:11">
      <c r="B146" t="s">
        <v>3154</v>
      </c>
      <c r="C146" t="s">
        <v>3155</v>
      </c>
      <c r="D146" t="s">
        <v>110</v>
      </c>
      <c r="E146" t="s">
        <v>3156</v>
      </c>
      <c r="F146" s="78">
        <v>3976366.07</v>
      </c>
      <c r="G146" s="78">
        <v>85.824600000000103</v>
      </c>
      <c r="H146" s="78">
        <v>13250.8326243268</v>
      </c>
      <c r="I146" s="79">
        <v>5.7999999999999996E-3</v>
      </c>
      <c r="J146" s="79">
        <v>1.21E-2</v>
      </c>
      <c r="K146" s="79">
        <v>6.9999999999999999E-4</v>
      </c>
    </row>
    <row r="147" spans="2:11">
      <c r="B147" t="s">
        <v>3157</v>
      </c>
      <c r="C147" t="s">
        <v>3158</v>
      </c>
      <c r="D147" t="s">
        <v>110</v>
      </c>
      <c r="E147" t="s">
        <v>3159</v>
      </c>
      <c r="F147" s="78">
        <v>913247.49</v>
      </c>
      <c r="G147" s="78">
        <v>91.098600000000047</v>
      </c>
      <c r="H147" s="78">
        <v>3230.3175062477399</v>
      </c>
      <c r="I147" s="79">
        <v>0</v>
      </c>
      <c r="J147" s="79">
        <v>2.8999999999999998E-3</v>
      </c>
      <c r="K147" s="79">
        <v>2.0000000000000001E-4</v>
      </c>
    </row>
    <row r="148" spans="2:11">
      <c r="B148" t="s">
        <v>3160</v>
      </c>
      <c r="C148" t="s">
        <v>3161</v>
      </c>
      <c r="D148" t="s">
        <v>106</v>
      </c>
      <c r="E148" t="s">
        <v>3162</v>
      </c>
      <c r="F148" s="78">
        <v>191666</v>
      </c>
      <c r="G148" s="78">
        <v>124.4877</v>
      </c>
      <c r="H148" s="78">
        <v>826.98966255421203</v>
      </c>
      <c r="I148" s="79">
        <v>1.1999999999999999E-3</v>
      </c>
      <c r="J148" s="79">
        <v>8.0000000000000004E-4</v>
      </c>
      <c r="K148" s="79">
        <v>0</v>
      </c>
    </row>
    <row r="149" spans="2:11">
      <c r="B149" t="s">
        <v>3163</v>
      </c>
      <c r="C149" t="s">
        <v>3164</v>
      </c>
      <c r="D149" t="s">
        <v>110</v>
      </c>
      <c r="E149" t="s">
        <v>3162</v>
      </c>
      <c r="F149" s="78">
        <v>97421.07</v>
      </c>
      <c r="G149" s="78">
        <v>75.45870000000005</v>
      </c>
      <c r="H149" s="78">
        <v>285.43500652284399</v>
      </c>
      <c r="I149" s="79">
        <v>4.0000000000000002E-4</v>
      </c>
      <c r="J149" s="79">
        <v>2.9999999999999997E-4</v>
      </c>
      <c r="K149" s="79">
        <v>0</v>
      </c>
    </row>
    <row r="150" spans="2:11">
      <c r="B150" t="s">
        <v>3165</v>
      </c>
      <c r="C150" t="s">
        <v>3166</v>
      </c>
      <c r="D150" t="s">
        <v>106</v>
      </c>
      <c r="E150" t="s">
        <v>3167</v>
      </c>
      <c r="F150" s="78">
        <v>3204583.32</v>
      </c>
      <c r="G150" s="78">
        <v>88.553999999999945</v>
      </c>
      <c r="H150" s="78">
        <v>9835.7687479262404</v>
      </c>
      <c r="I150" s="79">
        <v>1E-4</v>
      </c>
      <c r="J150" s="79">
        <v>8.9999999999999993E-3</v>
      </c>
      <c r="K150" s="79">
        <v>5.9999999999999995E-4</v>
      </c>
    </row>
    <row r="151" spans="2:11">
      <c r="B151" t="s">
        <v>3168</v>
      </c>
      <c r="C151" t="s">
        <v>3169</v>
      </c>
      <c r="D151" t="s">
        <v>106</v>
      </c>
      <c r="E151" t="s">
        <v>2713</v>
      </c>
      <c r="F151" s="78">
        <v>1086845.32</v>
      </c>
      <c r="G151" s="78">
        <v>80.037900000000079</v>
      </c>
      <c r="H151" s="78">
        <v>3015.0323985241898</v>
      </c>
      <c r="I151" s="79">
        <v>6.0000000000000001E-3</v>
      </c>
      <c r="J151" s="79">
        <v>2.7000000000000001E-3</v>
      </c>
      <c r="K151" s="79">
        <v>2.0000000000000001E-4</v>
      </c>
    </row>
    <row r="152" spans="2:11">
      <c r="B152" t="s">
        <v>3170</v>
      </c>
      <c r="C152" t="s">
        <v>3171</v>
      </c>
      <c r="D152" t="s">
        <v>110</v>
      </c>
      <c r="E152" t="s">
        <v>3172</v>
      </c>
      <c r="F152" s="78">
        <v>5425407.7999999998</v>
      </c>
      <c r="G152" s="78">
        <v>79.962700000000112</v>
      </c>
      <c r="H152" s="78">
        <v>16844.761191191701</v>
      </c>
      <c r="I152" s="79">
        <v>1.6000000000000001E-3</v>
      </c>
      <c r="J152" s="79">
        <v>1.5299999999999999E-2</v>
      </c>
      <c r="K152" s="79">
        <v>8.9999999999999998E-4</v>
      </c>
    </row>
    <row r="153" spans="2:11">
      <c r="B153" t="s">
        <v>3173</v>
      </c>
      <c r="C153" t="s">
        <v>3174</v>
      </c>
      <c r="D153" t="s">
        <v>106</v>
      </c>
      <c r="E153" t="s">
        <v>3175</v>
      </c>
      <c r="F153" s="78">
        <v>1530019.85</v>
      </c>
      <c r="G153" s="78">
        <v>104.20570000000004</v>
      </c>
      <c r="H153" s="78">
        <v>5526.0791234858098</v>
      </c>
      <c r="I153" s="79">
        <v>3.56E-2</v>
      </c>
      <c r="J153" s="79">
        <v>5.0000000000000001E-3</v>
      </c>
      <c r="K153" s="79">
        <v>2.9999999999999997E-4</v>
      </c>
    </row>
    <row r="154" spans="2:11">
      <c r="B154" t="s">
        <v>3176</v>
      </c>
      <c r="C154" t="s">
        <v>3177</v>
      </c>
      <c r="D154" t="s">
        <v>106</v>
      </c>
      <c r="E154" t="s">
        <v>3178</v>
      </c>
      <c r="F154" s="78">
        <v>1027931.79</v>
      </c>
      <c r="G154" s="78">
        <v>90.477500000000248</v>
      </c>
      <c r="H154" s="78">
        <v>3223.5428510402699</v>
      </c>
      <c r="I154" s="79">
        <v>5.3E-3</v>
      </c>
      <c r="J154" s="79">
        <v>2.8999999999999998E-3</v>
      </c>
      <c r="K154" s="79">
        <v>2.0000000000000001E-4</v>
      </c>
    </row>
    <row r="155" spans="2:11">
      <c r="B155" t="s">
        <v>3179</v>
      </c>
      <c r="C155" t="s">
        <v>3180</v>
      </c>
      <c r="D155" t="s">
        <v>113</v>
      </c>
      <c r="E155" t="s">
        <v>3159</v>
      </c>
      <c r="F155" s="78">
        <v>6358901.1200000001</v>
      </c>
      <c r="G155" s="78">
        <v>91.451499999999939</v>
      </c>
      <c r="H155" s="78">
        <v>24738.912218343201</v>
      </c>
      <c r="I155" s="79">
        <v>3.1300000000000001E-2</v>
      </c>
      <c r="J155" s="79">
        <v>2.2499999999999999E-2</v>
      </c>
      <c r="K155" s="79">
        <v>1.4E-3</v>
      </c>
    </row>
    <row r="156" spans="2:11">
      <c r="B156" t="s">
        <v>3181</v>
      </c>
      <c r="C156" t="s">
        <v>3182</v>
      </c>
      <c r="D156" t="s">
        <v>106</v>
      </c>
      <c r="E156" t="s">
        <v>2995</v>
      </c>
      <c r="F156" s="78">
        <v>344999.91</v>
      </c>
      <c r="G156" s="78">
        <v>129.97910000000033</v>
      </c>
      <c r="H156" s="78">
        <v>1554.2506786132001</v>
      </c>
      <c r="I156" s="79">
        <v>2.7900000000000001E-2</v>
      </c>
      <c r="J156" s="79">
        <v>1.4E-3</v>
      </c>
      <c r="K156" s="79">
        <v>1E-4</v>
      </c>
    </row>
    <row r="157" spans="2:11">
      <c r="B157" t="s">
        <v>3183</v>
      </c>
      <c r="C157" t="s">
        <v>3184</v>
      </c>
      <c r="D157" t="s">
        <v>113</v>
      </c>
      <c r="E157" t="s">
        <v>3185</v>
      </c>
      <c r="F157" s="78">
        <v>210612.32</v>
      </c>
      <c r="G157" s="78">
        <v>127.23889999999999</v>
      </c>
      <c r="H157" s="78">
        <v>1140.01711801489</v>
      </c>
      <c r="I157" s="79">
        <v>8.0000000000000004E-4</v>
      </c>
      <c r="J157" s="79">
        <v>1E-3</v>
      </c>
      <c r="K157" s="79">
        <v>1E-4</v>
      </c>
    </row>
    <row r="158" spans="2:11">
      <c r="B158" t="s">
        <v>3186</v>
      </c>
      <c r="C158" t="s">
        <v>3187</v>
      </c>
      <c r="D158" t="s">
        <v>106</v>
      </c>
      <c r="E158" t="s">
        <v>3185</v>
      </c>
      <c r="F158" s="78">
        <v>149554.6</v>
      </c>
      <c r="G158" s="78">
        <v>111.0642</v>
      </c>
      <c r="H158" s="78">
        <v>575.70821510439202</v>
      </c>
      <c r="I158" s="79">
        <v>6.9999999999999999E-4</v>
      </c>
      <c r="J158" s="79">
        <v>5.0000000000000001E-4</v>
      </c>
      <c r="K158" s="79">
        <v>0</v>
      </c>
    </row>
    <row r="159" spans="2:11">
      <c r="B159" t="s">
        <v>3188</v>
      </c>
      <c r="C159" t="s">
        <v>3189</v>
      </c>
      <c r="D159" t="s">
        <v>113</v>
      </c>
      <c r="E159" t="s">
        <v>3190</v>
      </c>
      <c r="F159" s="78">
        <v>2609988.5099999998</v>
      </c>
      <c r="G159" s="78">
        <v>100.02980000000002</v>
      </c>
      <c r="H159" s="78">
        <v>11106.4608597229</v>
      </c>
      <c r="I159" s="79">
        <v>4.5999999999999999E-3</v>
      </c>
      <c r="J159" s="79">
        <v>1.01E-2</v>
      </c>
      <c r="K159" s="79">
        <v>5.9999999999999995E-4</v>
      </c>
    </row>
    <row r="160" spans="2:11">
      <c r="B160" t="s">
        <v>3191</v>
      </c>
      <c r="C160" t="s">
        <v>3192</v>
      </c>
      <c r="D160" t="s">
        <v>106</v>
      </c>
      <c r="E160" t="s">
        <v>385</v>
      </c>
      <c r="F160" s="78">
        <v>880670.67</v>
      </c>
      <c r="G160" s="78">
        <v>91.826699999999974</v>
      </c>
      <c r="H160" s="78">
        <v>2802.9223617707298</v>
      </c>
      <c r="I160" s="79">
        <v>0</v>
      </c>
      <c r="J160" s="79">
        <v>2.5999999999999999E-3</v>
      </c>
      <c r="K160" s="79">
        <v>2.0000000000000001E-4</v>
      </c>
    </row>
    <row r="161" spans="2:11">
      <c r="B161" t="s">
        <v>3193</v>
      </c>
      <c r="C161" t="s">
        <v>3194</v>
      </c>
      <c r="D161" t="s">
        <v>106</v>
      </c>
      <c r="E161" t="s">
        <v>3195</v>
      </c>
      <c r="F161" s="78">
        <v>16042066.970000001</v>
      </c>
      <c r="G161" s="78">
        <v>90.893699999999995</v>
      </c>
      <c r="H161" s="78">
        <v>50538.537029620798</v>
      </c>
      <c r="I161" s="79">
        <v>1.2999999999999999E-3</v>
      </c>
      <c r="J161" s="79">
        <v>4.5999999999999999E-2</v>
      </c>
      <c r="K161" s="79">
        <v>2.8E-3</v>
      </c>
    </row>
    <row r="162" spans="2:11">
      <c r="B162" t="s">
        <v>3196</v>
      </c>
      <c r="C162" t="s">
        <v>3197</v>
      </c>
      <c r="D162" t="s">
        <v>106</v>
      </c>
      <c r="E162" t="s">
        <v>3198</v>
      </c>
      <c r="F162" s="78">
        <v>1683070.09</v>
      </c>
      <c r="G162" s="78">
        <v>115.746</v>
      </c>
      <c r="H162" s="78">
        <v>6752.0671378832803</v>
      </c>
      <c r="I162" s="79">
        <v>1.0800000000000001E-2</v>
      </c>
      <c r="J162" s="79">
        <v>6.1000000000000004E-3</v>
      </c>
      <c r="K162" s="79">
        <v>4.0000000000000002E-4</v>
      </c>
    </row>
    <row r="163" spans="2:11">
      <c r="B163" t="s">
        <v>3199</v>
      </c>
      <c r="C163" t="s">
        <v>3200</v>
      </c>
      <c r="D163" t="s">
        <v>106</v>
      </c>
      <c r="E163" t="s">
        <v>3201</v>
      </c>
      <c r="F163" s="78">
        <v>4826112.1399999997</v>
      </c>
      <c r="G163" s="78">
        <v>13.020599999999991</v>
      </c>
      <c r="H163" s="78">
        <v>2177.9954328047102</v>
      </c>
      <c r="I163" s="79">
        <v>5.4999999999999997E-3</v>
      </c>
      <c r="J163" s="79">
        <v>2E-3</v>
      </c>
      <c r="K163" s="79">
        <v>1E-4</v>
      </c>
    </row>
    <row r="164" spans="2:11">
      <c r="B164" t="s">
        <v>3202</v>
      </c>
      <c r="C164" t="s">
        <v>3203</v>
      </c>
      <c r="D164" t="s">
        <v>106</v>
      </c>
      <c r="E164" t="s">
        <v>373</v>
      </c>
      <c r="F164" s="78">
        <v>2526842.0499999998</v>
      </c>
      <c r="G164" s="78">
        <v>84.219300000000018</v>
      </c>
      <c r="H164" s="78">
        <v>7375.9553878098504</v>
      </c>
      <c r="I164" s="79">
        <v>1.5E-3</v>
      </c>
      <c r="J164" s="79">
        <v>6.7000000000000002E-3</v>
      </c>
      <c r="K164" s="79">
        <v>4.0000000000000002E-4</v>
      </c>
    </row>
    <row r="165" spans="2:11">
      <c r="B165" t="s">
        <v>3204</v>
      </c>
      <c r="C165" t="s">
        <v>3205</v>
      </c>
      <c r="D165" t="s">
        <v>106</v>
      </c>
      <c r="E165" t="s">
        <v>3206</v>
      </c>
      <c r="F165" s="78">
        <v>3444239.5</v>
      </c>
      <c r="G165" s="78">
        <v>118.0611000000002</v>
      </c>
      <c r="H165" s="78">
        <v>14093.820201799401</v>
      </c>
      <c r="I165" s="79">
        <v>1.6000000000000001E-3</v>
      </c>
      <c r="J165" s="79">
        <v>1.2800000000000001E-2</v>
      </c>
      <c r="K165" s="79">
        <v>8.0000000000000004E-4</v>
      </c>
    </row>
    <row r="166" spans="2:11">
      <c r="B166" t="s">
        <v>3207</v>
      </c>
      <c r="C166" t="s">
        <v>3208</v>
      </c>
      <c r="D166" t="s">
        <v>106</v>
      </c>
      <c r="E166" t="s">
        <v>3209</v>
      </c>
      <c r="F166" s="78">
        <v>3171204.88</v>
      </c>
      <c r="G166" s="78">
        <v>120.62010000000011</v>
      </c>
      <c r="H166" s="78">
        <v>13257.8329841994</v>
      </c>
      <c r="I166" s="79">
        <v>1.1299999999999999E-2</v>
      </c>
      <c r="J166" s="79">
        <v>1.21E-2</v>
      </c>
      <c r="K166" s="79">
        <v>6.9999999999999999E-4</v>
      </c>
    </row>
    <row r="167" spans="2:11">
      <c r="B167" t="s">
        <v>3210</v>
      </c>
      <c r="C167" t="s">
        <v>3211</v>
      </c>
      <c r="D167" t="s">
        <v>106</v>
      </c>
      <c r="E167" t="s">
        <v>3212</v>
      </c>
      <c r="F167" s="78">
        <v>1846932</v>
      </c>
      <c r="G167" s="78">
        <v>73.774500000000003</v>
      </c>
      <c r="H167" s="78">
        <v>4722.64976434644</v>
      </c>
      <c r="I167" s="79">
        <v>1.46E-2</v>
      </c>
      <c r="J167" s="79">
        <v>4.3E-3</v>
      </c>
      <c r="K167" s="79">
        <v>2.9999999999999997E-4</v>
      </c>
    </row>
    <row r="168" spans="2:11">
      <c r="B168" t="s">
        <v>3213</v>
      </c>
      <c r="C168" t="s">
        <v>3214</v>
      </c>
      <c r="D168" t="s">
        <v>110</v>
      </c>
      <c r="E168" t="s">
        <v>3215</v>
      </c>
      <c r="F168" s="78">
        <v>3815832.17</v>
      </c>
      <c r="G168" s="78">
        <v>6.9703000000000257</v>
      </c>
      <c r="H168" s="78">
        <v>1032.7275348718699</v>
      </c>
      <c r="I168" s="79">
        <v>6.3E-2</v>
      </c>
      <c r="J168" s="79">
        <v>8.9999999999999998E-4</v>
      </c>
      <c r="K168" s="79">
        <v>1E-4</v>
      </c>
    </row>
    <row r="169" spans="2:11">
      <c r="B169" t="s">
        <v>3216</v>
      </c>
      <c r="C169" t="s">
        <v>3217</v>
      </c>
      <c r="D169" t="s">
        <v>110</v>
      </c>
      <c r="E169" t="s">
        <v>3218</v>
      </c>
      <c r="F169" s="78">
        <v>1425495.77</v>
      </c>
      <c r="G169" s="78">
        <v>100</v>
      </c>
      <c r="H169" s="78">
        <v>5534.9149757559999</v>
      </c>
      <c r="I169" s="79">
        <v>4.0000000000000001E-3</v>
      </c>
      <c r="J169" s="79">
        <v>5.0000000000000001E-3</v>
      </c>
      <c r="K169" s="79">
        <v>2.9999999999999997E-4</v>
      </c>
    </row>
    <row r="170" spans="2:11">
      <c r="B170" t="s">
        <v>3219</v>
      </c>
      <c r="C170" t="s">
        <v>3220</v>
      </c>
      <c r="D170" t="s">
        <v>110</v>
      </c>
      <c r="E170" t="s">
        <v>364</v>
      </c>
      <c r="F170" s="78">
        <v>524836.93999999994</v>
      </c>
      <c r="G170" s="78">
        <v>100</v>
      </c>
      <c r="H170" s="78">
        <v>2037.836870632</v>
      </c>
      <c r="I170" s="79">
        <v>2.1399999999999999E-2</v>
      </c>
      <c r="J170" s="79">
        <v>1.9E-3</v>
      </c>
      <c r="K170" s="79">
        <v>1E-4</v>
      </c>
    </row>
    <row r="171" spans="2:11">
      <c r="B171" t="s">
        <v>3221</v>
      </c>
      <c r="C171" t="s">
        <v>3222</v>
      </c>
      <c r="D171" t="s">
        <v>110</v>
      </c>
      <c r="E171" t="s">
        <v>3028</v>
      </c>
      <c r="F171" s="78">
        <v>820800.51</v>
      </c>
      <c r="G171" s="78">
        <v>77.368400000000278</v>
      </c>
      <c r="H171" s="78">
        <v>2465.7341731228898</v>
      </c>
      <c r="I171" s="79">
        <v>2.7000000000000001E-3</v>
      </c>
      <c r="J171" s="79">
        <v>2.2000000000000001E-3</v>
      </c>
      <c r="K171" s="79">
        <v>1E-4</v>
      </c>
    </row>
    <row r="172" spans="2:11">
      <c r="B172" t="s">
        <v>3223</v>
      </c>
      <c r="C172" t="s">
        <v>3224</v>
      </c>
      <c r="D172" t="s">
        <v>106</v>
      </c>
      <c r="E172" t="s">
        <v>3225</v>
      </c>
      <c r="F172" s="78">
        <v>8223833.0700000003</v>
      </c>
      <c r="G172" s="78">
        <v>94.7289999999999</v>
      </c>
      <c r="H172" s="78">
        <v>27001.369836899099</v>
      </c>
      <c r="I172" s="79">
        <v>7.6E-3</v>
      </c>
      <c r="J172" s="79">
        <v>2.46E-2</v>
      </c>
      <c r="K172" s="79">
        <v>1.5E-3</v>
      </c>
    </row>
    <row r="173" spans="2:11">
      <c r="B173" t="s">
        <v>3226</v>
      </c>
      <c r="C173" t="s">
        <v>3227</v>
      </c>
      <c r="D173" t="s">
        <v>204</v>
      </c>
      <c r="E173" t="s">
        <v>3228</v>
      </c>
      <c r="F173" s="78">
        <v>33256826.66</v>
      </c>
      <c r="G173" s="78">
        <v>101.90459999999997</v>
      </c>
      <c r="H173" s="78">
        <v>17653.424026457102</v>
      </c>
      <c r="I173" s="79">
        <v>5.7000000000000002E-3</v>
      </c>
      <c r="J173" s="79">
        <v>1.61E-2</v>
      </c>
      <c r="K173" s="79">
        <v>1E-3</v>
      </c>
    </row>
    <row r="174" spans="2:11">
      <c r="B174" t="s">
        <v>3229</v>
      </c>
      <c r="C174" t="s">
        <v>3230</v>
      </c>
      <c r="D174" t="s">
        <v>106</v>
      </c>
      <c r="E174" t="s">
        <v>3149</v>
      </c>
      <c r="F174" s="78">
        <v>484549.46</v>
      </c>
      <c r="G174" s="78">
        <v>104.73839999999977</v>
      </c>
      <c r="H174" s="78">
        <v>1759.0274126894101</v>
      </c>
      <c r="I174" s="79">
        <v>8.0000000000000004E-4</v>
      </c>
      <c r="J174" s="79">
        <v>1.6000000000000001E-3</v>
      </c>
      <c r="K174" s="79">
        <v>1E-4</v>
      </c>
    </row>
    <row r="175" spans="2:11">
      <c r="B175" t="s">
        <v>3231</v>
      </c>
      <c r="C175" t="s">
        <v>3232</v>
      </c>
      <c r="D175" t="s">
        <v>110</v>
      </c>
      <c r="E175" t="s">
        <v>3233</v>
      </c>
      <c r="F175" s="78">
        <v>4508238.74</v>
      </c>
      <c r="G175" s="78">
        <v>102.20490000000011</v>
      </c>
      <c r="H175" s="78">
        <v>17890.548070904399</v>
      </c>
      <c r="I175" s="79">
        <v>1.8E-3</v>
      </c>
      <c r="J175" s="79">
        <v>1.6299999999999999E-2</v>
      </c>
      <c r="K175" s="79">
        <v>1E-3</v>
      </c>
    </row>
    <row r="176" spans="2:11">
      <c r="B176" t="s">
        <v>266</v>
      </c>
      <c r="C176" s="16"/>
    </row>
    <row r="177" spans="2:3">
      <c r="B177" t="s">
        <v>395</v>
      </c>
      <c r="C177" s="16"/>
    </row>
    <row r="178" spans="2:3">
      <c r="B178" t="s">
        <v>396</v>
      </c>
      <c r="C178" s="16"/>
    </row>
    <row r="179" spans="2:3">
      <c r="B179" t="s">
        <v>397</v>
      </c>
      <c r="C179" s="16"/>
    </row>
    <row r="180" spans="2:3">
      <c r="C180" s="16"/>
    </row>
    <row r="181" spans="2:3">
      <c r="C181" s="16"/>
    </row>
    <row r="182" spans="2:3">
      <c r="C182" s="16"/>
    </row>
    <row r="183" spans="2:3">
      <c r="C183" s="16"/>
    </row>
    <row r="184" spans="2:3">
      <c r="C184" s="16"/>
    </row>
    <row r="185" spans="2:3">
      <c r="C185" s="16"/>
    </row>
    <row r="186" spans="2:3">
      <c r="C186" s="16"/>
    </row>
    <row r="187" spans="2:3">
      <c r="C187" s="16"/>
    </row>
    <row r="188" spans="2:3">
      <c r="C188" s="16"/>
    </row>
    <row r="189" spans="2:3">
      <c r="C189" s="16"/>
    </row>
    <row r="190" spans="2:3">
      <c r="C190" s="16"/>
    </row>
    <row r="191" spans="2:3">
      <c r="C191" s="16"/>
    </row>
    <row r="192" spans="2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5:XFD1048576 A1:XFD3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s="83">
        <v>44012</v>
      </c>
    </row>
    <row r="2" spans="2:59">
      <c r="B2" s="2" t="s">
        <v>1</v>
      </c>
      <c r="C2" s="12" t="s">
        <v>197</v>
      </c>
    </row>
    <row r="3" spans="2:59">
      <c r="B3" s="2" t="s">
        <v>2</v>
      </c>
      <c r="C3" s="26" t="s">
        <v>4558</v>
      </c>
    </row>
    <row r="4" spans="2:59" s="1" customFormat="1">
      <c r="B4" s="2" t="s">
        <v>3</v>
      </c>
    </row>
    <row r="5" spans="2:59">
      <c r="B5" s="75" t="s">
        <v>198</v>
      </c>
      <c r="C5" t="s">
        <v>199</v>
      </c>
    </row>
    <row r="6" spans="2:59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2:59" ht="26.25" customHeight="1">
      <c r="B7" s="107" t="s">
        <v>141</v>
      </c>
      <c r="C7" s="108"/>
      <c r="D7" s="108"/>
      <c r="E7" s="108"/>
      <c r="F7" s="108"/>
      <c r="G7" s="108"/>
      <c r="H7" s="108"/>
      <c r="I7" s="108"/>
      <c r="J7" s="108"/>
      <c r="K7" s="108"/>
      <c r="L7" s="109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3234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224</v>
      </c>
      <c r="C13" t="s">
        <v>224</v>
      </c>
      <c r="D13" t="s">
        <v>224</v>
      </c>
      <c r="E13" t="s">
        <v>224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2608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224</v>
      </c>
      <c r="C15" t="s">
        <v>224</v>
      </c>
      <c r="D15" t="s">
        <v>224</v>
      </c>
      <c r="E15" t="s">
        <v>224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266</v>
      </c>
      <c r="C16" s="16"/>
      <c r="D16" s="16"/>
    </row>
    <row r="17" spans="2:4">
      <c r="B17" t="s">
        <v>395</v>
      </c>
      <c r="C17" s="16"/>
      <c r="D17" s="16"/>
    </row>
    <row r="18" spans="2:4">
      <c r="B18" t="s">
        <v>396</v>
      </c>
      <c r="C18" s="16"/>
      <c r="D18" s="16"/>
    </row>
    <row r="19" spans="2:4">
      <c r="B19" t="s">
        <v>397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5:XFD1048576 A1:XFD3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s="83">
        <v>44012</v>
      </c>
    </row>
    <row r="2" spans="2:52">
      <c r="B2" s="2" t="s">
        <v>1</v>
      </c>
      <c r="C2" s="12" t="s">
        <v>197</v>
      </c>
    </row>
    <row r="3" spans="2:52">
      <c r="B3" s="2" t="s">
        <v>2</v>
      </c>
      <c r="C3" s="26" t="s">
        <v>4558</v>
      </c>
    </row>
    <row r="4" spans="2:52" s="1" customFormat="1">
      <c r="B4" s="2" t="s">
        <v>3</v>
      </c>
    </row>
    <row r="5" spans="2:52">
      <c r="B5" s="75" t="s">
        <v>198</v>
      </c>
      <c r="C5" t="s">
        <v>199</v>
      </c>
    </row>
    <row r="6" spans="2:52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2:52" ht="26.25" customHeight="1">
      <c r="B7" s="107" t="s">
        <v>142</v>
      </c>
      <c r="C7" s="108"/>
      <c r="D7" s="108"/>
      <c r="E7" s="108"/>
      <c r="F7" s="108"/>
      <c r="G7" s="108"/>
      <c r="H7" s="108"/>
      <c r="I7" s="108"/>
      <c r="J7" s="108"/>
      <c r="K7" s="108"/>
      <c r="L7" s="109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208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2611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224</v>
      </c>
      <c r="C14" t="s">
        <v>224</v>
      </c>
      <c r="D14" t="s">
        <v>224</v>
      </c>
      <c r="E14" t="s">
        <v>224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2616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224</v>
      </c>
      <c r="C16" t="s">
        <v>224</v>
      </c>
      <c r="D16" t="s">
        <v>224</v>
      </c>
      <c r="E16" t="s">
        <v>224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3235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224</v>
      </c>
      <c r="C18" t="s">
        <v>224</v>
      </c>
      <c r="D18" t="s">
        <v>224</v>
      </c>
      <c r="E18" t="s">
        <v>224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2617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224</v>
      </c>
      <c r="C20" t="s">
        <v>224</v>
      </c>
      <c r="D20" t="s">
        <v>224</v>
      </c>
      <c r="E20" t="s">
        <v>224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1129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224</v>
      </c>
      <c r="C22" t="s">
        <v>224</v>
      </c>
      <c r="D22" t="s">
        <v>224</v>
      </c>
      <c r="E22" t="s">
        <v>224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264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2611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224</v>
      </c>
      <c r="C25" t="s">
        <v>224</v>
      </c>
      <c r="D25" t="s">
        <v>224</v>
      </c>
      <c r="E25" t="s">
        <v>224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2624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224</v>
      </c>
      <c r="C27" t="s">
        <v>224</v>
      </c>
      <c r="D27" t="s">
        <v>224</v>
      </c>
      <c r="E27" t="s">
        <v>224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2617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224</v>
      </c>
      <c r="C29" t="s">
        <v>224</v>
      </c>
      <c r="D29" t="s">
        <v>224</v>
      </c>
      <c r="E29" t="s">
        <v>224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2625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224</v>
      </c>
      <c r="C31" t="s">
        <v>224</v>
      </c>
      <c r="D31" t="s">
        <v>224</v>
      </c>
      <c r="E31" t="s">
        <v>224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1129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224</v>
      </c>
      <c r="C33" t="s">
        <v>224</v>
      </c>
      <c r="D33" t="s">
        <v>224</v>
      </c>
      <c r="E33" t="s">
        <v>224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266</v>
      </c>
      <c r="C34" s="16"/>
      <c r="D34" s="16"/>
    </row>
    <row r="35" spans="2:12">
      <c r="B35" t="s">
        <v>395</v>
      </c>
      <c r="C35" s="16"/>
      <c r="D35" s="16"/>
    </row>
    <row r="36" spans="2:12">
      <c r="B36" t="s">
        <v>396</v>
      </c>
      <c r="C36" s="16"/>
      <c r="D36" s="16"/>
    </row>
    <row r="37" spans="2:12">
      <c r="B37" t="s">
        <v>397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5:XFD1048576 A1:XFD3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topLeftCell="A4" workbookViewId="0">
      <selection activeCell="L11" sqref="L11:L64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s="83">
        <v>44012</v>
      </c>
    </row>
    <row r="2" spans="2:13">
      <c r="B2" s="2" t="s">
        <v>1</v>
      </c>
      <c r="C2" s="12" t="s">
        <v>197</v>
      </c>
    </row>
    <row r="3" spans="2:13">
      <c r="B3" s="2" t="s">
        <v>2</v>
      </c>
      <c r="C3" s="26" t="s">
        <v>4558</v>
      </c>
    </row>
    <row r="4" spans="2:13" s="1" customFormat="1">
      <c r="B4" s="2" t="s">
        <v>3</v>
      </c>
    </row>
    <row r="5" spans="2:13">
      <c r="B5" s="75" t="s">
        <v>198</v>
      </c>
      <c r="C5" t="s">
        <v>199</v>
      </c>
    </row>
    <row r="7" spans="2:13" ht="26.25" customHeight="1">
      <c r="B7" s="97" t="s">
        <v>47</v>
      </c>
      <c r="C7" s="98"/>
      <c r="D7" s="98"/>
      <c r="E7" s="98"/>
      <c r="F7" s="98"/>
      <c r="G7" s="98"/>
      <c r="H7" s="98"/>
      <c r="I7" s="98"/>
      <c r="J7" s="98"/>
      <c r="K7" s="98"/>
      <c r="L7" s="98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f>J12+J57</f>
        <v>1385186.4920197306</v>
      </c>
      <c r="K11" s="77">
        <f>J11/$J$11</f>
        <v>1</v>
      </c>
      <c r="L11" s="77">
        <f>J11/'סכום נכסי הקרן'!$C$42</f>
        <v>7.7603430412162847E-2</v>
      </c>
    </row>
    <row r="12" spans="2:13">
      <c r="B12" s="80" t="s">
        <v>208</v>
      </c>
      <c r="C12" s="26"/>
      <c r="D12" s="27"/>
      <c r="E12" s="27"/>
      <c r="F12" s="27"/>
      <c r="G12" s="27"/>
      <c r="H12" s="27"/>
      <c r="I12" s="81">
        <v>0</v>
      </c>
      <c r="J12" s="82">
        <f>J13+J19+J46+J49+J51+J53+J55</f>
        <v>1384629.0976590826</v>
      </c>
      <c r="K12" s="81">
        <f t="shared" ref="K12:K64" si="0">J12/$J$11</f>
        <v>0.99959760338130699</v>
      </c>
      <c r="L12" s="81">
        <f>J12/'סכום נכסי הקרן'!$C$42</f>
        <v>7.7572203054166011E-2</v>
      </c>
    </row>
    <row r="13" spans="2:13">
      <c r="B13" s="80" t="s">
        <v>209</v>
      </c>
      <c r="C13" s="26"/>
      <c r="D13" s="27"/>
      <c r="E13" s="27"/>
      <c r="F13" s="27"/>
      <c r="G13" s="27"/>
      <c r="H13" s="27"/>
      <c r="I13" s="81">
        <v>0</v>
      </c>
      <c r="J13" s="82">
        <f>SUM(J14:J18)</f>
        <v>676556.31625999999</v>
      </c>
      <c r="K13" s="81">
        <f t="shared" si="0"/>
        <v>0.48842254826894682</v>
      </c>
      <c r="L13" s="81">
        <f>J13/'סכום נכסי הקרן'!$C$42</f>
        <v>3.7903265236320462E-2</v>
      </c>
    </row>
    <row r="14" spans="2:13">
      <c r="B14" t="s">
        <v>4559</v>
      </c>
      <c r="C14" t="s">
        <v>210</v>
      </c>
      <c r="D14" t="s">
        <v>211</v>
      </c>
      <c r="E14" t="s">
        <v>212</v>
      </c>
      <c r="F14" t="s">
        <v>150</v>
      </c>
      <c r="G14" t="s">
        <v>102</v>
      </c>
      <c r="H14" s="79">
        <v>0</v>
      </c>
      <c r="I14" s="79">
        <v>0</v>
      </c>
      <c r="J14" s="78">
        <v>12.53825</v>
      </c>
      <c r="K14" s="79">
        <f t="shared" si="0"/>
        <v>9.0516692678096124E-6</v>
      </c>
      <c r="L14" s="79">
        <f>J14/'סכום נכסי הקרן'!$C$42</f>
        <v>7.0244058613837616E-7</v>
      </c>
    </row>
    <row r="15" spans="2:13">
      <c r="B15" t="s">
        <v>4560</v>
      </c>
      <c r="C15" t="s">
        <v>213</v>
      </c>
      <c r="D15" t="s">
        <v>214</v>
      </c>
      <c r="E15" t="s">
        <v>215</v>
      </c>
      <c r="F15" t="s">
        <v>216</v>
      </c>
      <c r="G15" t="s">
        <v>102</v>
      </c>
      <c r="H15" s="79">
        <v>0</v>
      </c>
      <c r="I15" s="79">
        <v>0</v>
      </c>
      <c r="J15" s="78">
        <v>43611.536820000001</v>
      </c>
      <c r="K15" s="79">
        <f t="shared" si="0"/>
        <v>3.1484234845815112E-2</v>
      </c>
      <c r="L15" s="79">
        <f>J15/'סכום נכסי הקרן'!$C$42</f>
        <v>2.4432846279374056E-3</v>
      </c>
    </row>
    <row r="16" spans="2:13">
      <c r="B16" t="s">
        <v>4561</v>
      </c>
      <c r="C16" t="s">
        <v>217</v>
      </c>
      <c r="D16" t="s">
        <v>218</v>
      </c>
      <c r="E16" t="s">
        <v>215</v>
      </c>
      <c r="F16" t="s">
        <v>216</v>
      </c>
      <c r="G16" t="s">
        <v>102</v>
      </c>
      <c r="H16" s="79">
        <v>0</v>
      </c>
      <c r="I16" s="79">
        <v>0</v>
      </c>
      <c r="J16" s="78">
        <v>76968.895220000006</v>
      </c>
      <c r="K16" s="79">
        <f t="shared" si="0"/>
        <v>5.5565727548910905E-2</v>
      </c>
      <c r="L16" s="79">
        <f>J16/'סכום נכסי הקרן'!$C$42</f>
        <v>4.3120910711431076E-3</v>
      </c>
    </row>
    <row r="17" spans="2:12">
      <c r="B17" t="s">
        <v>4562</v>
      </c>
      <c r="C17" t="s">
        <v>219</v>
      </c>
      <c r="D17" t="s">
        <v>220</v>
      </c>
      <c r="E17" t="s">
        <v>215</v>
      </c>
      <c r="F17" t="s">
        <v>216</v>
      </c>
      <c r="G17" t="s">
        <v>102</v>
      </c>
      <c r="H17" s="79">
        <v>0</v>
      </c>
      <c r="I17" s="79">
        <v>0</v>
      </c>
      <c r="J17" s="78">
        <v>137.06253000000001</v>
      </c>
      <c r="K17" s="79">
        <f t="shared" si="0"/>
        <v>9.8948791942195526E-5</v>
      </c>
      <c r="L17" s="79">
        <f>J17/'סכום נכסי הקרן'!$C$42</f>
        <v>7.6787656898537504E-6</v>
      </c>
    </row>
    <row r="18" spans="2:12">
      <c r="B18" t="s">
        <v>4563</v>
      </c>
      <c r="C18" t="s">
        <v>221</v>
      </c>
      <c r="D18" t="s">
        <v>222</v>
      </c>
      <c r="E18" t="s">
        <v>215</v>
      </c>
      <c r="F18" t="s">
        <v>216</v>
      </c>
      <c r="G18" t="s">
        <v>102</v>
      </c>
      <c r="H18" s="79">
        <v>0</v>
      </c>
      <c r="I18" s="79">
        <v>0</v>
      </c>
      <c r="J18" s="78">
        <f>555051.74168+(75399.24+7501.09+43957.78+647683.65)/1000</f>
        <v>555826.28344000003</v>
      </c>
      <c r="K18" s="79">
        <f t="shared" si="0"/>
        <v>0.4012645854130108</v>
      </c>
      <c r="L18" s="79">
        <f>J18/'סכום נכסי הקרן'!$C$42</f>
        <v>3.1139508330963957E-2</v>
      </c>
    </row>
    <row r="19" spans="2:12">
      <c r="B19" s="80" t="s">
        <v>223</v>
      </c>
      <c r="D19" s="16"/>
      <c r="I19" s="81">
        <v>0</v>
      </c>
      <c r="J19" s="82">
        <f>SUM(J20:J45)</f>
        <v>404943.31516908255</v>
      </c>
      <c r="K19" s="81">
        <f t="shared" si="0"/>
        <v>0.29233848113739369</v>
      </c>
      <c r="L19" s="81">
        <f>J19/'סכום נכסי הקרן'!$C$42</f>
        <v>2.268646897774311E-2</v>
      </c>
    </row>
    <row r="20" spans="2:12">
      <c r="B20" t="s">
        <v>4561</v>
      </c>
      <c r="C20" t="s">
        <v>227</v>
      </c>
      <c r="D20" t="s">
        <v>218</v>
      </c>
      <c r="E20" t="s">
        <v>215</v>
      </c>
      <c r="F20" t="s">
        <v>216</v>
      </c>
      <c r="G20" t="s">
        <v>120</v>
      </c>
      <c r="H20" s="79">
        <v>0</v>
      </c>
      <c r="I20" s="79">
        <v>0</v>
      </c>
      <c r="J20" s="78">
        <v>8.0203192859999994</v>
      </c>
      <c r="K20" s="79">
        <f t="shared" si="0"/>
        <v>5.7900646102212772E-6</v>
      </c>
      <c r="L20" s="79">
        <f>J20/'סכום נכסי הקרן'!$C$42</f>
        <v>4.4932887606123361E-7</v>
      </c>
    </row>
    <row r="21" spans="2:12">
      <c r="B21" t="s">
        <v>4563</v>
      </c>
      <c r="C21" t="s">
        <v>228</v>
      </c>
      <c r="D21" t="s">
        <v>222</v>
      </c>
      <c r="E21" t="s">
        <v>215</v>
      </c>
      <c r="F21" t="s">
        <v>216</v>
      </c>
      <c r="G21" t="s">
        <v>120</v>
      </c>
      <c r="H21" s="79">
        <v>0</v>
      </c>
      <c r="I21" s="79">
        <v>0</v>
      </c>
      <c r="J21" s="78">
        <f>139.536835606+7.892974222</f>
        <v>147.429809828</v>
      </c>
      <c r="K21" s="79">
        <f t="shared" si="0"/>
        <v>1.0643318475697352E-4</v>
      </c>
      <c r="L21" s="79">
        <f>J21/'סכום נכסי הקרן'!$C$42</f>
        <v>8.2595802468326649E-6</v>
      </c>
    </row>
    <row r="22" spans="2:12">
      <c r="B22" t="s">
        <v>4560</v>
      </c>
      <c r="C22" t="s">
        <v>232</v>
      </c>
      <c r="D22" t="s">
        <v>214</v>
      </c>
      <c r="E22" t="s">
        <v>215</v>
      </c>
      <c r="F22" t="s">
        <v>216</v>
      </c>
      <c r="G22" t="s">
        <v>106</v>
      </c>
      <c r="H22" s="79">
        <v>0</v>
      </c>
      <c r="I22" s="79">
        <v>0</v>
      </c>
      <c r="J22" s="78">
        <v>556.02320655999995</v>
      </c>
      <c r="K22" s="79">
        <f t="shared" si="0"/>
        <v>4.0140674902862101E-4</v>
      </c>
      <c r="L22" s="79">
        <f>J22/'סכום נכסי הקרן'!$C$42</f>
        <v>3.1150540715215107E-5</v>
      </c>
    </row>
    <row r="23" spans="2:12">
      <c r="B23" t="s">
        <v>4561</v>
      </c>
      <c r="C23" t="s">
        <v>233</v>
      </c>
      <c r="D23" t="s">
        <v>218</v>
      </c>
      <c r="E23" t="s">
        <v>215</v>
      </c>
      <c r="F23" t="s">
        <v>216</v>
      </c>
      <c r="G23" t="s">
        <v>106</v>
      </c>
      <c r="H23" s="79">
        <v>0</v>
      </c>
      <c r="I23" s="79">
        <v>0</v>
      </c>
      <c r="J23" s="78">
        <v>43631.977381199998</v>
      </c>
      <c r="K23" s="79">
        <f t="shared" si="0"/>
        <v>3.1498991386770252E-2</v>
      </c>
      <c r="L23" s="79">
        <f>J23/'סכום נכסי הקרן'!$C$42</f>
        <v>2.4444297861365423E-3</v>
      </c>
    </row>
    <row r="24" spans="2:12">
      <c r="B24" t="s">
        <v>4563</v>
      </c>
      <c r="C24" t="s">
        <v>235</v>
      </c>
      <c r="D24" t="s">
        <v>222</v>
      </c>
      <c r="E24" t="s">
        <v>215</v>
      </c>
      <c r="F24" t="s">
        <v>216</v>
      </c>
      <c r="G24" t="s">
        <v>106</v>
      </c>
      <c r="H24" s="79">
        <v>0</v>
      </c>
      <c r="I24" s="79">
        <v>0</v>
      </c>
      <c r="J24" s="78">
        <f>138185.43555572+181327.71666606+35.43/1000</f>
        <v>319513.18765178003</v>
      </c>
      <c r="K24" s="79">
        <f>J24/$J$11</f>
        <v>0.23066438309393281</v>
      </c>
      <c r="L24" s="79">
        <f>J24/'סכום נכסי הקרן'!$C$42</f>
        <v>1.7900347401994483E-2</v>
      </c>
    </row>
    <row r="25" spans="2:12">
      <c r="B25" t="s">
        <v>4563</v>
      </c>
      <c r="C25" t="s">
        <v>234</v>
      </c>
      <c r="D25" t="s">
        <v>222</v>
      </c>
      <c r="E25" t="s">
        <v>215</v>
      </c>
      <c r="F25" t="s">
        <v>216</v>
      </c>
      <c r="G25" t="s">
        <v>205</v>
      </c>
      <c r="H25" s="79">
        <v>0</v>
      </c>
      <c r="I25" s="79">
        <v>0</v>
      </c>
      <c r="J25" s="78">
        <f>2.81180433+3.503725785</f>
        <v>6.3155301149999996</v>
      </c>
      <c r="K25" s="79">
        <f t="shared" si="0"/>
        <v>4.5593356211490118E-6</v>
      </c>
      <c r="L25" s="79">
        <f>J25/'סכום נכסי הקרן'!$C$42</f>
        <v>3.5382008460153259E-7</v>
      </c>
    </row>
    <row r="26" spans="2:12">
      <c r="B26" t="s">
        <v>4560</v>
      </c>
      <c r="C26" t="s">
        <v>236</v>
      </c>
      <c r="D26" t="s">
        <v>214</v>
      </c>
      <c r="E26" t="s">
        <v>215</v>
      </c>
      <c r="F26" t="s">
        <v>216</v>
      </c>
      <c r="G26" t="s">
        <v>116</v>
      </c>
      <c r="H26" s="79">
        <v>0</v>
      </c>
      <c r="I26" s="79">
        <v>0</v>
      </c>
      <c r="J26" s="78">
        <v>1.2654E-2</v>
      </c>
      <c r="K26" s="79">
        <f t="shared" si="0"/>
        <v>9.1352320231980403E-9</v>
      </c>
      <c r="L26" s="79">
        <f>J26/'סכום נכסי הקרן'!$C$42</f>
        <v>7.0892534261121075E-10</v>
      </c>
    </row>
    <row r="27" spans="2:12">
      <c r="B27" t="s">
        <v>4561</v>
      </c>
      <c r="C27" t="s">
        <v>237</v>
      </c>
      <c r="D27" t="s">
        <v>218</v>
      </c>
      <c r="E27" t="s">
        <v>215</v>
      </c>
      <c r="F27" t="s">
        <v>216</v>
      </c>
      <c r="G27" t="s">
        <v>116</v>
      </c>
      <c r="H27" s="79">
        <v>0</v>
      </c>
      <c r="I27" s="79">
        <v>0</v>
      </c>
      <c r="J27" s="78">
        <v>333.93761744400001</v>
      </c>
      <c r="K27" s="79">
        <f t="shared" si="0"/>
        <v>2.4107773167574565E-4</v>
      </c>
      <c r="L27" s="79">
        <f>J27/'סכום נכסי הקרן'!$C$42</f>
        <v>1.8708458974020791E-5</v>
      </c>
    </row>
    <row r="28" spans="2:12">
      <c r="B28" t="s">
        <v>4563</v>
      </c>
      <c r="C28" t="s">
        <v>238</v>
      </c>
      <c r="D28" t="s">
        <v>222</v>
      </c>
      <c r="E28" t="s">
        <v>215</v>
      </c>
      <c r="F28" t="s">
        <v>216</v>
      </c>
      <c r="G28" t="s">
        <v>116</v>
      </c>
      <c r="H28" s="79">
        <v>0</v>
      </c>
      <c r="I28" s="79">
        <v>0</v>
      </c>
      <c r="J28" s="78">
        <v>222.05942762399999</v>
      </c>
      <c r="K28" s="79">
        <f t="shared" si="0"/>
        <v>1.6031013073208411E-4</v>
      </c>
      <c r="L28" s="79">
        <f>J28/'סכום נכסי הקרן'!$C$42</f>
        <v>1.2440616074632017E-5</v>
      </c>
    </row>
    <row r="29" spans="2:12">
      <c r="B29" t="s">
        <v>4560</v>
      </c>
      <c r="C29" t="s">
        <v>240</v>
      </c>
      <c r="D29" t="s">
        <v>214</v>
      </c>
      <c r="E29" t="s">
        <v>215</v>
      </c>
      <c r="F29" t="s">
        <v>216</v>
      </c>
      <c r="G29" t="s">
        <v>110</v>
      </c>
      <c r="H29" s="79">
        <v>0</v>
      </c>
      <c r="I29" s="79">
        <v>0</v>
      </c>
      <c r="J29" s="78">
        <v>-0.2640304</v>
      </c>
      <c r="K29" s="79">
        <f t="shared" si="0"/>
        <v>-1.9061000198970981E-7</v>
      </c>
      <c r="L29" s="79">
        <f>J29/'סכום נכסי הקרן'!$C$42</f>
        <v>-1.4791990025270665E-8</v>
      </c>
    </row>
    <row r="30" spans="2:12">
      <c r="B30" t="s">
        <v>4561</v>
      </c>
      <c r="C30" t="s">
        <v>241</v>
      </c>
      <c r="D30" t="s">
        <v>218</v>
      </c>
      <c r="E30" t="s">
        <v>215</v>
      </c>
      <c r="F30" t="s">
        <v>216</v>
      </c>
      <c r="G30" t="s">
        <v>110</v>
      </c>
      <c r="H30" s="79">
        <v>0</v>
      </c>
      <c r="I30" s="79">
        <v>0</v>
      </c>
      <c r="J30" s="78">
        <v>15548.049488256</v>
      </c>
      <c r="K30" s="79">
        <f t="shared" si="0"/>
        <v>1.1224517115804024E-2</v>
      </c>
      <c r="L30" s="79">
        <f>J30/'סכום נכסי הקרן'!$C$42</f>
        <v>8.7106103290642825E-4</v>
      </c>
    </row>
    <row r="31" spans="2:12">
      <c r="B31" t="s">
        <v>4563</v>
      </c>
      <c r="C31" t="s">
        <v>242</v>
      </c>
      <c r="D31" t="s">
        <v>222</v>
      </c>
      <c r="E31" t="s">
        <v>215</v>
      </c>
      <c r="F31" t="s">
        <v>216</v>
      </c>
      <c r="G31" t="s">
        <v>110</v>
      </c>
      <c r="H31" s="79">
        <v>0</v>
      </c>
      <c r="I31" s="79">
        <v>0</v>
      </c>
      <c r="J31" s="78">
        <f>488.79812054+16972.527121304</f>
        <v>17461.325241843999</v>
      </c>
      <c r="K31" s="79">
        <f t="shared" si="0"/>
        <v>1.2605757666885535E-2</v>
      </c>
      <c r="L31" s="79">
        <f>J31/'סכום נכסי הקרן'!$C$42</f>
        <v>9.7825003789473982E-4</v>
      </c>
    </row>
    <row r="32" spans="2:12">
      <c r="B32" t="s">
        <v>4560</v>
      </c>
      <c r="C32" t="s">
        <v>243</v>
      </c>
      <c r="D32" t="s">
        <v>214</v>
      </c>
      <c r="E32" t="s">
        <v>215</v>
      </c>
      <c r="F32" t="s">
        <v>216</v>
      </c>
      <c r="G32" t="s">
        <v>202</v>
      </c>
      <c r="H32" s="79">
        <v>0</v>
      </c>
      <c r="I32" s="79">
        <v>0</v>
      </c>
      <c r="J32" s="78">
        <v>2.799051E-5</v>
      </c>
      <c r="K32" s="79">
        <f t="shared" si="0"/>
        <v>2.0207033609739606E-11</v>
      </c>
      <c r="L32" s="79">
        <f>J32/'סכום נכסי הקרן'!$C$42</f>
        <v>1.5681351265696633E-12</v>
      </c>
    </row>
    <row r="33" spans="2:12">
      <c r="B33" t="s">
        <v>4561</v>
      </c>
      <c r="C33" t="s">
        <v>244</v>
      </c>
      <c r="D33" t="s">
        <v>218</v>
      </c>
      <c r="E33" t="s">
        <v>215</v>
      </c>
      <c r="F33" t="s">
        <v>216</v>
      </c>
      <c r="G33" t="s">
        <v>202</v>
      </c>
      <c r="H33" s="79">
        <v>0</v>
      </c>
      <c r="I33" s="79">
        <v>0</v>
      </c>
      <c r="J33" s="78">
        <v>0.186132258588</v>
      </c>
      <c r="K33" s="79">
        <f t="shared" si="0"/>
        <v>1.3437342889230884E-7</v>
      </c>
      <c r="L33" s="79">
        <f>J33/'סכום נכסי הקרן'!$C$42</f>
        <v>1.0427839038288001E-8</v>
      </c>
    </row>
    <row r="34" spans="2:12">
      <c r="B34" t="s">
        <v>4563</v>
      </c>
      <c r="C34" t="s">
        <v>245</v>
      </c>
      <c r="D34" t="s">
        <v>222</v>
      </c>
      <c r="E34" t="s">
        <v>215</v>
      </c>
      <c r="F34" t="s">
        <v>216</v>
      </c>
      <c r="G34" t="s">
        <v>202</v>
      </c>
      <c r="H34" s="79">
        <v>0</v>
      </c>
      <c r="I34" s="79">
        <v>0</v>
      </c>
      <c r="J34" s="78">
        <f>130.77454670772+1.51985863287</f>
        <v>132.29440534059</v>
      </c>
      <c r="K34" s="79">
        <f t="shared" si="0"/>
        <v>9.5506566157523291E-5</v>
      </c>
      <c r="L34" s="79">
        <f>J34/'סכום נכסי הקרן'!$C$42</f>
        <v>7.4116371607099852E-6</v>
      </c>
    </row>
    <row r="35" spans="2:12">
      <c r="B35" t="s">
        <v>4561</v>
      </c>
      <c r="C35" t="s">
        <v>246</v>
      </c>
      <c r="D35" t="s">
        <v>218</v>
      </c>
      <c r="E35" t="s">
        <v>215</v>
      </c>
      <c r="F35" t="s">
        <v>216</v>
      </c>
      <c r="G35" t="s">
        <v>204</v>
      </c>
      <c r="H35" s="79">
        <v>0</v>
      </c>
      <c r="I35" s="79">
        <v>0</v>
      </c>
      <c r="J35" s="78">
        <v>0.28453120700000001</v>
      </c>
      <c r="K35" s="79">
        <f t="shared" si="0"/>
        <v>2.0541003586103922E-7</v>
      </c>
      <c r="L35" s="79">
        <f>J35/'סכום נכסי הקרן'!$C$42</f>
        <v>1.5940523423902033E-8</v>
      </c>
    </row>
    <row r="36" spans="2:12">
      <c r="B36" t="s">
        <v>4563</v>
      </c>
      <c r="C36" t="s">
        <v>247</v>
      </c>
      <c r="D36" t="s">
        <v>222</v>
      </c>
      <c r="E36" t="s">
        <v>215</v>
      </c>
      <c r="F36" t="s">
        <v>216</v>
      </c>
      <c r="G36" t="s">
        <v>204</v>
      </c>
      <c r="H36" s="79">
        <v>0</v>
      </c>
      <c r="I36" s="79">
        <v>0</v>
      </c>
      <c r="J36" s="78">
        <v>0.10227871500000001</v>
      </c>
      <c r="K36" s="79">
        <f t="shared" si="0"/>
        <v>7.3837505338987344E-8</v>
      </c>
      <c r="L36" s="79">
        <f>J36/'סכום נכסי הקרן'!$C$42</f>
        <v>5.7300437073818067E-9</v>
      </c>
    </row>
    <row r="37" spans="2:12">
      <c r="B37" t="s">
        <v>4563</v>
      </c>
      <c r="C37" t="s">
        <v>248</v>
      </c>
      <c r="D37" t="s">
        <v>222</v>
      </c>
      <c r="E37" t="s">
        <v>215</v>
      </c>
      <c r="F37" t="s">
        <v>216</v>
      </c>
      <c r="G37" t="s">
        <v>207</v>
      </c>
      <c r="H37" s="79">
        <v>0</v>
      </c>
      <c r="I37" s="79">
        <v>0</v>
      </c>
      <c r="J37" s="78">
        <v>0.47107919999999998</v>
      </c>
      <c r="K37" s="79">
        <f t="shared" si="0"/>
        <v>3.4008359359115808E-7</v>
      </c>
      <c r="L37" s="79">
        <f>J37/'סכום נכסי הקרן'!$C$42</f>
        <v>2.6391653489569702E-8</v>
      </c>
    </row>
    <row r="38" spans="2:12">
      <c r="B38" t="s">
        <v>4563</v>
      </c>
      <c r="C38" t="s">
        <v>249</v>
      </c>
      <c r="D38" t="s">
        <v>222</v>
      </c>
      <c r="E38" t="s">
        <v>215</v>
      </c>
      <c r="F38" t="s">
        <v>216</v>
      </c>
      <c r="G38" t="s">
        <v>203</v>
      </c>
      <c r="H38" s="79">
        <v>0</v>
      </c>
      <c r="I38" s="79">
        <v>0</v>
      </c>
      <c r="J38" s="78">
        <f>0.237102096+59.98624632</f>
        <v>60.223348416</v>
      </c>
      <c r="K38" s="79">
        <f t="shared" si="0"/>
        <v>4.347670783894865E-5</v>
      </c>
      <c r="L38" s="79">
        <f>J38/'סכום נכסי הקרן'!$C$42</f>
        <v>3.373941671329786E-6</v>
      </c>
    </row>
    <row r="39" spans="2:12">
      <c r="B39" t="s">
        <v>4560</v>
      </c>
      <c r="C39" t="s">
        <v>251</v>
      </c>
      <c r="D39" t="s">
        <v>214</v>
      </c>
      <c r="E39" t="s">
        <v>215</v>
      </c>
      <c r="F39" t="s">
        <v>216</v>
      </c>
      <c r="G39" t="s">
        <v>113</v>
      </c>
      <c r="H39" s="79">
        <v>0</v>
      </c>
      <c r="I39" s="79">
        <v>0</v>
      </c>
      <c r="J39" s="78">
        <v>4.3963996449999998</v>
      </c>
      <c r="K39" s="79">
        <f t="shared" si="0"/>
        <v>3.1738684071266395E-6</v>
      </c>
      <c r="L39" s="79">
        <f>J39/'סכום נכסי הקרן'!$C$42</f>
        <v>2.4630307606981427E-7</v>
      </c>
    </row>
    <row r="40" spans="2:12">
      <c r="B40" t="s">
        <v>4561</v>
      </c>
      <c r="C40" t="s">
        <v>252</v>
      </c>
      <c r="D40" t="s">
        <v>218</v>
      </c>
      <c r="E40" t="s">
        <v>215</v>
      </c>
      <c r="F40" t="s">
        <v>216</v>
      </c>
      <c r="G40" t="s">
        <v>113</v>
      </c>
      <c r="H40" s="79">
        <v>0</v>
      </c>
      <c r="I40" s="79">
        <v>0</v>
      </c>
      <c r="J40" s="78">
        <v>308.61683253400003</v>
      </c>
      <c r="K40" s="79">
        <f t="shared" si="0"/>
        <v>2.2279803789019629E-4</v>
      </c>
      <c r="L40" s="79">
        <f>J40/'סכום נכסי הקרן'!$C$42</f>
        <v>1.7289892029378267E-5</v>
      </c>
    </row>
    <row r="41" spans="2:12">
      <c r="B41" t="s">
        <v>4563</v>
      </c>
      <c r="C41" t="s">
        <v>253</v>
      </c>
      <c r="D41" t="s">
        <v>222</v>
      </c>
      <c r="E41" t="s">
        <v>215</v>
      </c>
      <c r="F41" t="s">
        <v>216</v>
      </c>
      <c r="G41" t="s">
        <v>113</v>
      </c>
      <c r="H41" s="79">
        <v>0</v>
      </c>
      <c r="I41" s="79">
        <v>0</v>
      </c>
      <c r="J41" s="78">
        <f>354.189814686+6653.499991919</f>
        <v>7007.6898066050007</v>
      </c>
      <c r="K41" s="79">
        <f t="shared" si="0"/>
        <v>5.0590226276226082E-3</v>
      </c>
      <c r="L41" s="79">
        <f>J41/'סכום נכסי הקרן'!$C$42</f>
        <v>3.9259751043626829E-4</v>
      </c>
    </row>
    <row r="42" spans="2:12">
      <c r="B42" t="s">
        <v>4563</v>
      </c>
      <c r="C42" t="s">
        <v>254</v>
      </c>
      <c r="D42" t="s">
        <v>222</v>
      </c>
      <c r="E42" t="s">
        <v>215</v>
      </c>
      <c r="F42" t="s">
        <v>216</v>
      </c>
      <c r="G42" t="s">
        <v>123</v>
      </c>
      <c r="H42" s="79">
        <v>0</v>
      </c>
      <c r="I42" s="79">
        <v>0</v>
      </c>
      <c r="J42" s="78">
        <v>0.66156859999999995</v>
      </c>
      <c r="K42" s="79">
        <f t="shared" si="0"/>
        <v>4.7760254941222491E-7</v>
      </c>
      <c r="L42" s="79">
        <f>J42/'סכום נכסי הקרן'!$C$42</f>
        <v>3.7063596207983167E-8</v>
      </c>
    </row>
    <row r="43" spans="2:12">
      <c r="B43" t="s">
        <v>4562</v>
      </c>
      <c r="C43" t="s">
        <v>255</v>
      </c>
      <c r="D43" t="s">
        <v>220</v>
      </c>
      <c r="E43" t="s">
        <v>215</v>
      </c>
      <c r="F43" t="s">
        <v>216</v>
      </c>
      <c r="G43" t="s">
        <v>206</v>
      </c>
      <c r="H43" s="79">
        <v>0</v>
      </c>
      <c r="I43" s="79">
        <v>0</v>
      </c>
      <c r="J43" s="78">
        <v>1.4950000000000001E-6</v>
      </c>
      <c r="K43" s="79">
        <f t="shared" si="0"/>
        <v>1.0792770566367212E-12</v>
      </c>
      <c r="L43" s="79">
        <f>J43/'סכום נכסי הקרן'!$C$42</f>
        <v>8.375560196015173E-14</v>
      </c>
    </row>
    <row r="44" spans="2:12">
      <c r="B44" t="s">
        <v>4563</v>
      </c>
      <c r="C44" t="s">
        <v>256</v>
      </c>
      <c r="D44" t="s">
        <v>222</v>
      </c>
      <c r="E44" t="s">
        <v>215</v>
      </c>
      <c r="F44" t="s">
        <v>216</v>
      </c>
      <c r="G44" t="s">
        <v>206</v>
      </c>
      <c r="H44" s="79">
        <v>0</v>
      </c>
      <c r="I44" s="79">
        <v>0</v>
      </c>
      <c r="J44" s="78">
        <v>3.3737665E-2</v>
      </c>
      <c r="K44" s="79">
        <f t="shared" si="0"/>
        <v>2.4356045337120887E-8</v>
      </c>
      <c r="L44" s="79">
        <f>J44/'סכום נכסי הקרן'!$C$42</f>
        <v>1.890112669434744E-9</v>
      </c>
    </row>
    <row r="45" spans="2:12">
      <c r="B45" t="s">
        <v>4563</v>
      </c>
      <c r="C45" t="s">
        <v>257</v>
      </c>
      <c r="D45" t="s">
        <v>222</v>
      </c>
      <c r="E45" t="s">
        <v>215</v>
      </c>
      <c r="F45" t="s">
        <v>216</v>
      </c>
      <c r="G45" t="s">
        <v>201</v>
      </c>
      <c r="H45" s="79">
        <v>0</v>
      </c>
      <c r="I45" s="79">
        <v>0</v>
      </c>
      <c r="J45" s="78">
        <f>0.022622409+0.258099465</f>
        <v>0.28072187399999998</v>
      </c>
      <c r="K45" s="79">
        <f t="shared" si="0"/>
        <v>2.026599852202438E-7</v>
      </c>
      <c r="L45" s="79">
        <f>J45/'סכום נכסי הקרן'!$C$42</f>
        <v>1.5727110060369141E-8</v>
      </c>
    </row>
    <row r="46" spans="2:12">
      <c r="B46" s="80" t="s">
        <v>258</v>
      </c>
      <c r="D46" s="16"/>
      <c r="I46" s="81">
        <v>0</v>
      </c>
      <c r="J46" s="82">
        <v>303129.46623000002</v>
      </c>
      <c r="K46" s="81">
        <f t="shared" si="0"/>
        <v>0.21883657397496642</v>
      </c>
      <c r="L46" s="81">
        <f>J46/'סכום נכסי הקרן'!$C$42</f>
        <v>1.6982468840102433E-2</v>
      </c>
    </row>
    <row r="47" spans="2:12">
      <c r="B47" t="s">
        <v>4561</v>
      </c>
      <c r="C47" t="s">
        <v>259</v>
      </c>
      <c r="D47" t="s">
        <v>218</v>
      </c>
      <c r="E47" t="s">
        <v>215</v>
      </c>
      <c r="F47" t="s">
        <v>216</v>
      </c>
      <c r="G47" t="s">
        <v>102</v>
      </c>
      <c r="H47" s="79">
        <v>0</v>
      </c>
      <c r="I47" s="79">
        <v>0</v>
      </c>
      <c r="J47" s="78">
        <v>0.58909999999999996</v>
      </c>
      <c r="K47" s="79">
        <f t="shared" si="0"/>
        <v>4.2528569502655011E-7</v>
      </c>
      <c r="L47" s="79">
        <f>J47/'סכום נכסי הקרן'!$C$42</f>
        <v>3.3003628839281189E-8</v>
      </c>
    </row>
    <row r="48" spans="2:12">
      <c r="B48" t="s">
        <v>4563</v>
      </c>
      <c r="C48" t="s">
        <v>222</v>
      </c>
      <c r="D48">
        <v>10</v>
      </c>
      <c r="E48" t="s">
        <v>224</v>
      </c>
      <c r="F48" t="s">
        <v>225</v>
      </c>
      <c r="G48" t="s">
        <v>102</v>
      </c>
      <c r="H48" s="79">
        <v>0</v>
      </c>
      <c r="I48" s="79">
        <v>0</v>
      </c>
      <c r="J48" s="78">
        <v>303128.87712999998</v>
      </c>
      <c r="K48" s="79">
        <f t="shared" si="0"/>
        <v>0.21883614868927137</v>
      </c>
      <c r="L48" s="79">
        <f>J48/'סכום נכסי הקרן'!$C$42</f>
        <v>1.6982435836473592E-2</v>
      </c>
    </row>
    <row r="49" spans="2:12">
      <c r="B49" s="80" t="s">
        <v>260</v>
      </c>
      <c r="D49" s="16"/>
      <c r="I49" s="81">
        <v>0</v>
      </c>
      <c r="J49" s="82">
        <v>0</v>
      </c>
      <c r="K49" s="81">
        <f t="shared" si="0"/>
        <v>0</v>
      </c>
      <c r="L49" s="81">
        <f>J49/'סכום נכסי הקרן'!$C$42</f>
        <v>0</v>
      </c>
    </row>
    <row r="50" spans="2:12">
      <c r="B50" t="s">
        <v>224</v>
      </c>
      <c r="C50" t="s">
        <v>224</v>
      </c>
      <c r="D50" s="16"/>
      <c r="E50" t="s">
        <v>224</v>
      </c>
      <c r="G50" t="s">
        <v>224</v>
      </c>
      <c r="H50" s="79">
        <v>0</v>
      </c>
      <c r="I50" s="79">
        <v>0</v>
      </c>
      <c r="J50" s="78">
        <v>0</v>
      </c>
      <c r="K50" s="79">
        <f t="shared" si="0"/>
        <v>0</v>
      </c>
      <c r="L50" s="79">
        <f>J50/'סכום נכסי הקרן'!$C$42</f>
        <v>0</v>
      </c>
    </row>
    <row r="51" spans="2:12">
      <c r="B51" s="80" t="s">
        <v>261</v>
      </c>
      <c r="D51" s="16"/>
      <c r="I51" s="81">
        <v>0</v>
      </c>
      <c r="J51" s="82">
        <v>0</v>
      </c>
      <c r="K51" s="81">
        <f t="shared" si="0"/>
        <v>0</v>
      </c>
      <c r="L51" s="81">
        <f>J51/'סכום נכסי הקרן'!$C$42</f>
        <v>0</v>
      </c>
    </row>
    <row r="52" spans="2:12">
      <c r="B52" t="s">
        <v>224</v>
      </c>
      <c r="C52" t="s">
        <v>224</v>
      </c>
      <c r="D52" s="16"/>
      <c r="E52" t="s">
        <v>224</v>
      </c>
      <c r="G52" t="s">
        <v>224</v>
      </c>
      <c r="H52" s="79">
        <v>0</v>
      </c>
      <c r="I52" s="79">
        <v>0</v>
      </c>
      <c r="J52" s="78">
        <v>0</v>
      </c>
      <c r="K52" s="79">
        <f t="shared" si="0"/>
        <v>0</v>
      </c>
      <c r="L52" s="79">
        <f>J52/'סכום נכסי הקרן'!$C$42</f>
        <v>0</v>
      </c>
    </row>
    <row r="53" spans="2:12">
      <c r="B53" s="80" t="s">
        <v>262</v>
      </c>
      <c r="D53" s="16"/>
      <c r="I53" s="81">
        <v>0</v>
      </c>
      <c r="J53" s="82">
        <v>0</v>
      </c>
      <c r="K53" s="81">
        <f t="shared" si="0"/>
        <v>0</v>
      </c>
      <c r="L53" s="81">
        <f>J53/'סכום נכסי הקרן'!$C$42</f>
        <v>0</v>
      </c>
    </row>
    <row r="54" spans="2:12">
      <c r="B54" t="s">
        <v>224</v>
      </c>
      <c r="C54" t="s">
        <v>224</v>
      </c>
      <c r="D54" s="16"/>
      <c r="E54" t="s">
        <v>224</v>
      </c>
      <c r="G54" t="s">
        <v>224</v>
      </c>
      <c r="H54" s="79">
        <v>0</v>
      </c>
      <c r="I54" s="79">
        <v>0</v>
      </c>
      <c r="J54" s="78">
        <v>0</v>
      </c>
      <c r="K54" s="79">
        <f t="shared" si="0"/>
        <v>0</v>
      </c>
      <c r="L54" s="79">
        <f>J54/'סכום נכסי הקרן'!$C$42</f>
        <v>0</v>
      </c>
    </row>
    <row r="55" spans="2:12">
      <c r="B55" s="80" t="s">
        <v>263</v>
      </c>
      <c r="D55" s="16"/>
      <c r="I55" s="81">
        <v>0</v>
      </c>
      <c r="J55" s="82">
        <v>0</v>
      </c>
      <c r="K55" s="81">
        <f t="shared" si="0"/>
        <v>0</v>
      </c>
      <c r="L55" s="81">
        <f>J55/'סכום נכסי הקרן'!$C$42</f>
        <v>0</v>
      </c>
    </row>
    <row r="56" spans="2:12">
      <c r="B56" t="s">
        <v>224</v>
      </c>
      <c r="C56" t="s">
        <v>224</v>
      </c>
      <c r="D56" s="16"/>
      <c r="E56" t="s">
        <v>224</v>
      </c>
      <c r="G56" t="s">
        <v>224</v>
      </c>
      <c r="H56" s="79">
        <v>0</v>
      </c>
      <c r="I56" s="79">
        <v>0</v>
      </c>
      <c r="J56" s="78">
        <v>0</v>
      </c>
      <c r="K56" s="79">
        <f t="shared" si="0"/>
        <v>0</v>
      </c>
      <c r="L56" s="79">
        <f>J56/'סכום נכסי הקרן'!$C$42</f>
        <v>0</v>
      </c>
    </row>
    <row r="57" spans="2:12">
      <c r="B57" s="80" t="s">
        <v>264</v>
      </c>
      <c r="D57" s="16"/>
      <c r="I57" s="81">
        <v>0</v>
      </c>
      <c r="J57" s="82">
        <f>J58+J63</f>
        <v>557.39436064799997</v>
      </c>
      <c r="K57" s="81">
        <f t="shared" si="0"/>
        <v>4.0239661869303042E-4</v>
      </c>
      <c r="L57" s="81">
        <f>J57/'סכום נכסי הקרן'!$C$42</f>
        <v>3.1227357996834215E-5</v>
      </c>
    </row>
    <row r="58" spans="2:12">
      <c r="B58" s="80" t="s">
        <v>265</v>
      </c>
      <c r="D58" s="16"/>
      <c r="I58" s="81">
        <v>0</v>
      </c>
      <c r="J58" s="82">
        <f>SUM(J59:J62)</f>
        <v>557.39436064799997</v>
      </c>
      <c r="K58" s="81">
        <f t="shared" si="0"/>
        <v>4.0239661869303042E-4</v>
      </c>
      <c r="L58" s="81">
        <f>J58/'סכום נכסי הקרן'!$C$42</f>
        <v>3.1227357996834215E-5</v>
      </c>
    </row>
    <row r="59" spans="2:12">
      <c r="B59" t="s">
        <v>4564</v>
      </c>
      <c r="C59" t="s">
        <v>229</v>
      </c>
      <c r="D59">
        <v>91</v>
      </c>
      <c r="E59" t="s">
        <v>230</v>
      </c>
      <c r="F59" t="s">
        <v>231</v>
      </c>
      <c r="G59" t="s">
        <v>106</v>
      </c>
      <c r="H59" s="79">
        <v>0</v>
      </c>
      <c r="I59" s="79">
        <v>0</v>
      </c>
      <c r="J59" s="78">
        <f>418.9577757-0.24965598</f>
        <v>418.70811972000001</v>
      </c>
      <c r="K59" s="79">
        <f>J59/$J$11</f>
        <v>3.0227563012795818E-4</v>
      </c>
      <c r="L59" s="79">
        <f>J59/'סכום נכסי הקרן'!$C$42</f>
        <v>2.3457625827927678E-5</v>
      </c>
    </row>
    <row r="60" spans="2:12">
      <c r="B60" t="s">
        <v>4564</v>
      </c>
      <c r="C60" t="s">
        <v>239</v>
      </c>
      <c r="D60">
        <v>91</v>
      </c>
      <c r="E60" t="s">
        <v>230</v>
      </c>
      <c r="F60" t="s">
        <v>231</v>
      </c>
      <c r="G60" t="s">
        <v>110</v>
      </c>
      <c r="H60" s="79">
        <v>0</v>
      </c>
      <c r="I60" s="79">
        <v>0</v>
      </c>
      <c r="J60" s="78">
        <v>0.32623285600000002</v>
      </c>
      <c r="K60" s="79">
        <f>J60/$J$11</f>
        <v>2.355154759878738E-7</v>
      </c>
      <c r="L60" s="79">
        <f>J60/'סכום נכסי הקרן'!$C$42</f>
        <v>1.8276808851812374E-8</v>
      </c>
    </row>
    <row r="61" spans="2:12">
      <c r="B61" t="s">
        <v>4564</v>
      </c>
      <c r="C61" t="s">
        <v>250</v>
      </c>
      <c r="D61">
        <v>91</v>
      </c>
      <c r="E61" t="s">
        <v>230</v>
      </c>
      <c r="F61" t="s">
        <v>231</v>
      </c>
      <c r="G61" t="s">
        <v>113</v>
      </c>
      <c r="H61" s="79">
        <v>0</v>
      </c>
      <c r="I61" s="79">
        <v>0</v>
      </c>
      <c r="J61" s="78">
        <v>138.360008072</v>
      </c>
      <c r="K61" s="79">
        <f>J61/$J$11</f>
        <v>9.9885473089084383E-5</v>
      </c>
      <c r="L61" s="79">
        <f>J61/'סכום נכסי הקרן'!$C$42</f>
        <v>7.7514553600547243E-6</v>
      </c>
    </row>
    <row r="62" spans="2:12">
      <c r="B62" t="s">
        <v>224</v>
      </c>
      <c r="C62" t="s">
        <v>224</v>
      </c>
      <c r="D62" s="16"/>
      <c r="E62" t="s">
        <v>224</v>
      </c>
      <c r="G62" t="s">
        <v>224</v>
      </c>
      <c r="H62" s="79">
        <v>0</v>
      </c>
      <c r="I62" s="79">
        <v>0</v>
      </c>
      <c r="J62" s="78">
        <v>0</v>
      </c>
      <c r="K62" s="79">
        <f t="shared" si="0"/>
        <v>0</v>
      </c>
      <c r="L62" s="79">
        <f>J62/'סכום נכסי הקרן'!$C$42</f>
        <v>0</v>
      </c>
    </row>
    <row r="63" spans="2:12">
      <c r="B63" s="80" t="s">
        <v>263</v>
      </c>
      <c r="D63" s="16"/>
      <c r="I63" s="81">
        <v>0</v>
      </c>
      <c r="J63" s="82">
        <v>0</v>
      </c>
      <c r="K63" s="81">
        <f t="shared" si="0"/>
        <v>0</v>
      </c>
      <c r="L63" s="81">
        <f>J63/'סכום נכסי הקרן'!$C$42</f>
        <v>0</v>
      </c>
    </row>
    <row r="64" spans="2:12">
      <c r="B64" t="s">
        <v>224</v>
      </c>
      <c r="C64" t="s">
        <v>224</v>
      </c>
      <c r="D64" s="16"/>
      <c r="E64" t="s">
        <v>224</v>
      </c>
      <c r="G64" t="s">
        <v>224</v>
      </c>
      <c r="H64" s="79">
        <v>0</v>
      </c>
      <c r="I64" s="79">
        <v>0</v>
      </c>
      <c r="J64" s="78">
        <v>0</v>
      </c>
      <c r="K64" s="79">
        <f t="shared" si="0"/>
        <v>0</v>
      </c>
      <c r="L64" s="79">
        <f>J64/'סכום נכסי הקרן'!$C$42</f>
        <v>0</v>
      </c>
    </row>
    <row r="65" spans="2:4">
      <c r="B65" t="s">
        <v>266</v>
      </c>
      <c r="D65" s="16"/>
    </row>
    <row r="66" spans="2:4">
      <c r="D66" s="16"/>
    </row>
    <row r="67" spans="2:4">
      <c r="D67" s="16"/>
    </row>
    <row r="68" spans="2:4">
      <c r="D68" s="16"/>
    </row>
    <row r="69" spans="2:4">
      <c r="D69" s="16"/>
    </row>
    <row r="70" spans="2:4">
      <c r="D70" s="16"/>
    </row>
    <row r="71" spans="2:4">
      <c r="D71" s="16"/>
    </row>
    <row r="72" spans="2:4">
      <c r="D72" s="16"/>
    </row>
    <row r="73" spans="2:4">
      <c r="D73" s="16"/>
    </row>
    <row r="74" spans="2:4">
      <c r="D74" s="16"/>
    </row>
    <row r="75" spans="2:4">
      <c r="D75" s="16"/>
    </row>
    <row r="76" spans="2:4">
      <c r="D76" s="16"/>
    </row>
    <row r="77" spans="2:4">
      <c r="D77" s="16"/>
    </row>
    <row r="78" spans="2:4">
      <c r="D78" s="16"/>
    </row>
    <row r="79" spans="2:4">
      <c r="D79" s="16"/>
    </row>
    <row r="80" spans="2:4">
      <c r="D80" s="16"/>
    </row>
    <row r="81" s="16" customFormat="1"/>
    <row r="82" s="16" customFormat="1"/>
    <row r="83" s="16" customFormat="1"/>
    <row r="84" s="16" customFormat="1"/>
    <row r="85" s="16" customFormat="1"/>
    <row r="86" s="16" customFormat="1"/>
    <row r="87" s="16" customFormat="1"/>
    <row r="88" s="16" customFormat="1"/>
    <row r="89" s="16" customFormat="1"/>
    <row r="90" s="16" customFormat="1"/>
    <row r="91" s="16" customFormat="1"/>
    <row r="92" s="16" customFormat="1"/>
    <row r="93" s="16" customFormat="1"/>
    <row r="94" s="16" customFormat="1"/>
    <row r="95" s="16" customFormat="1"/>
    <row r="96" s="16" customFormat="1"/>
    <row r="97" s="16" customFormat="1"/>
    <row r="98" s="16" customFormat="1"/>
    <row r="99" s="16" customFormat="1"/>
    <row r="100" s="16" customFormat="1"/>
    <row r="101" s="16" customFormat="1"/>
    <row r="102" s="16" customFormat="1"/>
    <row r="103" s="16" customFormat="1"/>
    <row r="104" s="16" customFormat="1"/>
    <row r="105" s="16" customFormat="1"/>
    <row r="106" s="16" customFormat="1"/>
    <row r="107" s="16" customFormat="1"/>
    <row r="108" s="16" customFormat="1"/>
    <row r="109" s="16" customFormat="1"/>
    <row r="110" s="16" customFormat="1"/>
    <row r="111" s="16" customFormat="1"/>
    <row r="112" s="16" customFormat="1"/>
    <row r="113" s="16" customFormat="1"/>
    <row r="114" s="16" customFormat="1"/>
    <row r="115" s="16" customFormat="1"/>
    <row r="116" s="16" customFormat="1"/>
    <row r="117" s="16" customFormat="1"/>
    <row r="118" s="16" customFormat="1"/>
    <row r="119" s="16" customFormat="1"/>
    <row r="120" s="16" customFormat="1"/>
    <row r="121" s="16" customFormat="1"/>
    <row r="122" s="16" customFormat="1"/>
    <row r="123" s="16" customFormat="1"/>
    <row r="124" s="16" customFormat="1"/>
    <row r="125" s="16" customFormat="1"/>
    <row r="126" s="16" customFormat="1"/>
    <row r="127" s="16" customFormat="1"/>
    <row r="128" s="16" customFormat="1"/>
    <row r="129" s="16" customFormat="1"/>
    <row r="130" s="16" customFormat="1"/>
    <row r="131" s="16" customFormat="1"/>
    <row r="132" s="16" customFormat="1"/>
    <row r="133" s="16" customFormat="1"/>
    <row r="134" s="16" customFormat="1"/>
    <row r="135" s="16" customFormat="1"/>
    <row r="136" s="16" customFormat="1"/>
    <row r="137" s="16" customFormat="1"/>
    <row r="138" s="16" customFormat="1"/>
    <row r="139" s="16" customFormat="1"/>
    <row r="140" s="16" customFormat="1"/>
    <row r="141" s="16" customFormat="1"/>
    <row r="142" s="16" customFormat="1"/>
    <row r="143" s="16" customFormat="1"/>
    <row r="144" s="16" customFormat="1"/>
    <row r="145" s="16" customFormat="1"/>
    <row r="146" s="16" customFormat="1"/>
    <row r="147" s="16" customFormat="1"/>
    <row r="148" s="16" customFormat="1"/>
    <row r="149" s="16" customFormat="1"/>
    <row r="150" s="16" customFormat="1"/>
    <row r="151" s="16" customFormat="1"/>
    <row r="152" s="16" customFormat="1"/>
    <row r="153" s="16" customFormat="1"/>
    <row r="154" s="16" customFormat="1"/>
    <row r="155" s="16" customFormat="1"/>
    <row r="156" s="16" customFormat="1"/>
    <row r="157" s="16" customFormat="1"/>
    <row r="158" s="16" customFormat="1"/>
    <row r="159" s="16" customFormat="1"/>
    <row r="160" s="16" customFormat="1"/>
    <row r="161" s="16" customFormat="1"/>
    <row r="162" s="16" customFormat="1"/>
    <row r="163" s="16" customFormat="1"/>
    <row r="164" s="16" customFormat="1"/>
    <row r="165" s="16" customFormat="1"/>
    <row r="166" s="16" customFormat="1"/>
    <row r="167" s="16" customFormat="1"/>
    <row r="168" s="16" customFormat="1"/>
    <row r="169" s="16" customFormat="1"/>
    <row r="170" s="16" customFormat="1"/>
    <row r="171" s="16" customFormat="1"/>
    <row r="172" s="16" customFormat="1"/>
    <row r="173" s="16" customFormat="1"/>
    <row r="174" s="16" customFormat="1"/>
    <row r="175" s="16" customFormat="1"/>
    <row r="176" s="16" customFormat="1"/>
    <row r="177" s="16" customFormat="1"/>
    <row r="178" s="16" customFormat="1"/>
    <row r="179" s="16" customFormat="1"/>
    <row r="180" s="16" customFormat="1"/>
    <row r="181" s="16" customFormat="1"/>
    <row r="182" s="16" customFormat="1"/>
    <row r="183" s="16" customFormat="1"/>
    <row r="184" s="16" customFormat="1"/>
    <row r="185" s="16" customFormat="1"/>
    <row r="186" s="16" customFormat="1"/>
    <row r="187" s="16" customFormat="1"/>
    <row r="188" s="16" customFormat="1"/>
    <row r="189" s="16" customFormat="1"/>
    <row r="190" s="16" customFormat="1"/>
    <row r="191" s="16" customFormat="1"/>
    <row r="192" s="16" customFormat="1"/>
    <row r="193" s="16" customFormat="1"/>
    <row r="194" s="16" customFormat="1"/>
    <row r="195" s="16" customFormat="1"/>
    <row r="196" s="16" customFormat="1"/>
    <row r="197" s="16" customFormat="1"/>
    <row r="198" s="16" customFormat="1"/>
    <row r="199" s="16" customFormat="1"/>
    <row r="200" s="16" customFormat="1"/>
    <row r="201" s="16" customFormat="1"/>
    <row r="202" s="16" customFormat="1"/>
    <row r="203" s="16" customFormat="1"/>
    <row r="204" s="16" customFormat="1"/>
    <row r="205" s="16" customFormat="1"/>
    <row r="206" s="16" customFormat="1"/>
    <row r="207" s="16" customFormat="1"/>
    <row r="208" s="16" customFormat="1"/>
    <row r="209" s="16" customFormat="1"/>
    <row r="210" s="16" customFormat="1"/>
    <row r="211" s="16" customFormat="1"/>
    <row r="212" s="16" customFormat="1"/>
    <row r="213" s="16" customFormat="1"/>
    <row r="214" s="16" customFormat="1"/>
    <row r="215" s="16" customFormat="1"/>
    <row r="216" s="16" customFormat="1"/>
    <row r="217" s="16" customFormat="1"/>
    <row r="218" s="16" customFormat="1"/>
    <row r="219" s="16" customFormat="1"/>
    <row r="220" s="16" customFormat="1"/>
    <row r="221" s="16" customFormat="1"/>
    <row r="222" s="16" customFormat="1"/>
    <row r="223" s="16" customFormat="1"/>
    <row r="224" s="16" customFormat="1"/>
    <row r="225" s="16" customFormat="1"/>
    <row r="226" s="16" customFormat="1"/>
    <row r="227" s="16" customFormat="1"/>
    <row r="228" s="16" customFormat="1"/>
    <row r="229" s="16" customFormat="1"/>
    <row r="230" s="16" customFormat="1"/>
    <row r="231" s="16" customFormat="1"/>
    <row r="232" s="16" customFormat="1"/>
    <row r="233" s="16" customFormat="1"/>
    <row r="234" s="16" customFormat="1"/>
    <row r="235" s="16" customFormat="1"/>
    <row r="236" s="16" customFormat="1"/>
    <row r="237" s="16" customFormat="1"/>
    <row r="238" s="16" customFormat="1"/>
    <row r="239" s="16" customFormat="1"/>
    <row r="240" s="16" customFormat="1"/>
    <row r="241" s="16" customFormat="1"/>
    <row r="242" s="16" customFormat="1"/>
    <row r="243" s="16" customFormat="1"/>
    <row r="244" s="16" customFormat="1"/>
    <row r="245" s="16" customFormat="1"/>
    <row r="246" s="16" customFormat="1"/>
    <row r="247" s="16" customFormat="1"/>
    <row r="248" s="16" customFormat="1"/>
    <row r="249" s="16" customFormat="1"/>
    <row r="250" s="16" customFormat="1"/>
    <row r="251" s="16" customFormat="1"/>
    <row r="252" s="16" customFormat="1"/>
    <row r="253" s="16" customFormat="1"/>
    <row r="254" s="16" customFormat="1"/>
    <row r="255" s="16" customFormat="1"/>
    <row r="256" s="16" customFormat="1"/>
    <row r="257" s="16" customFormat="1"/>
    <row r="258" s="16" customFormat="1"/>
    <row r="259" s="16" customFormat="1"/>
    <row r="260" s="16" customFormat="1"/>
    <row r="261" s="16" customFormat="1"/>
    <row r="262" s="16" customFormat="1"/>
    <row r="263" s="16" customFormat="1"/>
    <row r="264" s="16" customFormat="1"/>
    <row r="265" s="16" customFormat="1"/>
    <row r="266" s="16" customFormat="1"/>
    <row r="267" s="16" customFormat="1"/>
    <row r="268" s="16" customFormat="1"/>
    <row r="269" s="16" customFormat="1"/>
    <row r="270" s="16" customFormat="1"/>
    <row r="271" s="16" customFormat="1"/>
    <row r="272" s="16" customFormat="1"/>
    <row r="273" s="16" customFormat="1"/>
    <row r="274" s="16" customFormat="1"/>
    <row r="275" s="16" customFormat="1"/>
    <row r="276" s="16" customFormat="1"/>
    <row r="277" s="16" customFormat="1"/>
    <row r="278" s="16" customFormat="1"/>
    <row r="279" s="16" customFormat="1"/>
    <row r="280" s="16" customFormat="1"/>
    <row r="281" s="16" customFormat="1"/>
    <row r="282" s="16" customFormat="1"/>
    <row r="283" s="16" customFormat="1"/>
    <row r="284" s="16" customFormat="1"/>
    <row r="285" s="16" customFormat="1"/>
    <row r="286" s="16" customFormat="1"/>
    <row r="287" s="16" customFormat="1"/>
    <row r="288" s="16" customFormat="1"/>
    <row r="289" s="16" customFormat="1"/>
    <row r="290" s="16" customFormat="1"/>
    <row r="291" s="16" customFormat="1"/>
    <row r="292" s="16" customFormat="1"/>
    <row r="293" s="16" customFormat="1"/>
    <row r="294" s="16" customFormat="1"/>
    <row r="295" s="16" customFormat="1"/>
    <row r="296" s="16" customFormat="1"/>
    <row r="297" s="16" customFormat="1"/>
    <row r="298" s="16" customFormat="1"/>
    <row r="299" s="16" customFormat="1"/>
    <row r="300" s="16" customFormat="1"/>
    <row r="301" s="16" customFormat="1"/>
    <row r="302" s="16" customFormat="1"/>
    <row r="303" s="16" customFormat="1"/>
    <row r="304" s="16" customFormat="1"/>
    <row r="305" s="16" customFormat="1"/>
    <row r="306" s="16" customFormat="1"/>
    <row r="307" s="16" customFormat="1"/>
    <row r="308" s="16" customFormat="1"/>
    <row r="309" s="16" customFormat="1"/>
    <row r="310" s="16" customFormat="1"/>
    <row r="311" s="16" customFormat="1"/>
    <row r="312" s="16" customFormat="1"/>
    <row r="313" s="16" customFormat="1"/>
    <row r="314" s="16" customFormat="1"/>
    <row r="315" s="16" customFormat="1"/>
    <row r="316" s="16" customFormat="1"/>
    <row r="317" s="16" customFormat="1"/>
    <row r="318" s="16" customFormat="1"/>
    <row r="319" s="16" customFormat="1"/>
    <row r="320" s="16" customFormat="1"/>
    <row r="321" s="16" customFormat="1"/>
    <row r="322" s="16" customFormat="1"/>
    <row r="323" s="16" customFormat="1"/>
    <row r="324" s="16" customFormat="1"/>
    <row r="325" s="16" customFormat="1"/>
    <row r="326" s="16" customFormat="1"/>
    <row r="327" s="16" customFormat="1"/>
    <row r="328" s="16" customFormat="1"/>
    <row r="329" s="16" customFormat="1"/>
    <row r="330" s="16" customFormat="1"/>
    <row r="331" s="16" customFormat="1"/>
    <row r="332" s="16" customFormat="1"/>
    <row r="333" s="16" customFormat="1"/>
    <row r="334" s="16" customFormat="1"/>
    <row r="335" s="16" customFormat="1"/>
    <row r="336" s="16" customFormat="1"/>
    <row r="337" s="16" customFormat="1"/>
    <row r="338" s="16" customFormat="1"/>
    <row r="339" s="16" customFormat="1"/>
    <row r="340" s="16" customFormat="1"/>
    <row r="341" s="16" customFormat="1"/>
    <row r="342" s="16" customFormat="1"/>
    <row r="343" s="16" customFormat="1"/>
    <row r="344" s="16" customFormat="1"/>
    <row r="345" s="16" customFormat="1"/>
    <row r="346" s="16" customFormat="1"/>
    <row r="347" s="16" customFormat="1"/>
    <row r="348" s="16" customFormat="1"/>
    <row r="349" s="16" customFormat="1"/>
    <row r="350" s="16" customFormat="1"/>
    <row r="351" s="16" customFormat="1"/>
    <row r="352" s="16" customFormat="1"/>
    <row r="353" s="16" customFormat="1"/>
    <row r="354" s="16" customFormat="1"/>
    <row r="355" s="16" customFormat="1"/>
    <row r="356" s="16" customFormat="1"/>
    <row r="357" s="16" customFormat="1"/>
    <row r="358" s="16" customFormat="1"/>
    <row r="359" s="16" customFormat="1"/>
    <row r="360" s="16" customFormat="1"/>
    <row r="361" s="16" customFormat="1"/>
    <row r="362" s="16" customFormat="1"/>
    <row r="363" s="16" customFormat="1"/>
    <row r="364" s="16" customFormat="1"/>
    <row r="365" s="16" customFormat="1"/>
    <row r="366" s="16" customFormat="1"/>
    <row r="367" s="16" customFormat="1"/>
    <row r="368" s="16" customFormat="1"/>
    <row r="369" s="16" customFormat="1"/>
    <row r="370" s="16" customFormat="1"/>
    <row r="371" s="16" customFormat="1"/>
    <row r="372" s="16" customFormat="1"/>
    <row r="373" s="16" customFormat="1"/>
    <row r="374" s="16" customFormat="1"/>
    <row r="375" s="16" customFormat="1"/>
    <row r="376" s="16" customFormat="1"/>
    <row r="377" s="16" customFormat="1"/>
    <row r="378" s="16" customFormat="1"/>
    <row r="379" s="16" customFormat="1"/>
    <row r="380" s="16" customFormat="1"/>
    <row r="381" s="16" customFormat="1"/>
    <row r="382" s="16" customFormat="1"/>
    <row r="383" s="16" customFormat="1"/>
    <row r="384" s="16" customFormat="1"/>
    <row r="385" s="16" customFormat="1"/>
    <row r="386" s="16" customFormat="1"/>
    <row r="387" s="16" customFormat="1"/>
    <row r="388" s="16" customFormat="1"/>
    <row r="389" s="16" customFormat="1"/>
    <row r="390" s="16" customFormat="1"/>
    <row r="391" s="16" customFormat="1"/>
    <row r="392" s="16" customFormat="1"/>
    <row r="393" s="16" customFormat="1"/>
    <row r="394" s="16" customFormat="1"/>
    <row r="395" s="16" customFormat="1"/>
    <row r="396" s="16" customFormat="1"/>
    <row r="397" s="16" customFormat="1"/>
    <row r="398" s="16" customFormat="1"/>
    <row r="399" s="16" customFormat="1"/>
    <row r="400" s="16" customFormat="1"/>
    <row r="401" s="16" customFormat="1"/>
    <row r="402" s="16" customFormat="1"/>
    <row r="403" s="16" customFormat="1"/>
    <row r="404" s="16" customFormat="1"/>
    <row r="405" s="16" customFormat="1"/>
    <row r="406" s="16" customFormat="1"/>
    <row r="407" s="16" customFormat="1"/>
    <row r="408" s="16" customFormat="1"/>
    <row r="409" s="16" customFormat="1"/>
    <row r="410" s="16" customFormat="1"/>
    <row r="411" s="16" customFormat="1"/>
    <row r="412" s="16" customFormat="1"/>
    <row r="413" s="16" customFormat="1"/>
    <row r="414" s="16" customFormat="1"/>
    <row r="415" s="16" customFormat="1"/>
    <row r="416" s="16" customFormat="1"/>
    <row r="417" s="16" customFormat="1"/>
    <row r="418" s="16" customFormat="1"/>
    <row r="419" s="16" customFormat="1"/>
    <row r="420" s="16" customFormat="1"/>
    <row r="421" s="16" customFormat="1"/>
    <row r="422" s="16" customFormat="1"/>
    <row r="423" s="16" customFormat="1"/>
    <row r="424" s="16" customFormat="1"/>
    <row r="425" s="16" customFormat="1"/>
    <row r="426" s="16" customFormat="1"/>
    <row r="427" s="16" customFormat="1"/>
    <row r="428" s="16" customFormat="1"/>
    <row r="429" s="16" customFormat="1"/>
    <row r="430" s="16" customFormat="1"/>
    <row r="431" s="16" customFormat="1"/>
    <row r="432" s="16" customFormat="1"/>
    <row r="433" s="16" customFormat="1"/>
    <row r="434" s="16" customFormat="1"/>
    <row r="435" s="16" customFormat="1"/>
    <row r="436" s="16" customFormat="1"/>
    <row r="437" s="16" customFormat="1"/>
    <row r="438" s="16" customFormat="1"/>
    <row r="439" s="16" customFormat="1"/>
    <row r="440" s="16" customFormat="1"/>
    <row r="441" s="16" customFormat="1"/>
    <row r="442" s="16" customFormat="1"/>
    <row r="443" s="16" customFormat="1"/>
    <row r="444" s="16" customFormat="1"/>
    <row r="445" s="16" customFormat="1"/>
    <row r="446" s="16" customFormat="1"/>
    <row r="447" s="16" customFormat="1"/>
    <row r="448" s="16" customFormat="1"/>
    <row r="449" s="16" customFormat="1"/>
    <row r="450" s="16" customFormat="1"/>
    <row r="451" s="16" customFormat="1"/>
    <row r="452" s="16" customFormat="1"/>
    <row r="453" s="16" customFormat="1"/>
    <row r="454" s="16" customFormat="1"/>
    <row r="455" s="16" customFormat="1"/>
    <row r="456" s="16" customFormat="1"/>
    <row r="457" s="16" customFormat="1"/>
    <row r="458" s="16" customFormat="1"/>
    <row r="459" s="16" customFormat="1"/>
    <row r="460" s="16" customFormat="1"/>
    <row r="461" s="16" customFormat="1"/>
    <row r="462" s="16" customFormat="1"/>
    <row r="463" s="16" customFormat="1"/>
    <row r="464" s="16" customFormat="1"/>
    <row r="465" spans="2:5">
      <c r="B465" s="16"/>
      <c r="C465" s="16"/>
      <c r="D465" s="16"/>
    </row>
    <row r="466" spans="2:5">
      <c r="B466" s="16"/>
      <c r="C466" s="16"/>
      <c r="D466" s="16"/>
    </row>
    <row r="467" spans="2:5">
      <c r="B467" s="16"/>
      <c r="C467" s="16"/>
      <c r="D467" s="16"/>
    </row>
    <row r="468" spans="2:5">
      <c r="B468" s="16"/>
      <c r="C468" s="16"/>
      <c r="D468" s="16"/>
    </row>
    <row r="469" spans="2:5">
      <c r="B469" s="16"/>
      <c r="C469" s="16"/>
      <c r="D469" s="16"/>
    </row>
    <row r="470" spans="2:5">
      <c r="B470" s="16"/>
      <c r="C470" s="16"/>
      <c r="D470" s="16"/>
    </row>
    <row r="471" spans="2:5">
      <c r="B471" s="16"/>
      <c r="C471" s="16"/>
      <c r="D471" s="16"/>
    </row>
    <row r="472" spans="2:5">
      <c r="B472" s="16"/>
      <c r="C472" s="16"/>
      <c r="D472" s="16"/>
    </row>
    <row r="473" spans="2:5">
      <c r="B473" s="16"/>
      <c r="C473" s="16"/>
      <c r="D473" s="16"/>
    </row>
    <row r="474" spans="2:5">
      <c r="B474" s="16"/>
      <c r="C474" s="16"/>
      <c r="D474" s="16"/>
    </row>
    <row r="475" spans="2:5">
      <c r="B475" s="16"/>
      <c r="C475" s="16"/>
      <c r="D475" s="16"/>
    </row>
    <row r="476" spans="2:5">
      <c r="B476" s="16"/>
      <c r="C476" s="16"/>
      <c r="D476" s="16"/>
    </row>
    <row r="477" spans="2:5">
      <c r="B477" s="16"/>
      <c r="C477" s="16"/>
      <c r="D477" s="16"/>
    </row>
    <row r="478" spans="2:5">
      <c r="B478" s="16"/>
      <c r="C478" s="16"/>
      <c r="E478" s="15"/>
    </row>
    <row r="479" spans="2:5">
      <c r="B479" s="16"/>
      <c r="C479" s="16"/>
    </row>
    <row r="480" spans="2:5">
      <c r="B480" s="16"/>
      <c r="C480" s="16"/>
    </row>
    <row r="481" spans="2:4">
      <c r="B481" s="16"/>
      <c r="C481" s="16"/>
      <c r="D481" s="16"/>
    </row>
    <row r="482" spans="2:4">
      <c r="B482" s="16"/>
      <c r="C482" s="16"/>
      <c r="D482" s="16"/>
    </row>
    <row r="483" spans="2:4">
      <c r="B483" s="16"/>
      <c r="C483" s="16"/>
      <c r="D483" s="16"/>
    </row>
    <row r="484" spans="2:4">
      <c r="B484" s="16"/>
      <c r="C484" s="16"/>
      <c r="D484" s="16"/>
    </row>
    <row r="485" spans="2:4">
      <c r="B485" s="16"/>
      <c r="C485" s="16"/>
      <c r="D485" s="16"/>
    </row>
    <row r="486" spans="2:4">
      <c r="B486" s="16"/>
      <c r="C486" s="16"/>
      <c r="D486" s="16"/>
    </row>
    <row r="487" spans="2:4">
      <c r="B487" s="16"/>
      <c r="C487" s="16"/>
      <c r="D487" s="16"/>
    </row>
  </sheetData>
  <mergeCells count="1">
    <mergeCell ref="B7:L7"/>
  </mergeCells>
  <dataValidations count="1">
    <dataValidation allowBlank="1" showInputMessage="1" showErrorMessage="1" sqref="E11 A1:XFD3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s="83">
        <v>44012</v>
      </c>
    </row>
    <row r="2" spans="2:49">
      <c r="B2" s="2" t="s">
        <v>1</v>
      </c>
      <c r="C2" s="12" t="s">
        <v>197</v>
      </c>
    </row>
    <row r="3" spans="2:49">
      <c r="B3" s="2" t="s">
        <v>2</v>
      </c>
      <c r="C3" s="26" t="s">
        <v>4558</v>
      </c>
    </row>
    <row r="4" spans="2:49" s="1" customFormat="1">
      <c r="B4" s="2" t="s">
        <v>3</v>
      </c>
    </row>
    <row r="5" spans="2:49">
      <c r="B5" s="75" t="s">
        <v>198</v>
      </c>
      <c r="C5" t="s">
        <v>199</v>
      </c>
    </row>
    <row r="6" spans="2:49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9"/>
    </row>
    <row r="7" spans="2:49" ht="26.25" customHeight="1">
      <c r="B7" s="107" t="s">
        <v>143</v>
      </c>
      <c r="C7" s="108"/>
      <c r="D7" s="108"/>
      <c r="E7" s="108"/>
      <c r="F7" s="108"/>
      <c r="G7" s="108"/>
      <c r="H7" s="108"/>
      <c r="I7" s="108"/>
      <c r="J7" s="108"/>
      <c r="K7" s="109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720447763.35000002</v>
      </c>
      <c r="H11" s="7"/>
      <c r="I11" s="76">
        <v>40137.90488078371</v>
      </c>
      <c r="J11" s="77">
        <v>1</v>
      </c>
      <c r="K11" s="77">
        <v>2.2000000000000001E-3</v>
      </c>
      <c r="AW11" s="16"/>
    </row>
    <row r="12" spans="2:49">
      <c r="B12" s="80" t="s">
        <v>208</v>
      </c>
      <c r="C12" s="16"/>
      <c r="D12" s="16"/>
      <c r="G12" s="82">
        <v>591762692.41999996</v>
      </c>
      <c r="I12" s="82">
        <v>14408.016305319632</v>
      </c>
      <c r="J12" s="81">
        <v>0.35899999999999999</v>
      </c>
      <c r="K12" s="81">
        <v>8.0000000000000004E-4</v>
      </c>
    </row>
    <row r="13" spans="2:49">
      <c r="B13" s="80" t="s">
        <v>2611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224</v>
      </c>
      <c r="C14" t="s">
        <v>224</v>
      </c>
      <c r="D14" t="s">
        <v>224</v>
      </c>
      <c r="E14" t="s">
        <v>224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2616</v>
      </c>
      <c r="C15" s="16"/>
      <c r="D15" s="16"/>
      <c r="G15" s="82">
        <v>588388749.35000002</v>
      </c>
      <c r="I15" s="82">
        <v>24257.987852245227</v>
      </c>
      <c r="J15" s="81">
        <v>0.60440000000000005</v>
      </c>
      <c r="K15" s="81">
        <v>1.4E-3</v>
      </c>
    </row>
    <row r="16" spans="2:49">
      <c r="B16" t="s">
        <v>3236</v>
      </c>
      <c r="C16" t="s">
        <v>3237</v>
      </c>
      <c r="D16" t="s">
        <v>123</v>
      </c>
      <c r="E16" t="s">
        <v>106</v>
      </c>
      <c r="F16" t="s">
        <v>318</v>
      </c>
      <c r="G16" s="78">
        <v>11957147.060000001</v>
      </c>
      <c r="H16" s="78">
        <v>-1.8695999999999999</v>
      </c>
      <c r="I16" s="78">
        <v>-223.55082143376001</v>
      </c>
      <c r="J16" s="79">
        <v>-5.5999999999999999E-3</v>
      </c>
      <c r="K16" s="79">
        <v>0</v>
      </c>
    </row>
    <row r="17" spans="2:11">
      <c r="B17" t="s">
        <v>3236</v>
      </c>
      <c r="C17" t="s">
        <v>3238</v>
      </c>
      <c r="D17" t="s">
        <v>123</v>
      </c>
      <c r="E17" t="s">
        <v>106</v>
      </c>
      <c r="F17" t="s">
        <v>364</v>
      </c>
      <c r="G17" s="78">
        <v>14961828.92</v>
      </c>
      <c r="H17" s="78">
        <v>-1.6365000000000001</v>
      </c>
      <c r="I17" s="78">
        <v>-244.85033027579999</v>
      </c>
      <c r="J17" s="79">
        <v>-6.1000000000000004E-3</v>
      </c>
      <c r="K17" s="79">
        <v>0</v>
      </c>
    </row>
    <row r="18" spans="2:11">
      <c r="B18" t="s">
        <v>3236</v>
      </c>
      <c r="C18" t="s">
        <v>3239</v>
      </c>
      <c r="D18" t="s">
        <v>123</v>
      </c>
      <c r="E18" t="s">
        <v>106</v>
      </c>
      <c r="F18" t="s">
        <v>364</v>
      </c>
      <c r="G18" s="78">
        <v>14857484.439999999</v>
      </c>
      <c r="H18" s="78">
        <v>8.7894000000000005</v>
      </c>
      <c r="I18" s="78">
        <v>1305.88373736936</v>
      </c>
      <c r="J18" s="79">
        <v>3.2500000000000001E-2</v>
      </c>
      <c r="K18" s="79">
        <v>1E-4</v>
      </c>
    </row>
    <row r="19" spans="2:11">
      <c r="B19" t="s">
        <v>3236</v>
      </c>
      <c r="C19" t="s">
        <v>3240</v>
      </c>
      <c r="D19" t="s">
        <v>123</v>
      </c>
      <c r="E19" t="s">
        <v>106</v>
      </c>
      <c r="F19" t="s">
        <v>364</v>
      </c>
      <c r="G19" s="78">
        <v>17511304.829999998</v>
      </c>
      <c r="H19" s="78">
        <v>3.3652000000000002</v>
      </c>
      <c r="I19" s="78">
        <v>589.29043013915998</v>
      </c>
      <c r="J19" s="79">
        <v>1.47E-2</v>
      </c>
      <c r="K19" s="79">
        <v>0</v>
      </c>
    </row>
    <row r="20" spans="2:11">
      <c r="B20" t="s">
        <v>3236</v>
      </c>
      <c r="C20" t="s">
        <v>3241</v>
      </c>
      <c r="D20" t="s">
        <v>123</v>
      </c>
      <c r="E20" t="s">
        <v>106</v>
      </c>
      <c r="F20" t="s">
        <v>364</v>
      </c>
      <c r="G20" s="78">
        <v>2420518.7999999998</v>
      </c>
      <c r="H20" s="78">
        <v>2.2949999999999999</v>
      </c>
      <c r="I20" s="78">
        <v>55.55090646</v>
      </c>
      <c r="J20" s="79">
        <v>1.4E-3</v>
      </c>
      <c r="K20" s="79">
        <v>0</v>
      </c>
    </row>
    <row r="21" spans="2:11">
      <c r="B21" t="s">
        <v>3236</v>
      </c>
      <c r="C21" t="s">
        <v>3242</v>
      </c>
      <c r="D21" t="s">
        <v>123</v>
      </c>
      <c r="E21" t="s">
        <v>106</v>
      </c>
      <c r="F21" t="s">
        <v>385</v>
      </c>
      <c r="G21" s="78">
        <v>13908560.35</v>
      </c>
      <c r="H21" s="78">
        <v>2.6008</v>
      </c>
      <c r="I21" s="78">
        <v>361.73383758279999</v>
      </c>
      <c r="J21" s="79">
        <v>8.9999999999999993E-3</v>
      </c>
      <c r="K21" s="79">
        <v>0</v>
      </c>
    </row>
    <row r="22" spans="2:11">
      <c r="B22" t="s">
        <v>3236</v>
      </c>
      <c r="C22" t="s">
        <v>3243</v>
      </c>
      <c r="D22" t="s">
        <v>123</v>
      </c>
      <c r="E22" t="s">
        <v>106</v>
      </c>
      <c r="F22" t="s">
        <v>653</v>
      </c>
      <c r="G22" s="78">
        <v>10285680.08</v>
      </c>
      <c r="H22" s="78">
        <v>1.2209000000000001</v>
      </c>
      <c r="I22" s="78">
        <v>125.57786809672</v>
      </c>
      <c r="J22" s="79">
        <v>3.0999999999999999E-3</v>
      </c>
      <c r="K22" s="79">
        <v>0</v>
      </c>
    </row>
    <row r="23" spans="2:11">
      <c r="B23" t="s">
        <v>3236</v>
      </c>
      <c r="C23" t="s">
        <v>3244</v>
      </c>
      <c r="D23" t="s">
        <v>123</v>
      </c>
      <c r="E23" t="s">
        <v>106</v>
      </c>
      <c r="F23" t="s">
        <v>653</v>
      </c>
      <c r="G23" s="78">
        <v>13639170.68</v>
      </c>
      <c r="H23" s="78">
        <v>0.67930000000000001</v>
      </c>
      <c r="I23" s="78">
        <v>92.650886429240003</v>
      </c>
      <c r="J23" s="79">
        <v>2.3E-3</v>
      </c>
      <c r="K23" s="79">
        <v>0</v>
      </c>
    </row>
    <row r="24" spans="2:11">
      <c r="B24" t="s">
        <v>3236</v>
      </c>
      <c r="C24" t="s">
        <v>3245</v>
      </c>
      <c r="D24" t="s">
        <v>123</v>
      </c>
      <c r="E24" t="s">
        <v>106</v>
      </c>
      <c r="F24" t="s">
        <v>653</v>
      </c>
      <c r="G24" s="78">
        <v>8567490.1699999999</v>
      </c>
      <c r="H24" s="78">
        <v>1.1409</v>
      </c>
      <c r="I24" s="78">
        <v>97.746495349529994</v>
      </c>
      <c r="J24" s="79">
        <v>2.3999999999999998E-3</v>
      </c>
      <c r="K24" s="79">
        <v>0</v>
      </c>
    </row>
    <row r="25" spans="2:11">
      <c r="B25" t="s">
        <v>3236</v>
      </c>
      <c r="C25" t="s">
        <v>3246</v>
      </c>
      <c r="D25" t="s">
        <v>123</v>
      </c>
      <c r="E25" t="s">
        <v>106</v>
      </c>
      <c r="F25" t="s">
        <v>653</v>
      </c>
      <c r="G25" s="78">
        <v>8554050.0299999993</v>
      </c>
      <c r="H25" s="78">
        <v>1.0298</v>
      </c>
      <c r="I25" s="78">
        <v>88.089607208939995</v>
      </c>
      <c r="J25" s="79">
        <v>2.2000000000000001E-3</v>
      </c>
      <c r="K25" s="79">
        <v>0</v>
      </c>
    </row>
    <row r="26" spans="2:11">
      <c r="B26" t="s">
        <v>3236</v>
      </c>
      <c r="C26" t="s">
        <v>3247</v>
      </c>
      <c r="D26" t="s">
        <v>123</v>
      </c>
      <c r="E26" t="s">
        <v>106</v>
      </c>
      <c r="F26" t="s">
        <v>653</v>
      </c>
      <c r="G26" s="78">
        <v>10291691.49</v>
      </c>
      <c r="H26" s="78">
        <v>1.2490000000000001</v>
      </c>
      <c r="I26" s="78">
        <v>128.54322671009999</v>
      </c>
      <c r="J26" s="79">
        <v>3.2000000000000002E-3</v>
      </c>
      <c r="K26" s="79">
        <v>0</v>
      </c>
    </row>
    <row r="27" spans="2:11">
      <c r="B27" t="s">
        <v>3236</v>
      </c>
      <c r="C27" t="s">
        <v>3248</v>
      </c>
      <c r="D27" t="s">
        <v>123</v>
      </c>
      <c r="E27" t="s">
        <v>106</v>
      </c>
      <c r="F27" t="s">
        <v>653</v>
      </c>
      <c r="G27" s="78">
        <v>10349606.33</v>
      </c>
      <c r="H27" s="78">
        <v>1.8019000000000001</v>
      </c>
      <c r="I27" s="78">
        <v>186.48955646026999</v>
      </c>
      <c r="J27" s="79">
        <v>4.5999999999999999E-3</v>
      </c>
      <c r="K27" s="79">
        <v>0</v>
      </c>
    </row>
    <row r="28" spans="2:11">
      <c r="B28" t="s">
        <v>3236</v>
      </c>
      <c r="C28" t="s">
        <v>3249</v>
      </c>
      <c r="D28" t="s">
        <v>123</v>
      </c>
      <c r="E28" t="s">
        <v>106</v>
      </c>
      <c r="F28" t="s">
        <v>370</v>
      </c>
      <c r="G28" s="78">
        <v>18491263.440000001</v>
      </c>
      <c r="H28" s="78">
        <v>1.0722</v>
      </c>
      <c r="I28" s="78">
        <v>198.26332660368001</v>
      </c>
      <c r="J28" s="79">
        <v>4.8999999999999998E-3</v>
      </c>
      <c r="K28" s="79">
        <v>0</v>
      </c>
    </row>
    <row r="29" spans="2:11">
      <c r="B29" t="s">
        <v>3236</v>
      </c>
      <c r="C29" t="s">
        <v>3250</v>
      </c>
      <c r="D29" t="s">
        <v>123</v>
      </c>
      <c r="E29" t="s">
        <v>106</v>
      </c>
      <c r="F29" t="s">
        <v>370</v>
      </c>
      <c r="G29" s="78">
        <v>13693126.82</v>
      </c>
      <c r="H29" s="78">
        <v>1.0348999999999999</v>
      </c>
      <c r="I29" s="78">
        <v>141.71016946018</v>
      </c>
      <c r="J29" s="79">
        <v>3.5000000000000001E-3</v>
      </c>
      <c r="K29" s="79">
        <v>0</v>
      </c>
    </row>
    <row r="30" spans="2:11">
      <c r="B30" t="s">
        <v>3236</v>
      </c>
      <c r="C30" t="s">
        <v>3251</v>
      </c>
      <c r="D30" t="s">
        <v>123</v>
      </c>
      <c r="E30" t="s">
        <v>106</v>
      </c>
      <c r="F30" t="s">
        <v>370</v>
      </c>
      <c r="G30" s="78">
        <v>18778858.41</v>
      </c>
      <c r="H30" s="78">
        <v>0.78390000000000004</v>
      </c>
      <c r="I30" s="78">
        <v>147.20747107598999</v>
      </c>
      <c r="J30" s="79">
        <v>3.7000000000000002E-3</v>
      </c>
      <c r="K30" s="79">
        <v>0</v>
      </c>
    </row>
    <row r="31" spans="2:11">
      <c r="B31" t="s">
        <v>3236</v>
      </c>
      <c r="C31" t="s">
        <v>3252</v>
      </c>
      <c r="D31" t="s">
        <v>123</v>
      </c>
      <c r="E31" t="s">
        <v>106</v>
      </c>
      <c r="F31" t="s">
        <v>370</v>
      </c>
      <c r="G31" s="78">
        <v>15285565.699999999</v>
      </c>
      <c r="H31" s="78">
        <v>0.26340000000000002</v>
      </c>
      <c r="I31" s="78">
        <v>40.262180053800002</v>
      </c>
      <c r="J31" s="79">
        <v>1E-3</v>
      </c>
      <c r="K31" s="79">
        <v>0</v>
      </c>
    </row>
    <row r="32" spans="2:11">
      <c r="B32" t="s">
        <v>3236</v>
      </c>
      <c r="C32" t="s">
        <v>3253</v>
      </c>
      <c r="D32" t="s">
        <v>123</v>
      </c>
      <c r="E32" t="s">
        <v>106</v>
      </c>
      <c r="F32" t="s">
        <v>370</v>
      </c>
      <c r="G32" s="78">
        <v>15242454.119999999</v>
      </c>
      <c r="H32" s="78">
        <v>-2.0299999999999999E-2</v>
      </c>
      <c r="I32" s="78">
        <v>-3.09421818636</v>
      </c>
      <c r="J32" s="79">
        <v>-1E-4</v>
      </c>
      <c r="K32" s="79">
        <v>0</v>
      </c>
    </row>
    <row r="33" spans="2:11">
      <c r="B33" t="s">
        <v>3236</v>
      </c>
      <c r="C33" t="s">
        <v>3254</v>
      </c>
      <c r="D33" t="s">
        <v>123</v>
      </c>
      <c r="E33" t="s">
        <v>106</v>
      </c>
      <c r="F33" t="s">
        <v>370</v>
      </c>
      <c r="G33" s="78">
        <v>13546111.23</v>
      </c>
      <c r="H33" s="78">
        <v>-3.9300000000000002E-2</v>
      </c>
      <c r="I33" s="78">
        <v>-5.3236217133899997</v>
      </c>
      <c r="J33" s="79">
        <v>-1E-4</v>
      </c>
      <c r="K33" s="79">
        <v>0</v>
      </c>
    </row>
    <row r="34" spans="2:11">
      <c r="B34" t="s">
        <v>3236</v>
      </c>
      <c r="C34" t="s">
        <v>3255</v>
      </c>
      <c r="D34" t="s">
        <v>123</v>
      </c>
      <c r="E34" t="s">
        <v>106</v>
      </c>
      <c r="F34" t="s">
        <v>370</v>
      </c>
      <c r="G34" s="78">
        <v>15259174.09</v>
      </c>
      <c r="H34" s="78">
        <v>0.1258</v>
      </c>
      <c r="I34" s="78">
        <v>19.19604100522</v>
      </c>
      <c r="J34" s="79">
        <v>5.0000000000000001E-4</v>
      </c>
      <c r="K34" s="79">
        <v>0</v>
      </c>
    </row>
    <row r="35" spans="2:11">
      <c r="B35" t="s">
        <v>3236</v>
      </c>
      <c r="C35" t="s">
        <v>3256</v>
      </c>
      <c r="D35" t="s">
        <v>123</v>
      </c>
      <c r="E35" t="s">
        <v>106</v>
      </c>
      <c r="F35" t="s">
        <v>370</v>
      </c>
      <c r="G35" s="78">
        <v>13575830.890000001</v>
      </c>
      <c r="H35" s="78">
        <v>0.215</v>
      </c>
      <c r="I35" s="78">
        <v>29.188036413500001</v>
      </c>
      <c r="J35" s="79">
        <v>6.9999999999999999E-4</v>
      </c>
      <c r="K35" s="79">
        <v>0</v>
      </c>
    </row>
    <row r="36" spans="2:11">
      <c r="B36" t="s">
        <v>3236</v>
      </c>
      <c r="C36" t="s">
        <v>3257</v>
      </c>
      <c r="D36" t="s">
        <v>123</v>
      </c>
      <c r="E36" t="s">
        <v>106</v>
      </c>
      <c r="F36" t="s">
        <v>370</v>
      </c>
      <c r="G36" s="78">
        <v>8112772.9800000004</v>
      </c>
      <c r="H36" s="78">
        <v>-0.21099999999999999</v>
      </c>
      <c r="I36" s="78">
        <v>-17.1179509878</v>
      </c>
      <c r="J36" s="79">
        <v>-4.0000000000000002E-4</v>
      </c>
      <c r="K36" s="79">
        <v>0</v>
      </c>
    </row>
    <row r="37" spans="2:11">
      <c r="B37" t="s">
        <v>3236</v>
      </c>
      <c r="C37" t="s">
        <v>3258</v>
      </c>
      <c r="D37" t="s">
        <v>123</v>
      </c>
      <c r="E37" t="s">
        <v>106</v>
      </c>
      <c r="F37" t="s">
        <v>370</v>
      </c>
      <c r="G37" s="78">
        <v>15210349.65</v>
      </c>
      <c r="H37" s="78">
        <v>-0.21820000000000001</v>
      </c>
      <c r="I37" s="78">
        <v>-33.1889829363</v>
      </c>
      <c r="J37" s="79">
        <v>-8.0000000000000004E-4</v>
      </c>
      <c r="K37" s="79">
        <v>0</v>
      </c>
    </row>
    <row r="38" spans="2:11">
      <c r="B38" t="s">
        <v>3236</v>
      </c>
      <c r="C38" t="s">
        <v>3259</v>
      </c>
      <c r="D38" t="s">
        <v>123</v>
      </c>
      <c r="E38" t="s">
        <v>106</v>
      </c>
      <c r="F38" t="s">
        <v>370</v>
      </c>
      <c r="G38" s="78">
        <v>5073047.2</v>
      </c>
      <c r="H38" s="78">
        <v>-0.1603</v>
      </c>
      <c r="I38" s="78">
        <v>-8.1320946616000001</v>
      </c>
      <c r="J38" s="79">
        <v>-2.0000000000000001E-4</v>
      </c>
      <c r="K38" s="79">
        <v>0</v>
      </c>
    </row>
    <row r="39" spans="2:11">
      <c r="B39" t="s">
        <v>3236</v>
      </c>
      <c r="C39" t="s">
        <v>3260</v>
      </c>
      <c r="D39" t="s">
        <v>123</v>
      </c>
      <c r="E39" t="s">
        <v>106</v>
      </c>
      <c r="F39" t="s">
        <v>370</v>
      </c>
      <c r="G39" s="78">
        <v>15159325.949999999</v>
      </c>
      <c r="H39" s="78">
        <v>-0.53090000000000004</v>
      </c>
      <c r="I39" s="78">
        <v>-80.480861468550003</v>
      </c>
      <c r="J39" s="79">
        <v>-2E-3</v>
      </c>
      <c r="K39" s="79">
        <v>0</v>
      </c>
    </row>
    <row r="40" spans="2:11">
      <c r="B40" t="s">
        <v>3236</v>
      </c>
      <c r="C40" t="s">
        <v>3261</v>
      </c>
      <c r="D40" t="s">
        <v>123</v>
      </c>
      <c r="E40" t="s">
        <v>106</v>
      </c>
      <c r="F40" t="s">
        <v>370</v>
      </c>
      <c r="G40" s="78">
        <v>15499347.32</v>
      </c>
      <c r="H40" s="78">
        <v>-0.51049999999999995</v>
      </c>
      <c r="I40" s="78">
        <v>-79.1241680686</v>
      </c>
      <c r="J40" s="79">
        <v>-2E-3</v>
      </c>
      <c r="K40" s="79">
        <v>0</v>
      </c>
    </row>
    <row r="41" spans="2:11">
      <c r="B41" t="s">
        <v>3236</v>
      </c>
      <c r="C41" t="s">
        <v>3262</v>
      </c>
      <c r="D41" t="s">
        <v>123</v>
      </c>
      <c r="E41" t="s">
        <v>106</v>
      </c>
      <c r="F41" t="s">
        <v>370</v>
      </c>
      <c r="G41" s="78">
        <v>23647885.760000002</v>
      </c>
      <c r="H41" s="78">
        <v>-0.27129999999999999</v>
      </c>
      <c r="I41" s="78">
        <v>-64.156714066879999</v>
      </c>
      <c r="J41" s="79">
        <v>-1.6000000000000001E-3</v>
      </c>
      <c r="K41" s="79">
        <v>0</v>
      </c>
    </row>
    <row r="42" spans="2:11">
      <c r="B42" t="s">
        <v>3236</v>
      </c>
      <c r="C42" t="s">
        <v>3263</v>
      </c>
      <c r="D42" t="s">
        <v>123</v>
      </c>
      <c r="E42" t="s">
        <v>106</v>
      </c>
      <c r="F42" t="s">
        <v>370</v>
      </c>
      <c r="G42" s="78">
        <v>5046070.9000000004</v>
      </c>
      <c r="H42" s="78">
        <v>-0.67110000000000003</v>
      </c>
      <c r="I42" s="78">
        <v>-33.864181809900003</v>
      </c>
      <c r="J42" s="79">
        <v>-8.0000000000000004E-4</v>
      </c>
      <c r="K42" s="79">
        <v>0</v>
      </c>
    </row>
    <row r="43" spans="2:11">
      <c r="B43" t="s">
        <v>3236</v>
      </c>
      <c r="C43" t="s">
        <v>3264</v>
      </c>
      <c r="D43" t="s">
        <v>123</v>
      </c>
      <c r="E43" t="s">
        <v>106</v>
      </c>
      <c r="F43" t="s">
        <v>370</v>
      </c>
      <c r="G43" s="78">
        <v>11761849.35</v>
      </c>
      <c r="H43" s="78">
        <v>-0.77649999999999997</v>
      </c>
      <c r="I43" s="78">
        <v>-91.33076020275</v>
      </c>
      <c r="J43" s="79">
        <v>-2.3E-3</v>
      </c>
      <c r="K43" s="79">
        <v>0</v>
      </c>
    </row>
    <row r="44" spans="2:11">
      <c r="B44" t="s">
        <v>3236</v>
      </c>
      <c r="C44" t="s">
        <v>3265</v>
      </c>
      <c r="D44" t="s">
        <v>123</v>
      </c>
      <c r="E44" t="s">
        <v>106</v>
      </c>
      <c r="F44" t="s">
        <v>370</v>
      </c>
      <c r="G44" s="78">
        <v>14814280.43</v>
      </c>
      <c r="H44" s="78">
        <v>-0.58109999999999995</v>
      </c>
      <c r="I44" s="78">
        <v>-86.085783578730002</v>
      </c>
      <c r="J44" s="79">
        <v>-2.0999999999999999E-3</v>
      </c>
      <c r="K44" s="79">
        <v>0</v>
      </c>
    </row>
    <row r="45" spans="2:11">
      <c r="B45" t="s">
        <v>3236</v>
      </c>
      <c r="C45" t="s">
        <v>3266</v>
      </c>
      <c r="D45" t="s">
        <v>123</v>
      </c>
      <c r="E45" t="s">
        <v>106</v>
      </c>
      <c r="F45" t="s">
        <v>370</v>
      </c>
      <c r="G45" s="78">
        <v>6776965.4900000002</v>
      </c>
      <c r="H45" s="78">
        <v>1.7500000000000002E-2</v>
      </c>
      <c r="I45" s="78">
        <v>1.1859689607499999</v>
      </c>
      <c r="J45" s="79">
        <v>0</v>
      </c>
      <c r="K45" s="79">
        <v>0</v>
      </c>
    </row>
    <row r="46" spans="2:11">
      <c r="B46" t="s">
        <v>3236</v>
      </c>
      <c r="C46" t="s">
        <v>3267</v>
      </c>
      <c r="D46" t="s">
        <v>123</v>
      </c>
      <c r="E46" t="s">
        <v>106</v>
      </c>
      <c r="F46" t="s">
        <v>370</v>
      </c>
      <c r="G46" s="78">
        <v>15165044.109999999</v>
      </c>
      <c r="H46" s="78">
        <v>-0.50149999999999995</v>
      </c>
      <c r="I46" s="78">
        <v>-76.052696211650002</v>
      </c>
      <c r="J46" s="79">
        <v>-1.9E-3</v>
      </c>
      <c r="K46" s="79">
        <v>0</v>
      </c>
    </row>
    <row r="47" spans="2:11">
      <c r="B47" t="s">
        <v>3236</v>
      </c>
      <c r="C47" t="s">
        <v>3268</v>
      </c>
      <c r="D47" t="s">
        <v>123</v>
      </c>
      <c r="E47" t="s">
        <v>106</v>
      </c>
      <c r="F47" t="s">
        <v>370</v>
      </c>
      <c r="G47" s="78">
        <v>18482368.5</v>
      </c>
      <c r="H47" s="78">
        <v>-0.72489999999999999</v>
      </c>
      <c r="I47" s="78">
        <v>-133.97868925649999</v>
      </c>
      <c r="J47" s="79">
        <v>-3.3E-3</v>
      </c>
      <c r="K47" s="79">
        <v>0</v>
      </c>
    </row>
    <row r="48" spans="2:11">
      <c r="B48" t="s">
        <v>3236</v>
      </c>
      <c r="C48" t="s">
        <v>3269</v>
      </c>
      <c r="D48" t="s">
        <v>123</v>
      </c>
      <c r="E48" t="s">
        <v>106</v>
      </c>
      <c r="F48" t="s">
        <v>370</v>
      </c>
      <c r="G48" s="78">
        <v>11773823.310000001</v>
      </c>
      <c r="H48" s="78">
        <v>-0.66090000000000004</v>
      </c>
      <c r="I48" s="78">
        <v>-77.813198255789999</v>
      </c>
      <c r="J48" s="79">
        <v>-1.9E-3</v>
      </c>
      <c r="K48" s="79">
        <v>0</v>
      </c>
    </row>
    <row r="49" spans="2:11">
      <c r="B49" t="s">
        <v>3236</v>
      </c>
      <c r="C49" t="s">
        <v>3270</v>
      </c>
      <c r="D49" t="s">
        <v>123</v>
      </c>
      <c r="E49" t="s">
        <v>106</v>
      </c>
      <c r="F49" t="s">
        <v>370</v>
      </c>
      <c r="G49" s="78">
        <v>15089388.24</v>
      </c>
      <c r="H49" s="78">
        <v>-0.94210000000000005</v>
      </c>
      <c r="I49" s="78">
        <v>-142.15712660904001</v>
      </c>
      <c r="J49" s="79">
        <v>-3.5000000000000001E-3</v>
      </c>
      <c r="K49" s="79">
        <v>0</v>
      </c>
    </row>
    <row r="50" spans="2:11">
      <c r="B50" t="s">
        <v>3236</v>
      </c>
      <c r="C50" t="s">
        <v>3271</v>
      </c>
      <c r="D50" t="s">
        <v>123</v>
      </c>
      <c r="E50" t="s">
        <v>106</v>
      </c>
      <c r="F50" t="s">
        <v>370</v>
      </c>
      <c r="G50" s="78">
        <v>16684368.52</v>
      </c>
      <c r="H50" s="78">
        <v>-1.3897999999999999</v>
      </c>
      <c r="I50" s="78">
        <v>-231.87935369095999</v>
      </c>
      <c r="J50" s="79">
        <v>-5.7999999999999996E-3</v>
      </c>
      <c r="K50" s="79">
        <v>0</v>
      </c>
    </row>
    <row r="51" spans="2:11">
      <c r="B51" t="s">
        <v>3236</v>
      </c>
      <c r="C51" t="s">
        <v>3272</v>
      </c>
      <c r="D51" t="s">
        <v>123</v>
      </c>
      <c r="E51" t="s">
        <v>106</v>
      </c>
      <c r="F51" t="s">
        <v>370</v>
      </c>
      <c r="G51" s="78">
        <v>16751324.949999999</v>
      </c>
      <c r="H51" s="78">
        <v>-1.081</v>
      </c>
      <c r="I51" s="78">
        <v>-181.08182270949999</v>
      </c>
      <c r="J51" s="79">
        <v>-4.4999999999999997E-3</v>
      </c>
      <c r="K51" s="79">
        <v>0</v>
      </c>
    </row>
    <row r="52" spans="2:11">
      <c r="B52" t="s">
        <v>3236</v>
      </c>
      <c r="C52" t="s">
        <v>3273</v>
      </c>
      <c r="D52" t="s">
        <v>123</v>
      </c>
      <c r="E52" t="s">
        <v>106</v>
      </c>
      <c r="F52" t="s">
        <v>370</v>
      </c>
      <c r="G52" s="78">
        <v>13373104.43</v>
      </c>
      <c r="H52" s="78">
        <v>-1.2856000000000001</v>
      </c>
      <c r="I52" s="78">
        <v>-171.92463055208</v>
      </c>
      <c r="J52" s="79">
        <v>-4.3E-3</v>
      </c>
      <c r="K52" s="79">
        <v>0</v>
      </c>
    </row>
    <row r="53" spans="2:11">
      <c r="B53" t="s">
        <v>3236</v>
      </c>
      <c r="C53" t="s">
        <v>3274</v>
      </c>
      <c r="D53" t="s">
        <v>123</v>
      </c>
      <c r="E53" t="s">
        <v>106</v>
      </c>
      <c r="F53" t="s">
        <v>370</v>
      </c>
      <c r="G53" s="78">
        <v>13419631.82</v>
      </c>
      <c r="H53" s="78">
        <v>-0.93100000000000005</v>
      </c>
      <c r="I53" s="78">
        <v>-124.9367722442</v>
      </c>
      <c r="J53" s="79">
        <v>-3.0999999999999999E-3</v>
      </c>
      <c r="K53" s="79">
        <v>0</v>
      </c>
    </row>
    <row r="54" spans="2:11">
      <c r="B54" t="s">
        <v>3236</v>
      </c>
      <c r="C54" t="s">
        <v>3275</v>
      </c>
      <c r="D54" t="s">
        <v>123</v>
      </c>
      <c r="E54" t="s">
        <v>106</v>
      </c>
      <c r="F54" t="s">
        <v>370</v>
      </c>
      <c r="G54" s="78">
        <v>8430156.2200000007</v>
      </c>
      <c r="H54" s="78">
        <v>-0.3629</v>
      </c>
      <c r="I54" s="78">
        <v>-30.593036922380001</v>
      </c>
      <c r="J54" s="79">
        <v>-8.0000000000000004E-4</v>
      </c>
      <c r="K54" s="79">
        <v>0</v>
      </c>
    </row>
    <row r="55" spans="2:11">
      <c r="B55" t="s">
        <v>3236</v>
      </c>
      <c r="C55" t="s">
        <v>3276</v>
      </c>
      <c r="D55" t="s">
        <v>123</v>
      </c>
      <c r="E55" t="s">
        <v>106</v>
      </c>
      <c r="F55" t="s">
        <v>318</v>
      </c>
      <c r="G55" s="78">
        <v>12948966.029999999</v>
      </c>
      <c r="H55" s="78">
        <v>-1.8666</v>
      </c>
      <c r="I55" s="78">
        <v>-241.70539991598</v>
      </c>
      <c r="J55" s="79">
        <v>-6.0000000000000001E-3</v>
      </c>
      <c r="K55" s="79">
        <v>0</v>
      </c>
    </row>
    <row r="56" spans="2:11">
      <c r="B56" t="s">
        <v>3236</v>
      </c>
      <c r="C56" t="s">
        <v>3277</v>
      </c>
      <c r="D56" t="s">
        <v>123</v>
      </c>
      <c r="E56" t="s">
        <v>106</v>
      </c>
      <c r="F56" t="s">
        <v>318</v>
      </c>
      <c r="G56" s="78">
        <v>12982880.810000001</v>
      </c>
      <c r="H56" s="78">
        <v>-1.6006</v>
      </c>
      <c r="I56" s="78">
        <v>-207.80399024485999</v>
      </c>
      <c r="J56" s="79">
        <v>-5.1999999999999998E-3</v>
      </c>
      <c r="K56" s="79">
        <v>0</v>
      </c>
    </row>
    <row r="57" spans="2:11">
      <c r="B57" t="s">
        <v>3236</v>
      </c>
      <c r="C57" t="s">
        <v>3278</v>
      </c>
      <c r="D57" t="s">
        <v>123</v>
      </c>
      <c r="E57" t="s">
        <v>106</v>
      </c>
      <c r="F57" t="s">
        <v>364</v>
      </c>
      <c r="G57" s="78">
        <v>26118187.559999999</v>
      </c>
      <c r="H57" s="78">
        <v>-0.99939999999999996</v>
      </c>
      <c r="I57" s="78">
        <v>-261.02516647464</v>
      </c>
      <c r="J57" s="79">
        <v>-6.4999999999999997E-3</v>
      </c>
      <c r="K57" s="79">
        <v>0</v>
      </c>
    </row>
    <row r="58" spans="2:11">
      <c r="B58" t="s">
        <v>3236</v>
      </c>
      <c r="C58" t="s">
        <v>3279</v>
      </c>
      <c r="D58" t="s">
        <v>123</v>
      </c>
      <c r="E58" t="s">
        <v>106</v>
      </c>
      <c r="F58" t="s">
        <v>364</v>
      </c>
      <c r="G58" s="78">
        <v>26152483.390000001</v>
      </c>
      <c r="H58" s="78">
        <v>-0.88349999999999995</v>
      </c>
      <c r="I58" s="78">
        <v>-231.05719075064999</v>
      </c>
      <c r="J58" s="79">
        <v>-5.7999999999999996E-3</v>
      </c>
      <c r="K58" s="79">
        <v>0</v>
      </c>
    </row>
    <row r="59" spans="2:11">
      <c r="B59" t="s">
        <v>3236</v>
      </c>
      <c r="C59" t="s">
        <v>3280</v>
      </c>
      <c r="D59" t="s">
        <v>123</v>
      </c>
      <c r="E59" t="s">
        <v>106</v>
      </c>
      <c r="F59" t="s">
        <v>364</v>
      </c>
      <c r="G59" s="78">
        <v>18395831.359999999</v>
      </c>
      <c r="H59" s="78">
        <v>-0.47939999999999999</v>
      </c>
      <c r="I59" s="78">
        <v>-88.189615539840005</v>
      </c>
      <c r="J59" s="79">
        <v>-2.2000000000000001E-3</v>
      </c>
      <c r="K59" s="79">
        <v>0</v>
      </c>
    </row>
    <row r="60" spans="2:11">
      <c r="B60" t="s">
        <v>3236</v>
      </c>
      <c r="C60" t="s">
        <v>3281</v>
      </c>
      <c r="D60" t="s">
        <v>123</v>
      </c>
      <c r="E60" t="s">
        <v>106</v>
      </c>
      <c r="F60" t="s">
        <v>364</v>
      </c>
      <c r="G60" s="78">
        <v>19706389.719999999</v>
      </c>
      <c r="H60" s="78">
        <v>-0.49180000000000001</v>
      </c>
      <c r="I60" s="78">
        <v>-96.916024642959997</v>
      </c>
      <c r="J60" s="79">
        <v>-2.3999999999999998E-3</v>
      </c>
      <c r="K60" s="79">
        <v>0</v>
      </c>
    </row>
    <row r="61" spans="2:11">
      <c r="B61" t="s">
        <v>3236</v>
      </c>
      <c r="C61" t="s">
        <v>3282</v>
      </c>
      <c r="D61" t="s">
        <v>123</v>
      </c>
      <c r="E61" t="s">
        <v>106</v>
      </c>
      <c r="F61" t="s">
        <v>364</v>
      </c>
      <c r="G61" s="78">
        <v>26413893.920000002</v>
      </c>
      <c r="H61" s="78">
        <v>3.1699999999999999E-2</v>
      </c>
      <c r="I61" s="78">
        <v>8.3732043726400001</v>
      </c>
      <c r="J61" s="79">
        <v>2.0000000000000001E-4</v>
      </c>
      <c r="K61" s="79">
        <v>0</v>
      </c>
    </row>
    <row r="62" spans="2:11">
      <c r="B62" t="s">
        <v>3236</v>
      </c>
      <c r="C62" t="s">
        <v>3283</v>
      </c>
      <c r="D62" t="s">
        <v>123</v>
      </c>
      <c r="E62" t="s">
        <v>106</v>
      </c>
      <c r="F62" t="s">
        <v>364</v>
      </c>
      <c r="G62" s="78">
        <v>26408559</v>
      </c>
      <c r="H62" s="78">
        <v>1.89E-2</v>
      </c>
      <c r="I62" s="78">
        <v>4.9912176510000004</v>
      </c>
      <c r="J62" s="79">
        <v>1E-4</v>
      </c>
      <c r="K62" s="79">
        <v>0</v>
      </c>
    </row>
    <row r="63" spans="2:11">
      <c r="B63" t="s">
        <v>3236</v>
      </c>
      <c r="C63" t="s">
        <v>3284</v>
      </c>
      <c r="D63" t="s">
        <v>123</v>
      </c>
      <c r="E63" t="s">
        <v>106</v>
      </c>
      <c r="F63" t="s">
        <v>364</v>
      </c>
      <c r="G63" s="78">
        <v>13609732.550000001</v>
      </c>
      <c r="H63" s="78">
        <v>2.9548999999999999</v>
      </c>
      <c r="I63" s="78">
        <v>402.15398711994999</v>
      </c>
      <c r="J63" s="79">
        <v>0.01</v>
      </c>
      <c r="K63" s="79">
        <v>0</v>
      </c>
    </row>
    <row r="64" spans="2:11">
      <c r="B64" t="s">
        <v>3236</v>
      </c>
      <c r="C64" t="s">
        <v>3285</v>
      </c>
      <c r="D64" t="s">
        <v>123</v>
      </c>
      <c r="E64" t="s">
        <v>106</v>
      </c>
      <c r="F64" t="s">
        <v>364</v>
      </c>
      <c r="G64" s="78">
        <v>10786270.35</v>
      </c>
      <c r="H64" s="78">
        <v>2.3115999999999999</v>
      </c>
      <c r="I64" s="78">
        <v>249.33542541060001</v>
      </c>
      <c r="J64" s="79">
        <v>6.1999999999999998E-3</v>
      </c>
      <c r="K64" s="79">
        <v>0</v>
      </c>
    </row>
    <row r="65" spans="2:11">
      <c r="B65" t="s">
        <v>3236</v>
      </c>
      <c r="C65" t="s">
        <v>3286</v>
      </c>
      <c r="D65" t="s">
        <v>123</v>
      </c>
      <c r="E65" t="s">
        <v>106</v>
      </c>
      <c r="F65" t="s">
        <v>385</v>
      </c>
      <c r="G65" s="78">
        <v>8133144.1699999999</v>
      </c>
      <c r="H65" s="78">
        <v>2.5981000000000001</v>
      </c>
      <c r="I65" s="78">
        <v>211.30721868077001</v>
      </c>
      <c r="J65" s="79">
        <v>5.3E-3</v>
      </c>
      <c r="K65" s="79">
        <v>0</v>
      </c>
    </row>
    <row r="66" spans="2:11">
      <c r="B66" t="s">
        <v>3236</v>
      </c>
      <c r="C66" t="s">
        <v>3287</v>
      </c>
      <c r="D66" t="s">
        <v>123</v>
      </c>
      <c r="E66" t="s">
        <v>106</v>
      </c>
      <c r="F66" t="s">
        <v>385</v>
      </c>
      <c r="G66" s="78">
        <v>13574293.49</v>
      </c>
      <c r="H66" s="78">
        <v>2.7031999999999998</v>
      </c>
      <c r="I66" s="78">
        <v>366.94030162168002</v>
      </c>
      <c r="J66" s="79">
        <v>9.1000000000000004E-3</v>
      </c>
      <c r="K66" s="79">
        <v>0</v>
      </c>
    </row>
    <row r="67" spans="2:11">
      <c r="B67" t="s">
        <v>3236</v>
      </c>
      <c r="C67" t="s">
        <v>3288</v>
      </c>
      <c r="D67" t="s">
        <v>123</v>
      </c>
      <c r="E67" t="s">
        <v>106</v>
      </c>
      <c r="F67" t="s">
        <v>385</v>
      </c>
      <c r="G67" s="78">
        <v>12121521.720000001</v>
      </c>
      <c r="H67" s="78">
        <v>1.9367000000000001</v>
      </c>
      <c r="I67" s="78">
        <v>234.75751115124001</v>
      </c>
      <c r="J67" s="79">
        <v>5.7999999999999996E-3</v>
      </c>
      <c r="K67" s="79">
        <v>0</v>
      </c>
    </row>
    <row r="68" spans="2:11">
      <c r="B68" t="s">
        <v>3236</v>
      </c>
      <c r="C68" t="s">
        <v>3289</v>
      </c>
      <c r="D68" t="s">
        <v>123</v>
      </c>
      <c r="E68" t="s">
        <v>106</v>
      </c>
      <c r="F68" t="s">
        <v>653</v>
      </c>
      <c r="G68" s="78">
        <v>7982699.7400000002</v>
      </c>
      <c r="H68" s="78">
        <v>0.77190000000000003</v>
      </c>
      <c r="I68" s="78">
        <v>61.618459293059999</v>
      </c>
      <c r="J68" s="79">
        <v>1.5E-3</v>
      </c>
      <c r="K68" s="79">
        <v>0</v>
      </c>
    </row>
    <row r="69" spans="2:11">
      <c r="B69" t="s">
        <v>3236</v>
      </c>
      <c r="C69" t="s">
        <v>3290</v>
      </c>
      <c r="D69" t="s">
        <v>123</v>
      </c>
      <c r="E69" t="s">
        <v>106</v>
      </c>
      <c r="F69" t="s">
        <v>653</v>
      </c>
      <c r="G69" s="78">
        <v>26842210.850000001</v>
      </c>
      <c r="H69" s="78">
        <v>1.6247</v>
      </c>
      <c r="I69" s="78">
        <v>436.10539967994998</v>
      </c>
      <c r="J69" s="79">
        <v>1.09E-2</v>
      </c>
      <c r="K69" s="79">
        <v>0</v>
      </c>
    </row>
    <row r="70" spans="2:11">
      <c r="B70" t="s">
        <v>3236</v>
      </c>
      <c r="C70" t="s">
        <v>3291</v>
      </c>
      <c r="D70" t="s">
        <v>123</v>
      </c>
      <c r="E70" t="s">
        <v>106</v>
      </c>
      <c r="F70" t="s">
        <v>370</v>
      </c>
      <c r="G70" s="78">
        <v>26323962.600000001</v>
      </c>
      <c r="H70" s="78">
        <v>-0.30559999999999998</v>
      </c>
      <c r="I70" s="78">
        <v>-80.446029705599997</v>
      </c>
      <c r="J70" s="79">
        <v>-2E-3</v>
      </c>
      <c r="K70" s="79">
        <v>0</v>
      </c>
    </row>
    <row r="71" spans="2:11">
      <c r="B71" t="s">
        <v>3236</v>
      </c>
      <c r="C71" t="s">
        <v>3292</v>
      </c>
      <c r="D71" t="s">
        <v>123</v>
      </c>
      <c r="E71" t="s">
        <v>106</v>
      </c>
      <c r="F71" t="s">
        <v>370</v>
      </c>
      <c r="G71" s="78">
        <v>9229391.6199999992</v>
      </c>
      <c r="H71" s="78">
        <v>-0.1603</v>
      </c>
      <c r="I71" s="78">
        <v>-14.79471476686</v>
      </c>
      <c r="J71" s="79">
        <v>-4.0000000000000002E-4</v>
      </c>
      <c r="K71" s="79">
        <v>0</v>
      </c>
    </row>
    <row r="72" spans="2:11">
      <c r="B72" t="s">
        <v>3236</v>
      </c>
      <c r="C72" t="s">
        <v>3293</v>
      </c>
      <c r="D72" t="s">
        <v>123</v>
      </c>
      <c r="E72" t="s">
        <v>106</v>
      </c>
      <c r="F72" t="s">
        <v>370</v>
      </c>
      <c r="G72" s="78">
        <v>21010393.75</v>
      </c>
      <c r="H72" s="78">
        <v>-0.53839999999999999</v>
      </c>
      <c r="I72" s="78">
        <v>-113.11995994999999</v>
      </c>
      <c r="J72" s="79">
        <v>-2.8E-3</v>
      </c>
      <c r="K72" s="79">
        <v>0</v>
      </c>
    </row>
    <row r="73" spans="2:11">
      <c r="B73" t="s">
        <v>3236</v>
      </c>
      <c r="C73" t="s">
        <v>3294</v>
      </c>
      <c r="D73" t="s">
        <v>123</v>
      </c>
      <c r="E73" t="s">
        <v>106</v>
      </c>
      <c r="F73" t="s">
        <v>370</v>
      </c>
      <c r="G73" s="78">
        <v>20855529.010000002</v>
      </c>
      <c r="H73" s="78">
        <v>-1.2342</v>
      </c>
      <c r="I73" s="78">
        <v>-257.39893904142002</v>
      </c>
      <c r="J73" s="79">
        <v>-6.4000000000000003E-3</v>
      </c>
      <c r="K73" s="79">
        <v>0</v>
      </c>
    </row>
    <row r="74" spans="2:11">
      <c r="B74" t="s">
        <v>3236</v>
      </c>
      <c r="C74" t="s">
        <v>3295</v>
      </c>
      <c r="D74" t="s">
        <v>123</v>
      </c>
      <c r="E74" t="s">
        <v>106</v>
      </c>
      <c r="F74" t="s">
        <v>370</v>
      </c>
      <c r="G74" s="78">
        <v>20833579.68</v>
      </c>
      <c r="H74" s="78">
        <v>-1.3408</v>
      </c>
      <c r="I74" s="78">
        <v>-279.33663634944003</v>
      </c>
      <c r="J74" s="79">
        <v>-7.0000000000000001E-3</v>
      </c>
      <c r="K74" s="79">
        <v>0</v>
      </c>
    </row>
    <row r="75" spans="2:11">
      <c r="B75" t="s">
        <v>3236</v>
      </c>
      <c r="C75" t="s">
        <v>3296</v>
      </c>
      <c r="D75" t="s">
        <v>123</v>
      </c>
      <c r="E75" t="s">
        <v>106</v>
      </c>
      <c r="F75" t="s">
        <v>370</v>
      </c>
      <c r="G75" s="78">
        <v>26397889.18</v>
      </c>
      <c r="H75" s="78">
        <v>-6.5500000000000003E-2</v>
      </c>
      <c r="I75" s="78">
        <v>-17.290617412900001</v>
      </c>
      <c r="J75" s="79">
        <v>-4.0000000000000002E-4</v>
      </c>
      <c r="K75" s="79">
        <v>0</v>
      </c>
    </row>
    <row r="76" spans="2:11">
      <c r="B76" t="s">
        <v>3236</v>
      </c>
      <c r="C76" t="s">
        <v>3297</v>
      </c>
      <c r="D76" t="s">
        <v>123</v>
      </c>
      <c r="E76" t="s">
        <v>106</v>
      </c>
      <c r="F76" t="s">
        <v>370</v>
      </c>
      <c r="G76" s="78">
        <v>13276300.77</v>
      </c>
      <c r="H76" s="78">
        <v>0.54459999999999997</v>
      </c>
      <c r="I76" s="78">
        <v>72.302733993420006</v>
      </c>
      <c r="J76" s="79">
        <v>1.8E-3</v>
      </c>
      <c r="K76" s="79">
        <v>0</v>
      </c>
    </row>
    <row r="77" spans="2:11">
      <c r="B77" t="s">
        <v>3236</v>
      </c>
      <c r="C77" t="s">
        <v>3298</v>
      </c>
      <c r="D77" t="s">
        <v>123</v>
      </c>
      <c r="E77" t="s">
        <v>106</v>
      </c>
      <c r="F77" t="s">
        <v>370</v>
      </c>
      <c r="G77" s="78">
        <v>13097200.25</v>
      </c>
      <c r="H77" s="78">
        <v>-0.75929999999999997</v>
      </c>
      <c r="I77" s="78">
        <v>-99.447041498250002</v>
      </c>
      <c r="J77" s="79">
        <v>-2.5000000000000001E-3</v>
      </c>
      <c r="K77" s="79">
        <v>0</v>
      </c>
    </row>
    <row r="78" spans="2:11">
      <c r="B78" t="s">
        <v>3236</v>
      </c>
      <c r="C78" t="s">
        <v>3299</v>
      </c>
      <c r="D78" t="s">
        <v>123</v>
      </c>
      <c r="E78" t="s">
        <v>106</v>
      </c>
      <c r="F78" t="s">
        <v>370</v>
      </c>
      <c r="G78" s="78">
        <v>27472111.120000001</v>
      </c>
      <c r="H78" s="78">
        <v>-0.90890000000000004</v>
      </c>
      <c r="I78" s="78">
        <v>-249.69401796968</v>
      </c>
      <c r="J78" s="79">
        <v>-6.1999999999999998E-3</v>
      </c>
      <c r="K78" s="79">
        <v>0</v>
      </c>
    </row>
    <row r="79" spans="2:11">
      <c r="B79" t="s">
        <v>3236</v>
      </c>
      <c r="C79" t="s">
        <v>3300</v>
      </c>
      <c r="D79" t="s">
        <v>123</v>
      </c>
      <c r="E79" t="s">
        <v>106</v>
      </c>
      <c r="F79" t="s">
        <v>318</v>
      </c>
      <c r="G79" s="78">
        <v>16710500.75</v>
      </c>
      <c r="H79" s="78">
        <v>-1.849</v>
      </c>
      <c r="I79" s="78">
        <v>-308.97715886750001</v>
      </c>
      <c r="J79" s="79">
        <v>-7.7000000000000002E-3</v>
      </c>
      <c r="K79" s="79">
        <v>0</v>
      </c>
    </row>
    <row r="80" spans="2:11">
      <c r="B80" t="s">
        <v>3236</v>
      </c>
      <c r="C80" t="s">
        <v>3301</v>
      </c>
      <c r="D80" t="s">
        <v>123</v>
      </c>
      <c r="E80" t="s">
        <v>106</v>
      </c>
      <c r="F80" t="s">
        <v>364</v>
      </c>
      <c r="G80" s="78">
        <v>15181084.800000001</v>
      </c>
      <c r="H80" s="78">
        <v>-1.7673000000000001</v>
      </c>
      <c r="I80" s="78">
        <v>-268.2953116704</v>
      </c>
      <c r="J80" s="79">
        <v>-6.7000000000000002E-3</v>
      </c>
      <c r="K80" s="79">
        <v>0</v>
      </c>
    </row>
    <row r="81" spans="2:11">
      <c r="B81" t="s">
        <v>3236</v>
      </c>
      <c r="C81" t="s">
        <v>3302</v>
      </c>
      <c r="D81" t="s">
        <v>123</v>
      </c>
      <c r="E81" t="s">
        <v>106</v>
      </c>
      <c r="F81" t="s">
        <v>364</v>
      </c>
      <c r="G81" s="78">
        <v>17394581.440000001</v>
      </c>
      <c r="H81" s="78">
        <v>-1.2388999999999999</v>
      </c>
      <c r="I81" s="78">
        <v>-215.50146946016</v>
      </c>
      <c r="J81" s="79">
        <v>-5.4000000000000003E-3</v>
      </c>
      <c r="K81" s="79">
        <v>0</v>
      </c>
    </row>
    <row r="82" spans="2:11">
      <c r="B82" t="s">
        <v>3236</v>
      </c>
      <c r="C82" t="s">
        <v>3303</v>
      </c>
      <c r="D82" t="s">
        <v>123</v>
      </c>
      <c r="E82" t="s">
        <v>106</v>
      </c>
      <c r="F82" t="s">
        <v>364</v>
      </c>
      <c r="G82" s="78">
        <v>18331538.649999999</v>
      </c>
      <c r="H82" s="78">
        <v>-1.137</v>
      </c>
      <c r="I82" s="78">
        <v>-208.42959445049999</v>
      </c>
      <c r="J82" s="79">
        <v>-5.1999999999999998E-3</v>
      </c>
      <c r="K82" s="79">
        <v>0</v>
      </c>
    </row>
    <row r="83" spans="2:11">
      <c r="B83" t="s">
        <v>3236</v>
      </c>
      <c r="C83" t="s">
        <v>3304</v>
      </c>
      <c r="D83" t="s">
        <v>123</v>
      </c>
      <c r="E83" t="s">
        <v>106</v>
      </c>
      <c r="F83" t="s">
        <v>364</v>
      </c>
      <c r="G83" s="78">
        <v>18327248.07</v>
      </c>
      <c r="H83" s="78">
        <v>-1.1478999999999999</v>
      </c>
      <c r="I83" s="78">
        <v>-210.37848059552999</v>
      </c>
      <c r="J83" s="79">
        <v>-5.1999999999999998E-3</v>
      </c>
      <c r="K83" s="79">
        <v>0</v>
      </c>
    </row>
    <row r="84" spans="2:11">
      <c r="B84" t="s">
        <v>3236</v>
      </c>
      <c r="C84" t="s">
        <v>3305</v>
      </c>
      <c r="D84" t="s">
        <v>123</v>
      </c>
      <c r="E84" t="s">
        <v>106</v>
      </c>
      <c r="F84" t="s">
        <v>385</v>
      </c>
      <c r="G84" s="78">
        <v>16058420.73</v>
      </c>
      <c r="H84" s="78">
        <v>3.5346000000000002</v>
      </c>
      <c r="I84" s="78">
        <v>567.60093912258003</v>
      </c>
      <c r="J84" s="79">
        <v>1.41E-2</v>
      </c>
      <c r="K84" s="79">
        <v>0</v>
      </c>
    </row>
    <row r="85" spans="2:11">
      <c r="B85" t="s">
        <v>3236</v>
      </c>
      <c r="C85" t="s">
        <v>3306</v>
      </c>
      <c r="D85" t="s">
        <v>123</v>
      </c>
      <c r="E85" t="s">
        <v>106</v>
      </c>
      <c r="F85" t="s">
        <v>385</v>
      </c>
      <c r="G85" s="78">
        <v>12577323.390000001</v>
      </c>
      <c r="H85" s="78">
        <v>1.7393000000000001</v>
      </c>
      <c r="I85" s="78">
        <v>218.75738572226999</v>
      </c>
      <c r="J85" s="79">
        <v>5.4999999999999997E-3</v>
      </c>
      <c r="K85" s="79">
        <v>0</v>
      </c>
    </row>
    <row r="86" spans="2:11">
      <c r="B86" t="s">
        <v>3236</v>
      </c>
      <c r="C86" t="s">
        <v>3307</v>
      </c>
      <c r="D86" t="s">
        <v>123</v>
      </c>
      <c r="E86" t="s">
        <v>106</v>
      </c>
      <c r="F86" t="s">
        <v>385</v>
      </c>
      <c r="G86" s="78">
        <v>21955190.800000001</v>
      </c>
      <c r="H86" s="78">
        <v>1.2210000000000001</v>
      </c>
      <c r="I86" s="78">
        <v>268.07287966799998</v>
      </c>
      <c r="J86" s="79">
        <v>6.7000000000000002E-3</v>
      </c>
      <c r="K86" s="79">
        <v>0</v>
      </c>
    </row>
    <row r="87" spans="2:11">
      <c r="B87" t="s">
        <v>3236</v>
      </c>
      <c r="C87" t="s">
        <v>3308</v>
      </c>
      <c r="D87" t="s">
        <v>123</v>
      </c>
      <c r="E87" t="s">
        <v>106</v>
      </c>
      <c r="F87" t="s">
        <v>653</v>
      </c>
      <c r="G87" s="78">
        <v>37574827.359999999</v>
      </c>
      <c r="H87" s="78">
        <v>1.0931999999999999</v>
      </c>
      <c r="I87" s="78">
        <v>410.76801269952</v>
      </c>
      <c r="J87" s="79">
        <v>1.0200000000000001E-2</v>
      </c>
      <c r="K87" s="79">
        <v>0</v>
      </c>
    </row>
    <row r="88" spans="2:11">
      <c r="B88" t="s">
        <v>3236</v>
      </c>
      <c r="C88" t="s">
        <v>3309</v>
      </c>
      <c r="D88" t="s">
        <v>123</v>
      </c>
      <c r="E88" t="s">
        <v>106</v>
      </c>
      <c r="F88" t="s">
        <v>653</v>
      </c>
      <c r="G88" s="78">
        <v>15797856.869999999</v>
      </c>
      <c r="H88" s="78">
        <v>1.9446000000000001</v>
      </c>
      <c r="I88" s="78">
        <v>307.20512469402001</v>
      </c>
      <c r="J88" s="79">
        <v>7.7000000000000002E-3</v>
      </c>
      <c r="K88" s="79">
        <v>0</v>
      </c>
    </row>
    <row r="89" spans="2:11">
      <c r="B89" t="s">
        <v>3236</v>
      </c>
      <c r="C89" t="s">
        <v>3310</v>
      </c>
      <c r="D89" t="s">
        <v>123</v>
      </c>
      <c r="E89" t="s">
        <v>106</v>
      </c>
      <c r="F89" t="s">
        <v>653</v>
      </c>
      <c r="G89" s="78">
        <v>12632207.15</v>
      </c>
      <c r="H89" s="78">
        <v>1.8994</v>
      </c>
      <c r="I89" s="78">
        <v>239.93614260710001</v>
      </c>
      <c r="J89" s="79">
        <v>6.0000000000000001E-3</v>
      </c>
      <c r="K89" s="79">
        <v>0</v>
      </c>
    </row>
    <row r="90" spans="2:11">
      <c r="B90" t="s">
        <v>3236</v>
      </c>
      <c r="C90" t="s">
        <v>3311</v>
      </c>
      <c r="D90" t="s">
        <v>123</v>
      </c>
      <c r="E90" t="s">
        <v>106</v>
      </c>
      <c r="F90" t="s">
        <v>370</v>
      </c>
      <c r="G90" s="78">
        <v>12489545.109999999</v>
      </c>
      <c r="H90" s="78">
        <v>0.7853</v>
      </c>
      <c r="I90" s="78">
        <v>98.080397748829995</v>
      </c>
      <c r="J90" s="79">
        <v>2.3999999999999998E-3</v>
      </c>
      <c r="K90" s="79">
        <v>0</v>
      </c>
    </row>
    <row r="91" spans="2:11">
      <c r="B91" t="s">
        <v>3236</v>
      </c>
      <c r="C91" t="s">
        <v>3312</v>
      </c>
      <c r="D91" t="s">
        <v>123</v>
      </c>
      <c r="E91" t="s">
        <v>106</v>
      </c>
      <c r="F91" t="s">
        <v>370</v>
      </c>
      <c r="G91" s="78">
        <v>3101559.05</v>
      </c>
      <c r="H91" s="78">
        <v>0.12189999999999999</v>
      </c>
      <c r="I91" s="78">
        <v>3.7808004819500001</v>
      </c>
      <c r="J91" s="79">
        <v>1E-4</v>
      </c>
      <c r="K91" s="79">
        <v>0</v>
      </c>
    </row>
    <row r="92" spans="2:11">
      <c r="B92" t="s">
        <v>3236</v>
      </c>
      <c r="C92" t="s">
        <v>3313</v>
      </c>
      <c r="D92" t="s">
        <v>123</v>
      </c>
      <c r="E92" t="s">
        <v>106</v>
      </c>
      <c r="F92" t="s">
        <v>370</v>
      </c>
      <c r="G92" s="78">
        <v>6201866.6600000001</v>
      </c>
      <c r="H92" s="78">
        <v>9.2499999999999999E-2</v>
      </c>
      <c r="I92" s="78">
        <v>5.7367266604999996</v>
      </c>
      <c r="J92" s="79">
        <v>1E-4</v>
      </c>
      <c r="K92" s="79">
        <v>0</v>
      </c>
    </row>
    <row r="93" spans="2:11">
      <c r="B93" t="s">
        <v>3236</v>
      </c>
      <c r="C93" t="s">
        <v>3314</v>
      </c>
      <c r="D93" t="s">
        <v>123</v>
      </c>
      <c r="E93" t="s">
        <v>106</v>
      </c>
      <c r="F93" t="s">
        <v>370</v>
      </c>
      <c r="G93" s="78">
        <v>18409627.370000001</v>
      </c>
      <c r="H93" s="78">
        <v>-0.92190000000000005</v>
      </c>
      <c r="I93" s="78">
        <v>-169.71835472403001</v>
      </c>
      <c r="J93" s="79">
        <v>-4.1999999999999997E-3</v>
      </c>
      <c r="K93" s="79">
        <v>0</v>
      </c>
    </row>
    <row r="94" spans="2:11">
      <c r="B94" t="s">
        <v>3236</v>
      </c>
      <c r="C94" t="s">
        <v>3315</v>
      </c>
      <c r="D94" t="s">
        <v>123</v>
      </c>
      <c r="E94" t="s">
        <v>106</v>
      </c>
      <c r="F94" t="s">
        <v>364</v>
      </c>
      <c r="G94" s="78">
        <v>8204654.4699999997</v>
      </c>
      <c r="H94" s="78">
        <v>-1.5469999999999999</v>
      </c>
      <c r="I94" s="78">
        <v>-126.9260046509</v>
      </c>
      <c r="J94" s="79">
        <v>-3.2000000000000002E-3</v>
      </c>
      <c r="K94" s="79">
        <v>0</v>
      </c>
    </row>
    <row r="95" spans="2:11">
      <c r="B95" t="s">
        <v>3236</v>
      </c>
      <c r="C95" t="s">
        <v>3316</v>
      </c>
      <c r="D95" t="s">
        <v>123</v>
      </c>
      <c r="E95" t="s">
        <v>106</v>
      </c>
      <c r="F95" t="s">
        <v>364</v>
      </c>
      <c r="G95" s="78">
        <v>4602993.12</v>
      </c>
      <c r="H95" s="78">
        <v>9.2668999999999997</v>
      </c>
      <c r="I95" s="78">
        <v>426.55476943728002</v>
      </c>
      <c r="J95" s="79">
        <v>1.06E-2</v>
      </c>
      <c r="K95" s="79">
        <v>0</v>
      </c>
    </row>
    <row r="96" spans="2:11">
      <c r="B96" t="s">
        <v>3236</v>
      </c>
      <c r="C96" t="s">
        <v>3317</v>
      </c>
      <c r="D96" t="s">
        <v>123</v>
      </c>
      <c r="E96" t="s">
        <v>106</v>
      </c>
      <c r="F96" t="s">
        <v>653</v>
      </c>
      <c r="G96" s="78">
        <v>14781572.529999999</v>
      </c>
      <c r="H96" s="78">
        <v>1.1097999999999999</v>
      </c>
      <c r="I96" s="78">
        <v>164.04589193794001</v>
      </c>
      <c r="J96" s="79">
        <v>4.1000000000000003E-3</v>
      </c>
      <c r="K96" s="79">
        <v>0</v>
      </c>
    </row>
    <row r="97" spans="2:11">
      <c r="B97" t="s">
        <v>3236</v>
      </c>
      <c r="C97" t="s">
        <v>3318</v>
      </c>
      <c r="D97" t="s">
        <v>123</v>
      </c>
      <c r="E97" t="s">
        <v>106</v>
      </c>
      <c r="F97" t="s">
        <v>653</v>
      </c>
      <c r="G97" s="78">
        <v>12688355.380000001</v>
      </c>
      <c r="H97" s="78">
        <v>1.2535000000000001</v>
      </c>
      <c r="I97" s="78">
        <v>159.04853468830001</v>
      </c>
      <c r="J97" s="79">
        <v>4.0000000000000001E-3</v>
      </c>
      <c r="K97" s="79">
        <v>0</v>
      </c>
    </row>
    <row r="98" spans="2:11">
      <c r="B98" t="s">
        <v>3236</v>
      </c>
      <c r="C98" t="s">
        <v>3319</v>
      </c>
      <c r="D98" t="s">
        <v>123</v>
      </c>
      <c r="E98" t="s">
        <v>106</v>
      </c>
      <c r="F98" t="s">
        <v>653</v>
      </c>
      <c r="G98" s="78">
        <v>16846472.829999998</v>
      </c>
      <c r="H98" s="78">
        <v>0.87980000000000003</v>
      </c>
      <c r="I98" s="78">
        <v>148.21526795834001</v>
      </c>
      <c r="J98" s="79">
        <v>3.7000000000000002E-3</v>
      </c>
      <c r="K98" s="79">
        <v>0</v>
      </c>
    </row>
    <row r="99" spans="2:11">
      <c r="B99" t="s">
        <v>3236</v>
      </c>
      <c r="C99" t="s">
        <v>3320</v>
      </c>
      <c r="D99" t="s">
        <v>123</v>
      </c>
      <c r="E99" t="s">
        <v>106</v>
      </c>
      <c r="F99" t="s">
        <v>653</v>
      </c>
      <c r="G99" s="78">
        <v>10569412.07</v>
      </c>
      <c r="H99" s="78">
        <v>1.2194</v>
      </c>
      <c r="I99" s="78">
        <v>128.88341078158001</v>
      </c>
      <c r="J99" s="79">
        <v>3.2000000000000002E-3</v>
      </c>
      <c r="K99" s="79">
        <v>0</v>
      </c>
    </row>
    <row r="100" spans="2:11">
      <c r="B100" t="s">
        <v>3236</v>
      </c>
      <c r="C100" t="s">
        <v>3321</v>
      </c>
      <c r="D100" t="s">
        <v>123</v>
      </c>
      <c r="E100" t="s">
        <v>106</v>
      </c>
      <c r="F100" t="s">
        <v>653</v>
      </c>
      <c r="G100" s="78">
        <v>16980465.710000001</v>
      </c>
      <c r="H100" s="78">
        <v>1.6257999999999999</v>
      </c>
      <c r="I100" s="78">
        <v>276.06841151318002</v>
      </c>
      <c r="J100" s="79">
        <v>6.8999999999999999E-3</v>
      </c>
      <c r="K100" s="79">
        <v>0</v>
      </c>
    </row>
    <row r="101" spans="2:11">
      <c r="B101" t="s">
        <v>3236</v>
      </c>
      <c r="C101" t="s">
        <v>3322</v>
      </c>
      <c r="D101" t="s">
        <v>123</v>
      </c>
      <c r="E101" t="s">
        <v>106</v>
      </c>
      <c r="F101" t="s">
        <v>370</v>
      </c>
      <c r="G101" s="78">
        <v>14531902.300000001</v>
      </c>
      <c r="H101" s="78">
        <v>-0.48230000000000001</v>
      </c>
      <c r="I101" s="78">
        <v>-70.087364792900004</v>
      </c>
      <c r="J101" s="79">
        <v>-1.6999999999999999E-3</v>
      </c>
      <c r="K101" s="79">
        <v>0</v>
      </c>
    </row>
    <row r="102" spans="2:11">
      <c r="B102" t="s">
        <v>3236</v>
      </c>
      <c r="C102" t="s">
        <v>3323</v>
      </c>
      <c r="D102" t="s">
        <v>123</v>
      </c>
      <c r="E102" t="s">
        <v>106</v>
      </c>
      <c r="F102" t="s">
        <v>370</v>
      </c>
      <c r="G102" s="78">
        <v>12473629.359999999</v>
      </c>
      <c r="H102" s="78">
        <v>-0.33850000000000002</v>
      </c>
      <c r="I102" s="78">
        <v>-42.223235383599999</v>
      </c>
      <c r="J102" s="79">
        <v>-1.1000000000000001E-3</v>
      </c>
      <c r="K102" s="79">
        <v>0</v>
      </c>
    </row>
    <row r="103" spans="2:11">
      <c r="B103" t="s">
        <v>3324</v>
      </c>
      <c r="C103" t="s">
        <v>3325</v>
      </c>
      <c r="D103" t="s">
        <v>123</v>
      </c>
      <c r="E103" t="s">
        <v>106</v>
      </c>
      <c r="F103" t="s">
        <v>3326</v>
      </c>
      <c r="G103" s="78">
        <v>-22406660</v>
      </c>
      <c r="H103" s="78">
        <v>0.14002223734213992</v>
      </c>
      <c r="I103" s="78">
        <v>-31.374306645646399</v>
      </c>
      <c r="J103" s="79">
        <v>-8.0000000000000004E-4</v>
      </c>
      <c r="K103" s="79">
        <v>0</v>
      </c>
    </row>
    <row r="104" spans="2:11">
      <c r="B104" t="s">
        <v>3327</v>
      </c>
      <c r="C104" t="s">
        <v>3328</v>
      </c>
      <c r="D104" t="s">
        <v>123</v>
      </c>
      <c r="E104" t="s">
        <v>106</v>
      </c>
      <c r="F104" t="s">
        <v>3329</v>
      </c>
      <c r="G104" s="78">
        <v>-5000000</v>
      </c>
      <c r="H104" s="78">
        <v>9.3997600000000001E-2</v>
      </c>
      <c r="I104" s="78">
        <v>-4.6998800000000003</v>
      </c>
      <c r="J104" s="79">
        <v>-1E-4</v>
      </c>
      <c r="K104" s="79">
        <v>0</v>
      </c>
    </row>
    <row r="105" spans="2:11">
      <c r="B105" t="s">
        <v>3330</v>
      </c>
      <c r="C105" t="s">
        <v>3331</v>
      </c>
      <c r="D105" t="s">
        <v>123</v>
      </c>
      <c r="E105" t="s">
        <v>106</v>
      </c>
      <c r="F105" t="s">
        <v>3332</v>
      </c>
      <c r="G105" s="78">
        <v>-118000</v>
      </c>
      <c r="H105" s="78">
        <v>-10.790800000000001</v>
      </c>
      <c r="I105" s="78">
        <v>12.733143999999999</v>
      </c>
      <c r="J105" s="79">
        <v>2.9999999999999997E-4</v>
      </c>
      <c r="K105" s="79">
        <v>0</v>
      </c>
    </row>
    <row r="106" spans="2:11">
      <c r="B106" t="s">
        <v>3333</v>
      </c>
      <c r="C106" t="s">
        <v>3334</v>
      </c>
      <c r="D106" t="s">
        <v>123</v>
      </c>
      <c r="E106" t="s">
        <v>106</v>
      </c>
      <c r="F106" t="s">
        <v>3332</v>
      </c>
      <c r="G106" s="78">
        <v>-275000</v>
      </c>
      <c r="H106" s="78">
        <v>-10.991949999999999</v>
      </c>
      <c r="I106" s="78">
        <v>30.227862500000001</v>
      </c>
      <c r="J106" s="79">
        <v>8.0000000000000004E-4</v>
      </c>
      <c r="K106" s="79">
        <v>0</v>
      </c>
    </row>
    <row r="107" spans="2:11">
      <c r="B107" t="s">
        <v>3335</v>
      </c>
      <c r="C107" t="s">
        <v>3336</v>
      </c>
      <c r="D107" t="s">
        <v>123</v>
      </c>
      <c r="E107" t="s">
        <v>106</v>
      </c>
      <c r="F107" t="s">
        <v>3332</v>
      </c>
      <c r="G107" s="78">
        <v>-220000</v>
      </c>
      <c r="H107" s="78">
        <v>-10.985777272727319</v>
      </c>
      <c r="I107" s="78">
        <v>24.1687100000001</v>
      </c>
      <c r="J107" s="79">
        <v>5.9999999999999995E-4</v>
      </c>
      <c r="K107" s="79">
        <v>0</v>
      </c>
    </row>
    <row r="108" spans="2:11">
      <c r="B108" t="s">
        <v>3337</v>
      </c>
      <c r="C108" t="s">
        <v>3338</v>
      </c>
      <c r="D108" t="s">
        <v>123</v>
      </c>
      <c r="E108" t="s">
        <v>106</v>
      </c>
      <c r="F108" t="s">
        <v>364</v>
      </c>
      <c r="G108" s="78">
        <v>3810648.9</v>
      </c>
      <c r="H108" s="78">
        <v>2.7738</v>
      </c>
      <c r="I108" s="78">
        <v>105.6997791882</v>
      </c>
      <c r="J108" s="79">
        <v>2.5999999999999999E-3</v>
      </c>
      <c r="K108" s="79">
        <v>0</v>
      </c>
    </row>
    <row r="109" spans="2:11">
      <c r="B109" t="s">
        <v>3337</v>
      </c>
      <c r="C109" t="s">
        <v>3339</v>
      </c>
      <c r="D109" t="s">
        <v>123</v>
      </c>
      <c r="E109" t="s">
        <v>106</v>
      </c>
      <c r="F109" t="s">
        <v>653</v>
      </c>
      <c r="G109" s="78">
        <v>5334908.46</v>
      </c>
      <c r="H109" s="78">
        <v>-4.7058999999999997</v>
      </c>
      <c r="I109" s="78">
        <v>-251.05545721914001</v>
      </c>
      <c r="J109" s="79">
        <v>-6.3E-3</v>
      </c>
      <c r="K109" s="79">
        <v>0</v>
      </c>
    </row>
    <row r="110" spans="2:11">
      <c r="B110" t="s">
        <v>3337</v>
      </c>
      <c r="C110" t="s">
        <v>3340</v>
      </c>
      <c r="D110" t="s">
        <v>123</v>
      </c>
      <c r="E110" t="s">
        <v>106</v>
      </c>
      <c r="F110" t="s">
        <v>653</v>
      </c>
      <c r="G110" s="78">
        <v>7621297.7999999998</v>
      </c>
      <c r="H110" s="78">
        <v>-2.6697000000000002</v>
      </c>
      <c r="I110" s="78">
        <v>-203.46578736660001</v>
      </c>
      <c r="J110" s="79">
        <v>-5.1000000000000004E-3</v>
      </c>
      <c r="K110" s="79">
        <v>0</v>
      </c>
    </row>
    <row r="111" spans="2:11">
      <c r="B111" t="s">
        <v>3337</v>
      </c>
      <c r="C111" t="s">
        <v>3341</v>
      </c>
      <c r="D111" t="s">
        <v>123</v>
      </c>
      <c r="E111" t="s">
        <v>106</v>
      </c>
      <c r="F111" t="s">
        <v>653</v>
      </c>
      <c r="G111" s="78">
        <v>3810648.9</v>
      </c>
      <c r="H111" s="78">
        <v>-2.1547999999999998</v>
      </c>
      <c r="I111" s="78">
        <v>-82.111862497199994</v>
      </c>
      <c r="J111" s="79">
        <v>-2E-3</v>
      </c>
      <c r="K111" s="79">
        <v>0</v>
      </c>
    </row>
    <row r="112" spans="2:11">
      <c r="B112" t="s">
        <v>3342</v>
      </c>
      <c r="C112" t="s">
        <v>3343</v>
      </c>
      <c r="D112" t="s">
        <v>123</v>
      </c>
      <c r="E112" t="s">
        <v>106</v>
      </c>
      <c r="F112" t="s">
        <v>370</v>
      </c>
      <c r="G112" s="78">
        <v>2443664.41</v>
      </c>
      <c r="H112" s="78">
        <v>0.20019999999999999</v>
      </c>
      <c r="I112" s="78">
        <v>4.8922161488200002</v>
      </c>
      <c r="J112" s="79">
        <v>1E-4</v>
      </c>
      <c r="K112" s="79">
        <v>0</v>
      </c>
    </row>
    <row r="113" spans="2:11">
      <c r="B113" t="s">
        <v>3342</v>
      </c>
      <c r="C113" t="s">
        <v>3344</v>
      </c>
      <c r="D113" t="s">
        <v>123</v>
      </c>
      <c r="E113" t="s">
        <v>106</v>
      </c>
      <c r="F113" t="s">
        <v>370</v>
      </c>
      <c r="G113" s="78">
        <v>5715973.4100000001</v>
      </c>
      <c r="H113" s="78">
        <v>7.5700000000000003E-2</v>
      </c>
      <c r="I113" s="78">
        <v>4.3269918713699997</v>
      </c>
      <c r="J113" s="79">
        <v>1E-4</v>
      </c>
      <c r="K113" s="79">
        <v>0</v>
      </c>
    </row>
    <row r="114" spans="2:11">
      <c r="B114" t="s">
        <v>3342</v>
      </c>
      <c r="C114" t="s">
        <v>3345</v>
      </c>
      <c r="D114" t="s">
        <v>123</v>
      </c>
      <c r="E114" t="s">
        <v>106</v>
      </c>
      <c r="F114" t="s">
        <v>370</v>
      </c>
      <c r="G114" s="78">
        <v>7621297.7999999998</v>
      </c>
      <c r="H114" s="78">
        <v>0.77580000000000005</v>
      </c>
      <c r="I114" s="78">
        <v>59.126028332399997</v>
      </c>
      <c r="J114" s="79">
        <v>1.5E-3</v>
      </c>
      <c r="K114" s="79">
        <v>0</v>
      </c>
    </row>
    <row r="115" spans="2:11">
      <c r="B115" t="s">
        <v>3342</v>
      </c>
      <c r="C115" t="s">
        <v>3346</v>
      </c>
      <c r="D115" t="s">
        <v>123</v>
      </c>
      <c r="E115" t="s">
        <v>106</v>
      </c>
      <c r="F115" t="s">
        <v>370</v>
      </c>
      <c r="G115" s="78">
        <v>7621297.7999999998</v>
      </c>
      <c r="H115" s="78">
        <v>-1.3472</v>
      </c>
      <c r="I115" s="78">
        <v>-102.6741239616</v>
      </c>
      <c r="J115" s="79">
        <v>-2.5999999999999999E-3</v>
      </c>
      <c r="K115" s="79">
        <v>0</v>
      </c>
    </row>
    <row r="116" spans="2:11">
      <c r="B116" t="s">
        <v>3342</v>
      </c>
      <c r="C116" t="s">
        <v>3347</v>
      </c>
      <c r="D116" t="s">
        <v>123</v>
      </c>
      <c r="E116" t="s">
        <v>106</v>
      </c>
      <c r="F116" t="s">
        <v>370</v>
      </c>
      <c r="G116" s="78">
        <v>3048519.12</v>
      </c>
      <c r="H116" s="78">
        <v>-1.3615999999999999</v>
      </c>
      <c r="I116" s="78">
        <v>-41.508636337920002</v>
      </c>
      <c r="J116" s="79">
        <v>-1E-3</v>
      </c>
      <c r="K116" s="79">
        <v>0</v>
      </c>
    </row>
    <row r="117" spans="2:11">
      <c r="B117" t="s">
        <v>3342</v>
      </c>
      <c r="C117" t="s">
        <v>3348</v>
      </c>
      <c r="D117" t="s">
        <v>123</v>
      </c>
      <c r="E117" t="s">
        <v>106</v>
      </c>
      <c r="F117" t="s">
        <v>370</v>
      </c>
      <c r="G117" s="78">
        <v>7621297.7999999998</v>
      </c>
      <c r="H117" s="78">
        <v>1.5267999999999999</v>
      </c>
      <c r="I117" s="78">
        <v>116.3619748104</v>
      </c>
      <c r="J117" s="79">
        <v>2.8999999999999998E-3</v>
      </c>
      <c r="K117" s="79">
        <v>0</v>
      </c>
    </row>
    <row r="118" spans="2:11">
      <c r="B118" t="s">
        <v>3342</v>
      </c>
      <c r="C118" t="s">
        <v>3349</v>
      </c>
      <c r="D118" t="s">
        <v>123</v>
      </c>
      <c r="E118" t="s">
        <v>106</v>
      </c>
      <c r="F118" t="s">
        <v>370</v>
      </c>
      <c r="G118" s="78">
        <v>7621297.7999999998</v>
      </c>
      <c r="H118" s="78">
        <v>2.6553</v>
      </c>
      <c r="I118" s="78">
        <v>202.3683204834</v>
      </c>
      <c r="J118" s="79">
        <v>5.0000000000000001E-3</v>
      </c>
      <c r="K118" s="79">
        <v>0</v>
      </c>
    </row>
    <row r="119" spans="2:11">
      <c r="B119" t="s">
        <v>3342</v>
      </c>
      <c r="C119" t="s">
        <v>3350</v>
      </c>
      <c r="D119" t="s">
        <v>123</v>
      </c>
      <c r="E119" t="s">
        <v>106</v>
      </c>
      <c r="F119" t="s">
        <v>370</v>
      </c>
      <c r="G119" s="78">
        <v>6097038.2400000002</v>
      </c>
      <c r="H119" s="78">
        <v>2.5552999999999999</v>
      </c>
      <c r="I119" s="78">
        <v>155.79761814672</v>
      </c>
      <c r="J119" s="79">
        <v>3.8999999999999998E-3</v>
      </c>
      <c r="K119" s="79">
        <v>0</v>
      </c>
    </row>
    <row r="120" spans="2:11">
      <c r="B120" t="s">
        <v>3342</v>
      </c>
      <c r="C120" t="s">
        <v>3351</v>
      </c>
      <c r="D120" t="s">
        <v>123</v>
      </c>
      <c r="E120" t="s">
        <v>106</v>
      </c>
      <c r="F120" t="s">
        <v>370</v>
      </c>
      <c r="G120" s="78">
        <v>3048519.12</v>
      </c>
      <c r="H120" s="78">
        <v>3.6419000000000001</v>
      </c>
      <c r="I120" s="78">
        <v>111.02401783128001</v>
      </c>
      <c r="J120" s="79">
        <v>2.8E-3</v>
      </c>
      <c r="K120" s="79">
        <v>0</v>
      </c>
    </row>
    <row r="121" spans="2:11">
      <c r="B121" t="s">
        <v>3342</v>
      </c>
      <c r="C121" t="s">
        <v>3352</v>
      </c>
      <c r="D121" t="s">
        <v>123</v>
      </c>
      <c r="E121" t="s">
        <v>106</v>
      </c>
      <c r="F121" t="s">
        <v>370</v>
      </c>
      <c r="G121" s="78">
        <v>4217402.1100000003</v>
      </c>
      <c r="H121" s="78">
        <v>0.60019999999999996</v>
      </c>
      <c r="I121" s="78">
        <v>25.312847464219999</v>
      </c>
      <c r="J121" s="79">
        <v>5.9999999999999995E-4</v>
      </c>
      <c r="K121" s="79">
        <v>0</v>
      </c>
    </row>
    <row r="122" spans="2:11">
      <c r="B122" t="s">
        <v>3342</v>
      </c>
      <c r="C122" t="s">
        <v>3353</v>
      </c>
      <c r="D122" t="s">
        <v>123</v>
      </c>
      <c r="E122" t="s">
        <v>106</v>
      </c>
      <c r="F122" t="s">
        <v>370</v>
      </c>
      <c r="G122" s="78">
        <v>3614916.06</v>
      </c>
      <c r="H122" s="78">
        <v>0.1002</v>
      </c>
      <c r="I122" s="78">
        <v>3.6221458921199998</v>
      </c>
      <c r="J122" s="79">
        <v>1E-4</v>
      </c>
      <c r="K122" s="79">
        <v>0</v>
      </c>
    </row>
    <row r="123" spans="2:11">
      <c r="B123" t="s">
        <v>3354</v>
      </c>
      <c r="C123" t="s">
        <v>3355</v>
      </c>
      <c r="D123" t="s">
        <v>123</v>
      </c>
      <c r="E123" t="s">
        <v>106</v>
      </c>
      <c r="F123" t="s">
        <v>3356</v>
      </c>
      <c r="G123" s="78">
        <v>-8000000</v>
      </c>
      <c r="H123" s="78">
        <v>6.7255065083713497</v>
      </c>
      <c r="I123" s="78">
        <v>-538.04052066970803</v>
      </c>
      <c r="J123" s="79">
        <v>-1.34E-2</v>
      </c>
      <c r="K123" s="79">
        <v>0</v>
      </c>
    </row>
    <row r="124" spans="2:11">
      <c r="B124" t="s">
        <v>3357</v>
      </c>
      <c r="C124" t="s">
        <v>3358</v>
      </c>
      <c r="D124" t="s">
        <v>123</v>
      </c>
      <c r="E124" t="s">
        <v>106</v>
      </c>
      <c r="F124" t="s">
        <v>3359</v>
      </c>
      <c r="G124" s="78">
        <v>-28000000</v>
      </c>
      <c r="H124" s="78">
        <v>0.19545585504619037</v>
      </c>
      <c r="I124" s="78">
        <v>-54.7276394129333</v>
      </c>
      <c r="J124" s="79">
        <v>-1.4E-3</v>
      </c>
      <c r="K124" s="79">
        <v>0</v>
      </c>
    </row>
    <row r="125" spans="2:11">
      <c r="B125" t="s">
        <v>3360</v>
      </c>
      <c r="C125" t="s">
        <v>3361</v>
      </c>
      <c r="D125" t="s">
        <v>123</v>
      </c>
      <c r="E125" t="s">
        <v>106</v>
      </c>
      <c r="F125" t="s">
        <v>3362</v>
      </c>
      <c r="G125" s="78">
        <v>-36000000</v>
      </c>
      <c r="H125" s="78">
        <v>-4.0000262150807222</v>
      </c>
      <c r="I125" s="78">
        <v>1440.00943742906</v>
      </c>
      <c r="J125" s="79">
        <v>3.5900000000000001E-2</v>
      </c>
      <c r="K125" s="79">
        <v>1E-4</v>
      </c>
    </row>
    <row r="126" spans="2:11">
      <c r="B126" t="s">
        <v>3363</v>
      </c>
      <c r="C126" t="s">
        <v>3364</v>
      </c>
      <c r="D126" t="s">
        <v>123</v>
      </c>
      <c r="E126" t="s">
        <v>106</v>
      </c>
      <c r="F126" t="s">
        <v>2992</v>
      </c>
      <c r="G126" s="78">
        <v>-21700000</v>
      </c>
      <c r="H126" s="78">
        <v>-1.7813061627905069</v>
      </c>
      <c r="I126" s="78">
        <v>386.54343732554003</v>
      </c>
      <c r="J126" s="79">
        <v>9.5999999999999992E-3</v>
      </c>
      <c r="K126" s="79">
        <v>0</v>
      </c>
    </row>
    <row r="127" spans="2:11">
      <c r="B127" t="s">
        <v>3365</v>
      </c>
      <c r="C127" t="s">
        <v>3366</v>
      </c>
      <c r="D127" t="s">
        <v>123</v>
      </c>
      <c r="E127" t="s">
        <v>106</v>
      </c>
      <c r="F127" t="s">
        <v>3367</v>
      </c>
      <c r="G127" s="78">
        <v>-7000000</v>
      </c>
      <c r="H127" s="78">
        <v>-7.2139325142375998</v>
      </c>
      <c r="I127" s="78">
        <v>504.97527599663198</v>
      </c>
      <c r="J127" s="79">
        <v>1.26E-2</v>
      </c>
      <c r="K127" s="79">
        <v>0</v>
      </c>
    </row>
    <row r="128" spans="2:11">
      <c r="B128" t="s">
        <v>3368</v>
      </c>
      <c r="C128" t="s">
        <v>3369</v>
      </c>
      <c r="D128" t="s">
        <v>123</v>
      </c>
      <c r="E128" t="s">
        <v>106</v>
      </c>
      <c r="F128" t="s">
        <v>3370</v>
      </c>
      <c r="G128" s="78">
        <v>-6500000</v>
      </c>
      <c r="H128" s="78">
        <v>1.8279338393818461</v>
      </c>
      <c r="I128" s="78">
        <v>-118.81569955982</v>
      </c>
      <c r="J128" s="79">
        <v>-3.0000000000000001E-3</v>
      </c>
      <c r="K128" s="79">
        <v>0</v>
      </c>
    </row>
    <row r="129" spans="2:11">
      <c r="B129" t="s">
        <v>3371</v>
      </c>
      <c r="C129" t="s">
        <v>3372</v>
      </c>
      <c r="D129" t="s">
        <v>123</v>
      </c>
      <c r="E129" t="s">
        <v>106</v>
      </c>
      <c r="F129" t="s">
        <v>3373</v>
      </c>
      <c r="G129" s="78">
        <v>-11500000</v>
      </c>
      <c r="H129" s="78">
        <v>-6.2745908641647308</v>
      </c>
      <c r="I129" s="78">
        <v>721.57794937894403</v>
      </c>
      <c r="J129" s="79">
        <v>1.7999999999999999E-2</v>
      </c>
      <c r="K129" s="79">
        <v>0</v>
      </c>
    </row>
    <row r="130" spans="2:11">
      <c r="B130" t="s">
        <v>3374</v>
      </c>
      <c r="C130" t="s">
        <v>3375</v>
      </c>
      <c r="D130" t="s">
        <v>123</v>
      </c>
      <c r="E130" t="s">
        <v>106</v>
      </c>
      <c r="F130" t="s">
        <v>3373</v>
      </c>
      <c r="G130" s="78">
        <v>-8000000</v>
      </c>
      <c r="H130" s="78">
        <v>-5.2747267025846751</v>
      </c>
      <c r="I130" s="78">
        <v>421.97813620677402</v>
      </c>
      <c r="J130" s="79">
        <v>1.0500000000000001E-2</v>
      </c>
      <c r="K130" s="79">
        <v>0</v>
      </c>
    </row>
    <row r="131" spans="2:11">
      <c r="B131" t="s">
        <v>3376</v>
      </c>
      <c r="C131" t="s">
        <v>3377</v>
      </c>
      <c r="D131" t="s">
        <v>123</v>
      </c>
      <c r="E131" t="s">
        <v>106</v>
      </c>
      <c r="F131" t="s">
        <v>3378</v>
      </c>
      <c r="G131" s="78">
        <v>-14000000</v>
      </c>
      <c r="H131" s="78">
        <v>-4.9101435394417789</v>
      </c>
      <c r="I131" s="78">
        <v>687.42009552184902</v>
      </c>
      <c r="J131" s="79">
        <v>1.7100000000000001E-2</v>
      </c>
      <c r="K131" s="79">
        <v>0</v>
      </c>
    </row>
    <row r="132" spans="2:11">
      <c r="B132" t="s">
        <v>3379</v>
      </c>
      <c r="C132" t="s">
        <v>3380</v>
      </c>
      <c r="D132" t="s">
        <v>123</v>
      </c>
      <c r="E132" t="s">
        <v>106</v>
      </c>
      <c r="F132" t="s">
        <v>3381</v>
      </c>
      <c r="G132" s="78">
        <v>-28200000</v>
      </c>
      <c r="H132" s="78">
        <v>-6.0218259806358157E-2</v>
      </c>
      <c r="I132" s="78">
        <v>16.981549265392999</v>
      </c>
      <c r="J132" s="79">
        <v>4.0000000000000002E-4</v>
      </c>
      <c r="K132" s="79">
        <v>0</v>
      </c>
    </row>
    <row r="133" spans="2:11">
      <c r="B133" t="s">
        <v>3382</v>
      </c>
      <c r="C133" t="s">
        <v>3383</v>
      </c>
      <c r="D133" t="s">
        <v>123</v>
      </c>
      <c r="E133" t="s">
        <v>106</v>
      </c>
      <c r="F133" t="s">
        <v>3384</v>
      </c>
      <c r="G133" s="78">
        <v>-12000000</v>
      </c>
      <c r="H133" s="78">
        <v>-0.57588146647503746</v>
      </c>
      <c r="I133" s="78">
        <v>69.105775977004498</v>
      </c>
      <c r="J133" s="79">
        <v>1.6999999999999999E-3</v>
      </c>
      <c r="K133" s="79">
        <v>0</v>
      </c>
    </row>
    <row r="134" spans="2:11">
      <c r="B134" t="s">
        <v>3385</v>
      </c>
      <c r="C134" t="s">
        <v>3386</v>
      </c>
      <c r="D134" t="s">
        <v>123</v>
      </c>
      <c r="E134" t="s">
        <v>106</v>
      </c>
      <c r="F134" t="s">
        <v>3387</v>
      </c>
      <c r="G134" s="78">
        <v>-3000000</v>
      </c>
      <c r="H134" s="78">
        <v>-2.40690509013135</v>
      </c>
      <c r="I134" s="78">
        <v>72.207152703940494</v>
      </c>
      <c r="J134" s="79">
        <v>1.8E-3</v>
      </c>
      <c r="K134" s="79">
        <v>0</v>
      </c>
    </row>
    <row r="135" spans="2:11">
      <c r="B135" t="s">
        <v>3388</v>
      </c>
      <c r="C135" t="s">
        <v>3389</v>
      </c>
      <c r="D135" t="s">
        <v>123</v>
      </c>
      <c r="E135" t="s">
        <v>106</v>
      </c>
      <c r="F135" t="s">
        <v>3390</v>
      </c>
      <c r="G135" s="78">
        <v>-17000000</v>
      </c>
      <c r="H135" s="78">
        <v>-19.898504000681648</v>
      </c>
      <c r="I135" s="78">
        <v>3382.7456801158801</v>
      </c>
      <c r="J135" s="79">
        <v>8.43E-2</v>
      </c>
      <c r="K135" s="79">
        <v>2.0000000000000001E-4</v>
      </c>
    </row>
    <row r="136" spans="2:11">
      <c r="B136" t="s">
        <v>3391</v>
      </c>
      <c r="C136" t="s">
        <v>3392</v>
      </c>
      <c r="D136" t="s">
        <v>123</v>
      </c>
      <c r="E136" t="s">
        <v>106</v>
      </c>
      <c r="F136" t="s">
        <v>3393</v>
      </c>
      <c r="G136" s="78">
        <v>-22000000</v>
      </c>
      <c r="H136" s="78">
        <v>2.1420689848769001</v>
      </c>
      <c r="I136" s="78">
        <v>-471.25517667291803</v>
      </c>
      <c r="J136" s="79">
        <v>-1.17E-2</v>
      </c>
      <c r="K136" s="79">
        <v>0</v>
      </c>
    </row>
    <row r="137" spans="2:11">
      <c r="B137" t="s">
        <v>3394</v>
      </c>
      <c r="C137" t="s">
        <v>3395</v>
      </c>
      <c r="D137" t="s">
        <v>123</v>
      </c>
      <c r="E137" t="s">
        <v>106</v>
      </c>
      <c r="F137" t="s">
        <v>370</v>
      </c>
      <c r="G137" s="78">
        <v>-36000000</v>
      </c>
      <c r="H137" s="78">
        <v>1.5852288331923778</v>
      </c>
      <c r="I137" s="78">
        <v>-570.68237994925596</v>
      </c>
      <c r="J137" s="79">
        <v>-1.4200000000000001E-2</v>
      </c>
      <c r="K137" s="79">
        <v>0</v>
      </c>
    </row>
    <row r="138" spans="2:11">
      <c r="B138" t="s">
        <v>3396</v>
      </c>
      <c r="C138" t="s">
        <v>3397</v>
      </c>
      <c r="D138" t="s">
        <v>123</v>
      </c>
      <c r="E138" t="s">
        <v>106</v>
      </c>
      <c r="F138" t="s">
        <v>3398</v>
      </c>
      <c r="G138" s="78">
        <v>-8600000</v>
      </c>
      <c r="H138" s="78">
        <v>-18.67684202155035</v>
      </c>
      <c r="I138" s="78">
        <v>1606.2084138533301</v>
      </c>
      <c r="J138" s="79">
        <v>0.04</v>
      </c>
      <c r="K138" s="79">
        <v>1E-4</v>
      </c>
    </row>
    <row r="139" spans="2:11">
      <c r="B139" t="s">
        <v>3399</v>
      </c>
      <c r="C139" t="s">
        <v>3400</v>
      </c>
      <c r="D139" t="s">
        <v>123</v>
      </c>
      <c r="E139" t="s">
        <v>106</v>
      </c>
      <c r="F139" t="s">
        <v>3332</v>
      </c>
      <c r="G139" s="78">
        <v>-10000000</v>
      </c>
      <c r="H139" s="78">
        <v>-10.5497892692319</v>
      </c>
      <c r="I139" s="78">
        <v>1054.9789269231901</v>
      </c>
      <c r="J139" s="79">
        <v>2.63E-2</v>
      </c>
      <c r="K139" s="79">
        <v>1E-4</v>
      </c>
    </row>
    <row r="140" spans="2:11">
      <c r="B140" t="s">
        <v>3401</v>
      </c>
      <c r="C140" t="s">
        <v>3402</v>
      </c>
      <c r="D140" t="s">
        <v>123</v>
      </c>
      <c r="E140" t="s">
        <v>106</v>
      </c>
      <c r="F140" t="s">
        <v>3403</v>
      </c>
      <c r="G140" s="78">
        <v>-21000000</v>
      </c>
      <c r="H140" s="78">
        <v>2.4383969720978094</v>
      </c>
      <c r="I140" s="78">
        <v>-512.06336414053999</v>
      </c>
      <c r="J140" s="79">
        <v>-1.2800000000000001E-2</v>
      </c>
      <c r="K140" s="79">
        <v>0</v>
      </c>
    </row>
    <row r="141" spans="2:11">
      <c r="B141" t="s">
        <v>3404</v>
      </c>
      <c r="C141" t="s">
        <v>3405</v>
      </c>
      <c r="D141" t="s">
        <v>123</v>
      </c>
      <c r="E141" t="s">
        <v>106</v>
      </c>
      <c r="F141" t="s">
        <v>3406</v>
      </c>
      <c r="G141" s="78">
        <v>-16400000</v>
      </c>
      <c r="H141" s="78">
        <v>-31.890276252057927</v>
      </c>
      <c r="I141" s="78">
        <v>5230.0053053375004</v>
      </c>
      <c r="J141" s="79">
        <v>0.1303</v>
      </c>
      <c r="K141" s="79">
        <v>2.9999999999999997E-4</v>
      </c>
    </row>
    <row r="142" spans="2:11">
      <c r="B142" t="s">
        <v>3407</v>
      </c>
      <c r="C142" t="s">
        <v>3408</v>
      </c>
      <c r="D142" t="s">
        <v>123</v>
      </c>
      <c r="E142" t="s">
        <v>106</v>
      </c>
      <c r="F142" t="s">
        <v>3409</v>
      </c>
      <c r="G142" s="78">
        <v>-22000000</v>
      </c>
      <c r="H142" s="78">
        <v>-4.2059129595720277</v>
      </c>
      <c r="I142" s="78">
        <v>925.30085110584605</v>
      </c>
      <c r="J142" s="79">
        <v>2.3099999999999999E-2</v>
      </c>
      <c r="K142" s="79">
        <v>1E-4</v>
      </c>
    </row>
    <row r="143" spans="2:11">
      <c r="B143" t="s">
        <v>3410</v>
      </c>
      <c r="C143" t="s">
        <v>3411</v>
      </c>
      <c r="D143" t="s">
        <v>123</v>
      </c>
      <c r="E143" t="s">
        <v>106</v>
      </c>
      <c r="F143" t="s">
        <v>3412</v>
      </c>
      <c r="G143" s="78">
        <v>-2000000</v>
      </c>
      <c r="H143" s="78">
        <v>1.570658173452445</v>
      </c>
      <c r="I143" s="78">
        <v>-31.4131634690489</v>
      </c>
      <c r="J143" s="79">
        <v>-8.0000000000000004E-4</v>
      </c>
      <c r="K143" s="79">
        <v>0</v>
      </c>
    </row>
    <row r="144" spans="2:11">
      <c r="B144" t="s">
        <v>3413</v>
      </c>
      <c r="C144" t="s">
        <v>3414</v>
      </c>
      <c r="D144" t="s">
        <v>123</v>
      </c>
      <c r="E144" t="s">
        <v>106</v>
      </c>
      <c r="F144" t="s">
        <v>3415</v>
      </c>
      <c r="G144" s="78">
        <v>-7000000</v>
      </c>
      <c r="H144" s="78">
        <v>-6.3349412348871139</v>
      </c>
      <c r="I144" s="78">
        <v>443.44588644209801</v>
      </c>
      <c r="J144" s="79">
        <v>1.0999999999999999E-2</v>
      </c>
      <c r="K144" s="79">
        <v>0</v>
      </c>
    </row>
    <row r="145" spans="2:11">
      <c r="B145" t="s">
        <v>3416</v>
      </c>
      <c r="C145" t="s">
        <v>3417</v>
      </c>
      <c r="D145" t="s">
        <v>123</v>
      </c>
      <c r="E145" t="s">
        <v>106</v>
      </c>
      <c r="F145" t="s">
        <v>3418</v>
      </c>
      <c r="G145" s="78">
        <v>-9700000</v>
      </c>
      <c r="H145" s="78">
        <v>-2.8947675392358763</v>
      </c>
      <c r="I145" s="78">
        <v>280.79245130587998</v>
      </c>
      <c r="J145" s="79">
        <v>7.0000000000000001E-3</v>
      </c>
      <c r="K145" s="79">
        <v>0</v>
      </c>
    </row>
    <row r="146" spans="2:11">
      <c r="B146" t="s">
        <v>3419</v>
      </c>
      <c r="C146" t="s">
        <v>3420</v>
      </c>
      <c r="D146" t="s">
        <v>123</v>
      </c>
      <c r="E146" t="s">
        <v>106</v>
      </c>
      <c r="F146" t="s">
        <v>3378</v>
      </c>
      <c r="G146" s="78">
        <v>-850000</v>
      </c>
      <c r="H146" s="78">
        <v>-4.9601427840228585</v>
      </c>
      <c r="I146" s="78">
        <v>42.1612136641943</v>
      </c>
      <c r="J146" s="79">
        <v>1.1000000000000001E-3</v>
      </c>
      <c r="K146" s="79">
        <v>0</v>
      </c>
    </row>
    <row r="147" spans="2:11">
      <c r="B147" t="s">
        <v>3421</v>
      </c>
      <c r="C147" t="s">
        <v>3422</v>
      </c>
      <c r="D147" t="s">
        <v>123</v>
      </c>
      <c r="E147" t="s">
        <v>106</v>
      </c>
      <c r="F147" t="s">
        <v>3423</v>
      </c>
      <c r="G147" s="78">
        <v>-2600000</v>
      </c>
      <c r="H147" s="78">
        <v>-17.848807723411117</v>
      </c>
      <c r="I147" s="78">
        <v>464.069000808689</v>
      </c>
      <c r="J147" s="79">
        <v>1.1599999999999999E-2</v>
      </c>
      <c r="K147" s="79">
        <v>0</v>
      </c>
    </row>
    <row r="148" spans="2:11">
      <c r="B148" t="s">
        <v>3424</v>
      </c>
      <c r="C148" t="s">
        <v>3425</v>
      </c>
      <c r="D148" t="s">
        <v>123</v>
      </c>
      <c r="E148" t="s">
        <v>106</v>
      </c>
      <c r="F148" t="s">
        <v>2992</v>
      </c>
      <c r="G148" s="78">
        <v>-4360000</v>
      </c>
      <c r="H148" s="78">
        <v>-1.7713073196969866</v>
      </c>
      <c r="I148" s="78">
        <v>77.228999138787998</v>
      </c>
      <c r="J148" s="79">
        <v>1.9E-3</v>
      </c>
      <c r="K148" s="79">
        <v>0</v>
      </c>
    </row>
    <row r="149" spans="2:11">
      <c r="B149" t="s">
        <v>3426</v>
      </c>
      <c r="C149" t="s">
        <v>3427</v>
      </c>
      <c r="D149" t="s">
        <v>123</v>
      </c>
      <c r="E149" t="s">
        <v>106</v>
      </c>
      <c r="F149" t="s">
        <v>3428</v>
      </c>
      <c r="G149" s="78">
        <v>-12000000</v>
      </c>
      <c r="H149" s="78">
        <v>3.5923752161039166</v>
      </c>
      <c r="I149" s="78">
        <v>-431.08502593246999</v>
      </c>
      <c r="J149" s="79">
        <v>-1.0699999999999999E-2</v>
      </c>
      <c r="K149" s="79">
        <v>0</v>
      </c>
    </row>
    <row r="150" spans="2:11">
      <c r="B150" t="s">
        <v>3429</v>
      </c>
      <c r="C150" t="s">
        <v>3430</v>
      </c>
      <c r="D150" t="s">
        <v>123</v>
      </c>
      <c r="E150" t="s">
        <v>106</v>
      </c>
      <c r="F150" t="s">
        <v>3431</v>
      </c>
      <c r="G150" s="78">
        <v>-10000000</v>
      </c>
      <c r="H150" s="78">
        <v>3.2877374835178399</v>
      </c>
      <c r="I150" s="78">
        <v>-328.77374835178398</v>
      </c>
      <c r="J150" s="79">
        <v>-8.2000000000000007E-3</v>
      </c>
      <c r="K150" s="79">
        <v>0</v>
      </c>
    </row>
    <row r="151" spans="2:11">
      <c r="B151" t="s">
        <v>3432</v>
      </c>
      <c r="C151" t="s">
        <v>3433</v>
      </c>
      <c r="D151" t="s">
        <v>123</v>
      </c>
      <c r="E151" t="s">
        <v>106</v>
      </c>
      <c r="F151" t="s">
        <v>3434</v>
      </c>
      <c r="G151" s="78">
        <v>-7000000</v>
      </c>
      <c r="H151" s="78">
        <v>1.3836149400063915</v>
      </c>
      <c r="I151" s="78">
        <v>-96.853045800447404</v>
      </c>
      <c r="J151" s="79">
        <v>-2.3999999999999998E-3</v>
      </c>
      <c r="K151" s="79">
        <v>0</v>
      </c>
    </row>
    <row r="152" spans="2:11">
      <c r="B152" t="s">
        <v>3435</v>
      </c>
      <c r="C152" t="s">
        <v>3436</v>
      </c>
      <c r="D152" t="s">
        <v>123</v>
      </c>
      <c r="E152" t="s">
        <v>106</v>
      </c>
      <c r="F152" t="s">
        <v>3437</v>
      </c>
      <c r="G152" s="78">
        <v>-2000000</v>
      </c>
      <c r="H152" s="78">
        <v>0.95636137625176998</v>
      </c>
      <c r="I152" s="78">
        <v>-19.127227525035401</v>
      </c>
      <c r="J152" s="79">
        <v>-5.0000000000000001E-4</v>
      </c>
      <c r="K152" s="79">
        <v>0</v>
      </c>
    </row>
    <row r="153" spans="2:11">
      <c r="B153" t="s">
        <v>3438</v>
      </c>
      <c r="C153" t="s">
        <v>3439</v>
      </c>
      <c r="D153" t="s">
        <v>123</v>
      </c>
      <c r="E153" t="s">
        <v>106</v>
      </c>
      <c r="F153" t="s">
        <v>3356</v>
      </c>
      <c r="G153" s="78">
        <v>-3500000</v>
      </c>
      <c r="H153" s="78">
        <v>6.9254886586966853</v>
      </c>
      <c r="I153" s="78">
        <v>-242.39210305438399</v>
      </c>
      <c r="J153" s="79">
        <v>-6.0000000000000001E-3</v>
      </c>
      <c r="K153" s="79">
        <v>0</v>
      </c>
    </row>
    <row r="154" spans="2:11">
      <c r="B154" t="s">
        <v>3440</v>
      </c>
      <c r="C154" t="s">
        <v>3441</v>
      </c>
      <c r="D154" t="s">
        <v>123</v>
      </c>
      <c r="E154" t="s">
        <v>106</v>
      </c>
      <c r="F154" t="s">
        <v>3442</v>
      </c>
      <c r="G154" s="78">
        <v>-9500000</v>
      </c>
      <c r="H154" s="78">
        <v>-0.7555493951719926</v>
      </c>
      <c r="I154" s="78">
        <v>71.777192541339303</v>
      </c>
      <c r="J154" s="79">
        <v>1.8E-3</v>
      </c>
      <c r="K154" s="79">
        <v>0</v>
      </c>
    </row>
    <row r="155" spans="2:11">
      <c r="B155" t="s">
        <v>3443</v>
      </c>
      <c r="C155" t="s">
        <v>3444</v>
      </c>
      <c r="D155" t="s">
        <v>123</v>
      </c>
      <c r="E155" t="s">
        <v>106</v>
      </c>
      <c r="F155" t="s">
        <v>3445</v>
      </c>
      <c r="G155" s="78">
        <v>-2180000</v>
      </c>
      <c r="H155" s="78">
        <v>5.6950469698785318</v>
      </c>
      <c r="I155" s="78">
        <v>-124.15202394335201</v>
      </c>
      <c r="J155" s="79">
        <v>-3.0999999999999999E-3</v>
      </c>
      <c r="K155" s="79">
        <v>0</v>
      </c>
    </row>
    <row r="156" spans="2:11">
      <c r="B156" t="s">
        <v>3446</v>
      </c>
      <c r="C156" t="s">
        <v>3447</v>
      </c>
      <c r="D156" t="s">
        <v>123</v>
      </c>
      <c r="E156" t="s">
        <v>106</v>
      </c>
      <c r="F156" t="s">
        <v>3332</v>
      </c>
      <c r="G156" s="78">
        <v>-3700000</v>
      </c>
      <c r="H156" s="78">
        <v>-10.149840574385733</v>
      </c>
      <c r="I156" s="78">
        <v>375.54410125227201</v>
      </c>
      <c r="J156" s="79">
        <v>9.4000000000000004E-3</v>
      </c>
      <c r="K156" s="79">
        <v>0</v>
      </c>
    </row>
    <row r="157" spans="2:11">
      <c r="B157" t="s">
        <v>3448</v>
      </c>
      <c r="C157" t="s">
        <v>3449</v>
      </c>
      <c r="D157" t="s">
        <v>123</v>
      </c>
      <c r="E157" t="s">
        <v>106</v>
      </c>
      <c r="F157" t="s">
        <v>3450</v>
      </c>
      <c r="G157" s="78">
        <v>-2334000</v>
      </c>
      <c r="H157" s="78">
        <v>-4.8828548387096804</v>
      </c>
      <c r="I157" s="78">
        <v>113.965831935484</v>
      </c>
      <c r="J157" s="79">
        <v>2.8E-3</v>
      </c>
      <c r="K157" s="79">
        <v>0</v>
      </c>
    </row>
    <row r="158" spans="2:11">
      <c r="B158" t="s">
        <v>3451</v>
      </c>
      <c r="C158" t="s">
        <v>3452</v>
      </c>
      <c r="D158" t="s">
        <v>123</v>
      </c>
      <c r="E158" t="s">
        <v>106</v>
      </c>
      <c r="F158" t="s">
        <v>3450</v>
      </c>
      <c r="G158" s="78">
        <v>-22000000</v>
      </c>
      <c r="H158" s="78">
        <v>-5.0778340000000002</v>
      </c>
      <c r="I158" s="78">
        <v>1117.12348</v>
      </c>
      <c r="J158" s="79">
        <v>2.7799999999999998E-2</v>
      </c>
      <c r="K158" s="79">
        <v>1E-4</v>
      </c>
    </row>
    <row r="159" spans="2:11">
      <c r="B159" t="s">
        <v>3453</v>
      </c>
      <c r="C159" t="s">
        <v>3454</v>
      </c>
      <c r="D159" t="s">
        <v>123</v>
      </c>
      <c r="E159" t="s">
        <v>106</v>
      </c>
      <c r="F159" t="s">
        <v>3450</v>
      </c>
      <c r="G159" s="78">
        <v>-12600000</v>
      </c>
      <c r="H159" s="78">
        <v>-5.1702899999999996</v>
      </c>
      <c r="I159" s="78">
        <v>651.45654000000002</v>
      </c>
      <c r="J159" s="79">
        <v>1.6199999999999999E-2</v>
      </c>
      <c r="K159" s="79">
        <v>0</v>
      </c>
    </row>
    <row r="160" spans="2:11">
      <c r="B160" t="s">
        <v>3455</v>
      </c>
      <c r="C160" t="s">
        <v>3456</v>
      </c>
      <c r="D160" t="s">
        <v>123</v>
      </c>
      <c r="E160" t="s">
        <v>106</v>
      </c>
      <c r="F160" t="s">
        <v>3418</v>
      </c>
      <c r="G160" s="78">
        <v>-2235000</v>
      </c>
      <c r="H160" s="78">
        <v>-3.7673696969697001</v>
      </c>
      <c r="I160" s="78">
        <v>84.200712727272801</v>
      </c>
      <c r="J160" s="79">
        <v>2.0999999999999999E-3</v>
      </c>
      <c r="K160" s="79">
        <v>0</v>
      </c>
    </row>
    <row r="161" spans="2:11">
      <c r="B161" t="s">
        <v>3457</v>
      </c>
      <c r="C161" t="s">
        <v>3458</v>
      </c>
      <c r="D161" t="s">
        <v>123</v>
      </c>
      <c r="E161" t="s">
        <v>106</v>
      </c>
      <c r="F161" t="s">
        <v>3418</v>
      </c>
      <c r="G161" s="78">
        <v>-986000</v>
      </c>
      <c r="H161" s="78">
        <v>-4.0406666666666533</v>
      </c>
      <c r="I161" s="78">
        <v>39.840973333333203</v>
      </c>
      <c r="J161" s="79">
        <v>1E-3</v>
      </c>
      <c r="K161" s="79">
        <v>0</v>
      </c>
    </row>
    <row r="162" spans="2:11">
      <c r="B162" t="s">
        <v>3459</v>
      </c>
      <c r="C162" t="s">
        <v>3460</v>
      </c>
      <c r="D162" t="s">
        <v>123</v>
      </c>
      <c r="E162" t="s">
        <v>106</v>
      </c>
      <c r="F162" t="s">
        <v>3461</v>
      </c>
      <c r="G162" s="78">
        <v>27000</v>
      </c>
      <c r="H162" s="78">
        <v>-3.098259259259259</v>
      </c>
      <c r="I162" s="78">
        <v>-0.83653</v>
      </c>
      <c r="J162" s="79">
        <v>0</v>
      </c>
      <c r="K162" s="79">
        <v>0</v>
      </c>
    </row>
    <row r="163" spans="2:11">
      <c r="B163" t="s">
        <v>3462</v>
      </c>
      <c r="C163" t="s">
        <v>3463</v>
      </c>
      <c r="D163" t="s">
        <v>123</v>
      </c>
      <c r="E163" t="s">
        <v>106</v>
      </c>
      <c r="F163" t="s">
        <v>3464</v>
      </c>
      <c r="G163" s="78">
        <v>-76000</v>
      </c>
      <c r="H163" s="78">
        <v>-2.2160263157894735</v>
      </c>
      <c r="I163" s="78">
        <v>1.68418</v>
      </c>
      <c r="J163" s="79">
        <v>0</v>
      </c>
      <c r="K163" s="79">
        <v>0</v>
      </c>
    </row>
    <row r="164" spans="2:11">
      <c r="B164" t="s">
        <v>3465</v>
      </c>
      <c r="C164" t="s">
        <v>3466</v>
      </c>
      <c r="D164" t="s">
        <v>123</v>
      </c>
      <c r="E164" t="s">
        <v>106</v>
      </c>
      <c r="F164" t="s">
        <v>3387</v>
      </c>
      <c r="G164" s="78">
        <v>-510000</v>
      </c>
      <c r="H164" s="78">
        <v>-3.4018392156862745</v>
      </c>
      <c r="I164" s="78">
        <v>17.34938</v>
      </c>
      <c r="J164" s="79">
        <v>4.0000000000000002E-4</v>
      </c>
      <c r="K164" s="79">
        <v>0</v>
      </c>
    </row>
    <row r="165" spans="2:11">
      <c r="B165" t="s">
        <v>3467</v>
      </c>
      <c r="C165" t="s">
        <v>3468</v>
      </c>
      <c r="D165" t="s">
        <v>123</v>
      </c>
      <c r="E165" t="s">
        <v>106</v>
      </c>
      <c r="F165" t="s">
        <v>3469</v>
      </c>
      <c r="G165" s="78">
        <v>-300000</v>
      </c>
      <c r="H165" s="78">
        <v>-1.5142</v>
      </c>
      <c r="I165" s="78">
        <v>4.5426000000000002</v>
      </c>
      <c r="J165" s="79">
        <v>1E-4</v>
      </c>
      <c r="K165" s="79">
        <v>0</v>
      </c>
    </row>
    <row r="166" spans="2:11">
      <c r="B166" t="s">
        <v>3470</v>
      </c>
      <c r="C166" t="s">
        <v>3471</v>
      </c>
      <c r="D166" t="s">
        <v>123</v>
      </c>
      <c r="E166" t="s">
        <v>106</v>
      </c>
      <c r="F166" t="s">
        <v>3442</v>
      </c>
      <c r="G166" s="78">
        <v>-7845700</v>
      </c>
      <c r="H166" s="78">
        <v>-2.0178119221625428</v>
      </c>
      <c r="I166" s="78">
        <v>158.31146997710599</v>
      </c>
      <c r="J166" s="79">
        <v>3.8999999999999998E-3</v>
      </c>
      <c r="K166" s="79">
        <v>0</v>
      </c>
    </row>
    <row r="167" spans="2:11">
      <c r="B167" t="s">
        <v>3472</v>
      </c>
      <c r="C167" t="s">
        <v>3473</v>
      </c>
      <c r="D167" t="s">
        <v>123</v>
      </c>
      <c r="E167" t="s">
        <v>106</v>
      </c>
      <c r="F167" t="s">
        <v>3437</v>
      </c>
      <c r="G167" s="78">
        <v>27550000</v>
      </c>
      <c r="H167" s="78">
        <v>0.14618595419847297</v>
      </c>
      <c r="I167" s="78">
        <v>40.274230381679303</v>
      </c>
      <c r="J167" s="79">
        <v>1E-3</v>
      </c>
      <c r="K167" s="79">
        <v>0</v>
      </c>
    </row>
    <row r="168" spans="2:11">
      <c r="B168" t="s">
        <v>3474</v>
      </c>
      <c r="C168" t="s">
        <v>3475</v>
      </c>
      <c r="D168" t="s">
        <v>123</v>
      </c>
      <c r="E168" t="s">
        <v>106</v>
      </c>
      <c r="F168" t="s">
        <v>3434</v>
      </c>
      <c r="G168" s="78">
        <v>-128000</v>
      </c>
      <c r="H168" s="78">
        <v>0.42067187499999997</v>
      </c>
      <c r="I168" s="78">
        <v>-0.53846000000000005</v>
      </c>
      <c r="J168" s="79">
        <v>0</v>
      </c>
      <c r="K168" s="79">
        <v>0</v>
      </c>
    </row>
    <row r="169" spans="2:11">
      <c r="B169" t="s">
        <v>3476</v>
      </c>
      <c r="C169" t="s">
        <v>3477</v>
      </c>
      <c r="D169" t="s">
        <v>123</v>
      </c>
      <c r="E169" t="s">
        <v>106</v>
      </c>
      <c r="F169" t="s">
        <v>3434</v>
      </c>
      <c r="G169" s="78">
        <v>-900000</v>
      </c>
      <c r="H169" s="78">
        <v>0.14955222222222223</v>
      </c>
      <c r="I169" s="78">
        <v>-1.3459700000000001</v>
      </c>
      <c r="J169" s="79">
        <v>0</v>
      </c>
      <c r="K169" s="79">
        <v>0</v>
      </c>
    </row>
    <row r="170" spans="2:11">
      <c r="B170" t="s">
        <v>3478</v>
      </c>
      <c r="C170" t="s">
        <v>3479</v>
      </c>
      <c r="D170" t="s">
        <v>123</v>
      </c>
      <c r="E170" t="s">
        <v>106</v>
      </c>
      <c r="F170" t="s">
        <v>3480</v>
      </c>
      <c r="G170" s="78">
        <v>-6100000</v>
      </c>
      <c r="H170" s="78">
        <v>2.0105300000000002</v>
      </c>
      <c r="I170" s="78">
        <v>-122.64233</v>
      </c>
      <c r="J170" s="79">
        <v>-3.0999999999999999E-3</v>
      </c>
      <c r="K170" s="79">
        <v>0</v>
      </c>
    </row>
    <row r="171" spans="2:11">
      <c r="B171" t="s">
        <v>3481</v>
      </c>
      <c r="C171" t="s">
        <v>3482</v>
      </c>
      <c r="D171" t="s">
        <v>123</v>
      </c>
      <c r="E171" t="s">
        <v>106</v>
      </c>
      <c r="F171" t="s">
        <v>3480</v>
      </c>
      <c r="G171" s="78">
        <v>-5750000</v>
      </c>
      <c r="H171" s="78">
        <v>1.75396</v>
      </c>
      <c r="I171" s="78">
        <v>-100.8527</v>
      </c>
      <c r="J171" s="79">
        <v>-2.5000000000000001E-3</v>
      </c>
      <c r="K171" s="79">
        <v>0</v>
      </c>
    </row>
    <row r="172" spans="2:11">
      <c r="B172" t="s">
        <v>3483</v>
      </c>
      <c r="C172" t="s">
        <v>3484</v>
      </c>
      <c r="D172" t="s">
        <v>123</v>
      </c>
      <c r="E172" t="s">
        <v>106</v>
      </c>
      <c r="F172" t="s">
        <v>3485</v>
      </c>
      <c r="G172" s="78">
        <v>-18700500</v>
      </c>
      <c r="H172" s="78">
        <v>3.6619296846683627</v>
      </c>
      <c r="I172" s="78">
        <v>-684.79916068140699</v>
      </c>
      <c r="J172" s="79">
        <v>-1.7100000000000001E-2</v>
      </c>
      <c r="K172" s="79">
        <v>0</v>
      </c>
    </row>
    <row r="173" spans="2:11">
      <c r="B173" t="s">
        <v>3486</v>
      </c>
      <c r="C173" t="s">
        <v>3487</v>
      </c>
      <c r="D173" t="s">
        <v>123</v>
      </c>
      <c r="E173" t="s">
        <v>106</v>
      </c>
      <c r="F173" t="s">
        <v>549</v>
      </c>
      <c r="G173" s="78">
        <v>-60000</v>
      </c>
      <c r="H173" s="78">
        <v>4.4510833333333331</v>
      </c>
      <c r="I173" s="78">
        <v>-2.6706500000000002</v>
      </c>
      <c r="J173" s="79">
        <v>-1E-4</v>
      </c>
      <c r="K173" s="79">
        <v>0</v>
      </c>
    </row>
    <row r="174" spans="2:11">
      <c r="B174" t="s">
        <v>3488</v>
      </c>
      <c r="C174" t="s">
        <v>3489</v>
      </c>
      <c r="D174" t="s">
        <v>123</v>
      </c>
      <c r="E174" t="s">
        <v>106</v>
      </c>
      <c r="F174" t="s">
        <v>3490</v>
      </c>
      <c r="G174" s="78">
        <v>-1075000</v>
      </c>
      <c r="H174" s="78">
        <v>4.3909200000000004</v>
      </c>
      <c r="I174" s="78">
        <v>-47.202390000000001</v>
      </c>
      <c r="J174" s="79">
        <v>-1.1999999999999999E-3</v>
      </c>
      <c r="K174" s="79">
        <v>0</v>
      </c>
    </row>
    <row r="175" spans="2:11">
      <c r="B175" t="s">
        <v>3491</v>
      </c>
      <c r="C175" t="s">
        <v>3492</v>
      </c>
      <c r="D175" t="s">
        <v>123</v>
      </c>
      <c r="E175" t="s">
        <v>106</v>
      </c>
      <c r="F175" t="s">
        <v>3493</v>
      </c>
      <c r="G175" s="78">
        <v>500000</v>
      </c>
      <c r="H175" s="78">
        <v>4.6844320000000002</v>
      </c>
      <c r="I175" s="78">
        <v>23.422160000000002</v>
      </c>
      <c r="J175" s="79">
        <v>5.9999999999999995E-4</v>
      </c>
      <c r="K175" s="79">
        <v>0</v>
      </c>
    </row>
    <row r="176" spans="2:11">
      <c r="B176" t="s">
        <v>3494</v>
      </c>
      <c r="C176" t="s">
        <v>3495</v>
      </c>
      <c r="D176" t="s">
        <v>123</v>
      </c>
      <c r="E176" t="s">
        <v>106</v>
      </c>
      <c r="F176" t="s">
        <v>3496</v>
      </c>
      <c r="G176" s="78">
        <v>-25000</v>
      </c>
      <c r="H176" s="78">
        <v>3.9759999999999997E-2</v>
      </c>
      <c r="I176" s="78">
        <v>-9.9399999999999992E-3</v>
      </c>
      <c r="J176" s="79">
        <v>0</v>
      </c>
      <c r="K176" s="79">
        <v>0</v>
      </c>
    </row>
    <row r="177" spans="2:11">
      <c r="B177" t="s">
        <v>3497</v>
      </c>
      <c r="C177" t="s">
        <v>3498</v>
      </c>
      <c r="D177" t="s">
        <v>123</v>
      </c>
      <c r="E177" t="s">
        <v>106</v>
      </c>
      <c r="F177" t="s">
        <v>3499</v>
      </c>
      <c r="G177" s="78">
        <v>85000</v>
      </c>
      <c r="H177" s="78">
        <v>1.0122571428571401</v>
      </c>
      <c r="I177" s="78">
        <v>0.86041857142856903</v>
      </c>
      <c r="J177" s="79">
        <v>0</v>
      </c>
      <c r="K177" s="79">
        <v>0</v>
      </c>
    </row>
    <row r="178" spans="2:11">
      <c r="B178" t="s">
        <v>3500</v>
      </c>
      <c r="C178" t="s">
        <v>3501</v>
      </c>
      <c r="D178" t="s">
        <v>123</v>
      </c>
      <c r="E178" t="s">
        <v>106</v>
      </c>
      <c r="F178" t="s">
        <v>3359</v>
      </c>
      <c r="G178" s="78">
        <v>-1000000</v>
      </c>
      <c r="H178" s="78">
        <v>8.9894000000000002E-2</v>
      </c>
      <c r="I178" s="78">
        <v>-0.89893999999999996</v>
      </c>
      <c r="J178" s="79">
        <v>0</v>
      </c>
      <c r="K178" s="79">
        <v>0</v>
      </c>
    </row>
    <row r="179" spans="2:11">
      <c r="B179" t="s">
        <v>3502</v>
      </c>
      <c r="C179" t="s">
        <v>3503</v>
      </c>
      <c r="D179" t="s">
        <v>123</v>
      </c>
      <c r="E179" t="s">
        <v>106</v>
      </c>
      <c r="F179" t="s">
        <v>3329</v>
      </c>
      <c r="G179" s="78">
        <v>-17400000</v>
      </c>
      <c r="H179" s="78">
        <v>-0.15993714285714314</v>
      </c>
      <c r="I179" s="78">
        <v>27.829062857142901</v>
      </c>
      <c r="J179" s="79">
        <v>6.9999999999999999E-4</v>
      </c>
      <c r="K179" s="79">
        <v>0</v>
      </c>
    </row>
    <row r="180" spans="2:11">
      <c r="B180" t="s">
        <v>3504</v>
      </c>
      <c r="C180" t="s">
        <v>3505</v>
      </c>
      <c r="D180" t="s">
        <v>123</v>
      </c>
      <c r="E180" t="s">
        <v>106</v>
      </c>
      <c r="F180" t="s">
        <v>3506</v>
      </c>
      <c r="G180" s="78">
        <v>-12700000</v>
      </c>
      <c r="H180" s="78">
        <v>-2.2400542857142858</v>
      </c>
      <c r="I180" s="78">
        <v>284.48689428571498</v>
      </c>
      <c r="J180" s="79">
        <v>7.1000000000000004E-3</v>
      </c>
      <c r="K180" s="79">
        <v>0</v>
      </c>
    </row>
    <row r="181" spans="2:11">
      <c r="B181" t="s">
        <v>3507</v>
      </c>
      <c r="C181" t="s">
        <v>3508</v>
      </c>
      <c r="D181" t="s">
        <v>123</v>
      </c>
      <c r="E181" t="s">
        <v>106</v>
      </c>
      <c r="F181" t="s">
        <v>3167</v>
      </c>
      <c r="G181" s="78">
        <v>-14997000</v>
      </c>
      <c r="H181" s="78">
        <v>-0.220366599365446</v>
      </c>
      <c r="I181" s="78">
        <v>33.0483789068359</v>
      </c>
      <c r="J181" s="79">
        <v>8.0000000000000004E-4</v>
      </c>
      <c r="K181" s="79">
        <v>0</v>
      </c>
    </row>
    <row r="182" spans="2:11">
      <c r="B182" t="s">
        <v>3509</v>
      </c>
      <c r="C182" t="s">
        <v>3510</v>
      </c>
      <c r="D182" t="s">
        <v>123</v>
      </c>
      <c r="E182" t="s">
        <v>106</v>
      </c>
      <c r="F182" t="s">
        <v>3511</v>
      </c>
      <c r="G182" s="78">
        <v>-15000000</v>
      </c>
      <c r="H182" s="78">
        <v>1.9633412666666668</v>
      </c>
      <c r="I182" s="78">
        <v>-294.50119000000001</v>
      </c>
      <c r="J182" s="79">
        <v>-7.3000000000000001E-3</v>
      </c>
      <c r="K182" s="79">
        <v>0</v>
      </c>
    </row>
    <row r="183" spans="2:11">
      <c r="B183" t="s">
        <v>3512</v>
      </c>
      <c r="C183" t="s">
        <v>3513</v>
      </c>
      <c r="D183" t="s">
        <v>123</v>
      </c>
      <c r="E183" t="s">
        <v>106</v>
      </c>
      <c r="F183" t="s">
        <v>3514</v>
      </c>
      <c r="G183" s="78">
        <v>-14110000</v>
      </c>
      <c r="H183" s="78">
        <v>5.7747350877192956</v>
      </c>
      <c r="I183" s="78">
        <v>-814.81512087719295</v>
      </c>
      <c r="J183" s="79">
        <v>-2.0299999999999999E-2</v>
      </c>
      <c r="K183" s="79">
        <v>0</v>
      </c>
    </row>
    <row r="184" spans="2:11">
      <c r="B184" t="s">
        <v>3515</v>
      </c>
      <c r="C184" t="s">
        <v>3516</v>
      </c>
      <c r="D184" t="s">
        <v>123</v>
      </c>
      <c r="E184" t="s">
        <v>106</v>
      </c>
      <c r="F184" t="s">
        <v>3517</v>
      </c>
      <c r="G184" s="78">
        <v>-130000</v>
      </c>
      <c r="H184" s="78">
        <v>6.3760153846153766</v>
      </c>
      <c r="I184" s="78">
        <v>-8.2888199999999905</v>
      </c>
      <c r="J184" s="79">
        <v>-2.0000000000000001E-4</v>
      </c>
      <c r="K184" s="79">
        <v>0</v>
      </c>
    </row>
    <row r="185" spans="2:11">
      <c r="B185" t="s">
        <v>3518</v>
      </c>
      <c r="C185" t="s">
        <v>3519</v>
      </c>
      <c r="D185" t="s">
        <v>123</v>
      </c>
      <c r="E185" t="s">
        <v>106</v>
      </c>
      <c r="F185" t="s">
        <v>3520</v>
      </c>
      <c r="G185" s="78">
        <v>-910000</v>
      </c>
      <c r="H185" s="78">
        <v>4.7518500000000001</v>
      </c>
      <c r="I185" s="78">
        <v>-43.241835000000002</v>
      </c>
      <c r="J185" s="79">
        <v>-1.1000000000000001E-3</v>
      </c>
      <c r="K185" s="79">
        <v>0</v>
      </c>
    </row>
    <row r="186" spans="2:11">
      <c r="B186" t="s">
        <v>3521</v>
      </c>
      <c r="C186" t="s">
        <v>3522</v>
      </c>
      <c r="D186" t="s">
        <v>123</v>
      </c>
      <c r="E186" t="s">
        <v>106</v>
      </c>
      <c r="F186" t="s">
        <v>3520</v>
      </c>
      <c r="G186" s="78">
        <v>-800000</v>
      </c>
      <c r="H186" s="78">
        <v>4.7545999999999999</v>
      </c>
      <c r="I186" s="78">
        <v>-38.036799999999999</v>
      </c>
      <c r="J186" s="79">
        <v>-8.9999999999999998E-4</v>
      </c>
      <c r="K186" s="79">
        <v>0</v>
      </c>
    </row>
    <row r="187" spans="2:11">
      <c r="B187" t="s">
        <v>3523</v>
      </c>
      <c r="C187" t="s">
        <v>3524</v>
      </c>
      <c r="D187" t="s">
        <v>123</v>
      </c>
      <c r="E187" t="s">
        <v>106</v>
      </c>
      <c r="F187" t="s">
        <v>391</v>
      </c>
      <c r="G187" s="78">
        <v>-640000</v>
      </c>
      <c r="H187" s="78">
        <v>3.5688</v>
      </c>
      <c r="I187" s="78">
        <v>-22.840319999999998</v>
      </c>
      <c r="J187" s="79">
        <v>-5.9999999999999995E-4</v>
      </c>
      <c r="K187" s="79">
        <v>0</v>
      </c>
    </row>
    <row r="188" spans="2:11">
      <c r="B188" t="s">
        <v>3525</v>
      </c>
      <c r="C188" t="s">
        <v>3526</v>
      </c>
      <c r="D188" t="s">
        <v>123</v>
      </c>
      <c r="E188" t="s">
        <v>106</v>
      </c>
      <c r="F188" t="s">
        <v>3527</v>
      </c>
      <c r="G188" s="78">
        <v>150000</v>
      </c>
      <c r="H188" s="78">
        <v>3.8395133333333331</v>
      </c>
      <c r="I188" s="78">
        <v>5.7592699999999999</v>
      </c>
      <c r="J188" s="79">
        <v>1E-4</v>
      </c>
      <c r="K188" s="79">
        <v>0</v>
      </c>
    </row>
    <row r="189" spans="2:11">
      <c r="B189" t="s">
        <v>3528</v>
      </c>
      <c r="C189" t="s">
        <v>3529</v>
      </c>
      <c r="D189" t="s">
        <v>123</v>
      </c>
      <c r="E189" t="s">
        <v>106</v>
      </c>
      <c r="F189" t="s">
        <v>3530</v>
      </c>
      <c r="G189" s="78">
        <v>-250000</v>
      </c>
      <c r="H189" s="78">
        <v>4.8521080000000003</v>
      </c>
      <c r="I189" s="78">
        <v>-12.130269999999999</v>
      </c>
      <c r="J189" s="79">
        <v>-2.9999999999999997E-4</v>
      </c>
      <c r="K189" s="79">
        <v>0</v>
      </c>
    </row>
    <row r="190" spans="2:11">
      <c r="B190" t="s">
        <v>3531</v>
      </c>
      <c r="C190" t="s">
        <v>3532</v>
      </c>
      <c r="D190" t="s">
        <v>123</v>
      </c>
      <c r="E190" t="s">
        <v>106</v>
      </c>
      <c r="F190" t="s">
        <v>3533</v>
      </c>
      <c r="G190" s="78">
        <v>-400000</v>
      </c>
      <c r="H190" s="78">
        <v>7.8798775000000001</v>
      </c>
      <c r="I190" s="78">
        <v>-31.51951</v>
      </c>
      <c r="J190" s="79">
        <v>-8.0000000000000004E-4</v>
      </c>
      <c r="K190" s="79">
        <v>0</v>
      </c>
    </row>
    <row r="191" spans="2:11">
      <c r="B191" t="s">
        <v>3534</v>
      </c>
      <c r="C191" t="s">
        <v>3535</v>
      </c>
      <c r="D191" t="s">
        <v>123</v>
      </c>
      <c r="E191" t="s">
        <v>106</v>
      </c>
      <c r="F191" t="s">
        <v>3536</v>
      </c>
      <c r="G191" s="78">
        <v>-7830000</v>
      </c>
      <c r="H191" s="78">
        <v>7.21509696969696</v>
      </c>
      <c r="I191" s="78">
        <v>-564.94209272727301</v>
      </c>
      <c r="J191" s="79">
        <v>-1.41E-2</v>
      </c>
      <c r="K191" s="79">
        <v>0</v>
      </c>
    </row>
    <row r="192" spans="2:11">
      <c r="B192" t="s">
        <v>3537</v>
      </c>
      <c r="C192" t="s">
        <v>3538</v>
      </c>
      <c r="D192" t="s">
        <v>123</v>
      </c>
      <c r="E192" t="s">
        <v>106</v>
      </c>
      <c r="F192" t="s">
        <v>3539</v>
      </c>
      <c r="G192" s="78">
        <v>-1100000</v>
      </c>
      <c r="H192" s="78">
        <v>5.1656880000000003</v>
      </c>
      <c r="I192" s="78">
        <v>-56.822567999999997</v>
      </c>
      <c r="J192" s="79">
        <v>-1.4E-3</v>
      </c>
      <c r="K192" s="79">
        <v>0</v>
      </c>
    </row>
    <row r="193" spans="2:11">
      <c r="B193" t="s">
        <v>3540</v>
      </c>
      <c r="C193" t="s">
        <v>3541</v>
      </c>
      <c r="D193" t="s">
        <v>123</v>
      </c>
      <c r="E193" t="s">
        <v>106</v>
      </c>
      <c r="F193" t="s">
        <v>3542</v>
      </c>
      <c r="G193" s="78">
        <v>-448000</v>
      </c>
      <c r="H193" s="78">
        <v>4.5279600000000002</v>
      </c>
      <c r="I193" s="78">
        <v>-20.2852608</v>
      </c>
      <c r="J193" s="79">
        <v>-5.0000000000000001E-4</v>
      </c>
      <c r="K193" s="79">
        <v>0</v>
      </c>
    </row>
    <row r="194" spans="2:11">
      <c r="B194" t="s">
        <v>3543</v>
      </c>
      <c r="C194" t="s">
        <v>3544</v>
      </c>
      <c r="D194" t="s">
        <v>123</v>
      </c>
      <c r="E194" t="s">
        <v>106</v>
      </c>
      <c r="F194" t="s">
        <v>3542</v>
      </c>
      <c r="G194" s="78">
        <v>-94000</v>
      </c>
      <c r="H194" s="78">
        <v>3.6428333333333334</v>
      </c>
      <c r="I194" s="78">
        <v>-3.4242633333333301</v>
      </c>
      <c r="J194" s="79">
        <v>-1E-4</v>
      </c>
      <c r="K194" s="79">
        <v>0</v>
      </c>
    </row>
    <row r="195" spans="2:11">
      <c r="B195" t="s">
        <v>3545</v>
      </c>
      <c r="C195" t="s">
        <v>3546</v>
      </c>
      <c r="D195" t="s">
        <v>123</v>
      </c>
      <c r="E195" t="s">
        <v>106</v>
      </c>
      <c r="F195" t="s">
        <v>3542</v>
      </c>
      <c r="G195" s="78">
        <v>-300000</v>
      </c>
      <c r="H195" s="78">
        <v>3.6527500000000002</v>
      </c>
      <c r="I195" s="78">
        <v>-10.95825</v>
      </c>
      <c r="J195" s="79">
        <v>-2.9999999999999997E-4</v>
      </c>
      <c r="K195" s="79">
        <v>0</v>
      </c>
    </row>
    <row r="196" spans="2:11">
      <c r="B196" t="s">
        <v>3547</v>
      </c>
      <c r="C196" t="s">
        <v>3548</v>
      </c>
      <c r="D196" t="s">
        <v>123</v>
      </c>
      <c r="E196" t="s">
        <v>106</v>
      </c>
      <c r="F196" t="s">
        <v>3542</v>
      </c>
      <c r="G196" s="78">
        <v>-1600000</v>
      </c>
      <c r="H196" s="78">
        <v>3.6100675</v>
      </c>
      <c r="I196" s="78">
        <v>-57.76108</v>
      </c>
      <c r="J196" s="79">
        <v>-1.4E-3</v>
      </c>
      <c r="K196" s="79">
        <v>0</v>
      </c>
    </row>
    <row r="197" spans="2:11">
      <c r="B197" t="s">
        <v>3549</v>
      </c>
      <c r="C197" t="s">
        <v>3550</v>
      </c>
      <c r="D197" t="s">
        <v>123</v>
      </c>
      <c r="E197" t="s">
        <v>106</v>
      </c>
      <c r="F197" t="s">
        <v>3445</v>
      </c>
      <c r="G197" s="78">
        <v>-11800000</v>
      </c>
      <c r="H197" s="78">
        <v>2.9687000000000001</v>
      </c>
      <c r="I197" s="78">
        <v>-350.3066</v>
      </c>
      <c r="J197" s="79">
        <v>-8.6999999999999994E-3</v>
      </c>
      <c r="K197" s="79">
        <v>0</v>
      </c>
    </row>
    <row r="198" spans="2:11">
      <c r="B198" t="s">
        <v>3551</v>
      </c>
      <c r="C198" t="s">
        <v>3552</v>
      </c>
      <c r="D198" t="s">
        <v>123</v>
      </c>
      <c r="E198" t="s">
        <v>106</v>
      </c>
      <c r="F198" t="s">
        <v>3553</v>
      </c>
      <c r="G198" s="78">
        <v>-1000000</v>
      </c>
      <c r="H198" s="78">
        <v>3.0295074999999998</v>
      </c>
      <c r="I198" s="78">
        <v>-30.295075000000001</v>
      </c>
      <c r="J198" s="79">
        <v>-8.0000000000000004E-4</v>
      </c>
      <c r="K198" s="79">
        <v>0</v>
      </c>
    </row>
    <row r="199" spans="2:11">
      <c r="B199" t="s">
        <v>3554</v>
      </c>
      <c r="C199" t="s">
        <v>3555</v>
      </c>
      <c r="D199" t="s">
        <v>123</v>
      </c>
      <c r="E199" t="s">
        <v>106</v>
      </c>
      <c r="F199" t="s">
        <v>3556</v>
      </c>
      <c r="G199" s="78">
        <v>-470000</v>
      </c>
      <c r="H199" s="78">
        <v>-0.63194166666666662</v>
      </c>
      <c r="I199" s="78">
        <v>2.9701258333333298</v>
      </c>
      <c r="J199" s="79">
        <v>1E-4</v>
      </c>
      <c r="K199" s="79">
        <v>0</v>
      </c>
    </row>
    <row r="200" spans="2:11">
      <c r="B200" t="s">
        <v>3557</v>
      </c>
      <c r="C200" t="s">
        <v>3558</v>
      </c>
      <c r="D200" t="s">
        <v>123</v>
      </c>
      <c r="E200" t="s">
        <v>106</v>
      </c>
      <c r="F200" t="s">
        <v>3559</v>
      </c>
      <c r="G200" s="78">
        <v>-85000</v>
      </c>
      <c r="H200" s="78">
        <v>-6.8379000000000003</v>
      </c>
      <c r="I200" s="78">
        <v>5.8122150000000001</v>
      </c>
      <c r="J200" s="79">
        <v>1E-4</v>
      </c>
      <c r="K200" s="79">
        <v>0</v>
      </c>
    </row>
    <row r="201" spans="2:11">
      <c r="B201" t="s">
        <v>3560</v>
      </c>
      <c r="C201" t="s">
        <v>3561</v>
      </c>
      <c r="D201" t="s">
        <v>123</v>
      </c>
      <c r="E201" t="s">
        <v>106</v>
      </c>
      <c r="F201" t="s">
        <v>3562</v>
      </c>
      <c r="G201" s="78">
        <v>-85000</v>
      </c>
      <c r="H201" s="78">
        <v>-13.3657</v>
      </c>
      <c r="I201" s="78">
        <v>11.360844999999999</v>
      </c>
      <c r="J201" s="79">
        <v>2.9999999999999997E-4</v>
      </c>
      <c r="K201" s="79">
        <v>0</v>
      </c>
    </row>
    <row r="202" spans="2:11">
      <c r="B202" t="s">
        <v>3563</v>
      </c>
      <c r="C202" t="s">
        <v>3564</v>
      </c>
      <c r="D202" t="s">
        <v>123</v>
      </c>
      <c r="E202" t="s">
        <v>106</v>
      </c>
      <c r="F202" t="s">
        <v>3406</v>
      </c>
      <c r="G202" s="78">
        <v>-900000</v>
      </c>
      <c r="H202" s="78">
        <v>-32.735250000000001</v>
      </c>
      <c r="I202" s="78">
        <v>294.61725000000001</v>
      </c>
      <c r="J202" s="79">
        <v>7.3000000000000001E-3</v>
      </c>
      <c r="K202" s="79">
        <v>0</v>
      </c>
    </row>
    <row r="203" spans="2:11">
      <c r="B203" t="s">
        <v>3565</v>
      </c>
      <c r="C203" t="s">
        <v>3566</v>
      </c>
      <c r="D203" t="s">
        <v>123</v>
      </c>
      <c r="E203" t="s">
        <v>106</v>
      </c>
      <c r="F203" t="s">
        <v>3423</v>
      </c>
      <c r="G203" s="78">
        <v>-5060000</v>
      </c>
      <c r="H203" s="78">
        <v>-19.197800000000001</v>
      </c>
      <c r="I203" s="78">
        <v>971.40868</v>
      </c>
      <c r="J203" s="79">
        <v>2.4199999999999999E-2</v>
      </c>
      <c r="K203" s="79">
        <v>1E-4</v>
      </c>
    </row>
    <row r="204" spans="2:11">
      <c r="B204" t="s">
        <v>3567</v>
      </c>
      <c r="C204" t="s">
        <v>3568</v>
      </c>
      <c r="D204" t="s">
        <v>123</v>
      </c>
      <c r="E204" t="s">
        <v>106</v>
      </c>
      <c r="F204" t="s">
        <v>3423</v>
      </c>
      <c r="G204" s="78">
        <v>-15300000</v>
      </c>
      <c r="H204" s="78">
        <v>-25.49963</v>
      </c>
      <c r="I204" s="78">
        <v>3901.4433899999999</v>
      </c>
      <c r="J204" s="79">
        <v>9.7199999999999995E-2</v>
      </c>
      <c r="K204" s="79">
        <v>2.0000000000000001E-4</v>
      </c>
    </row>
    <row r="205" spans="2:11">
      <c r="B205" t="s">
        <v>3569</v>
      </c>
      <c r="C205" t="s">
        <v>3570</v>
      </c>
      <c r="D205" t="s">
        <v>123</v>
      </c>
      <c r="E205" t="s">
        <v>106</v>
      </c>
      <c r="F205" t="s">
        <v>3390</v>
      </c>
      <c r="G205" s="78">
        <v>-1300000</v>
      </c>
      <c r="H205" s="78">
        <v>-20.428866923076924</v>
      </c>
      <c r="I205" s="78">
        <v>265.57526999999999</v>
      </c>
      <c r="J205" s="79">
        <v>6.6E-3</v>
      </c>
      <c r="K205" s="79">
        <v>0</v>
      </c>
    </row>
    <row r="206" spans="2:11">
      <c r="B206" t="s">
        <v>3571</v>
      </c>
      <c r="C206" t="s">
        <v>3572</v>
      </c>
      <c r="D206" t="s">
        <v>123</v>
      </c>
      <c r="E206" t="s">
        <v>106</v>
      </c>
      <c r="F206" t="s">
        <v>3398</v>
      </c>
      <c r="G206" s="78">
        <v>-1550000</v>
      </c>
      <c r="H206" s="78">
        <v>-13.347799999999999</v>
      </c>
      <c r="I206" s="78">
        <v>206.89089999999999</v>
      </c>
      <c r="J206" s="79">
        <v>5.1999999999999998E-3</v>
      </c>
      <c r="K206" s="79">
        <v>0</v>
      </c>
    </row>
    <row r="207" spans="2:11">
      <c r="B207" t="s">
        <v>3573</v>
      </c>
      <c r="C207" t="s">
        <v>3574</v>
      </c>
      <c r="D207" t="s">
        <v>123</v>
      </c>
      <c r="E207" t="s">
        <v>106</v>
      </c>
      <c r="F207" t="s">
        <v>3575</v>
      </c>
      <c r="G207" s="78">
        <v>-220000</v>
      </c>
      <c r="H207" s="78">
        <v>-15.748159090909091</v>
      </c>
      <c r="I207" s="78">
        <v>34.645949999999999</v>
      </c>
      <c r="J207" s="79">
        <v>8.9999999999999998E-4</v>
      </c>
      <c r="K207" s="79">
        <v>0</v>
      </c>
    </row>
    <row r="208" spans="2:11">
      <c r="B208" t="s">
        <v>3576</v>
      </c>
      <c r="C208" t="s">
        <v>3577</v>
      </c>
      <c r="D208" t="s">
        <v>123</v>
      </c>
      <c r="E208" t="s">
        <v>106</v>
      </c>
      <c r="F208" t="s">
        <v>3367</v>
      </c>
      <c r="G208" s="78">
        <v>-85000</v>
      </c>
      <c r="H208" s="78">
        <v>-7.6727411764705886</v>
      </c>
      <c r="I208" s="78">
        <v>6.5218299999999996</v>
      </c>
      <c r="J208" s="79">
        <v>2.0000000000000001E-4</v>
      </c>
      <c r="K208" s="79">
        <v>0</v>
      </c>
    </row>
    <row r="209" spans="2:11">
      <c r="B209" t="s">
        <v>3578</v>
      </c>
      <c r="C209" t="s">
        <v>3579</v>
      </c>
      <c r="D209" t="s">
        <v>123</v>
      </c>
      <c r="E209" t="s">
        <v>106</v>
      </c>
      <c r="F209" t="s">
        <v>3367</v>
      </c>
      <c r="G209" s="78">
        <v>-2949000</v>
      </c>
      <c r="H209" s="78">
        <v>-8.0247840000000004</v>
      </c>
      <c r="I209" s="78">
        <v>236.65088016000001</v>
      </c>
      <c r="J209" s="79">
        <v>5.8999999999999999E-3</v>
      </c>
      <c r="K209" s="79">
        <v>0</v>
      </c>
    </row>
    <row r="210" spans="2:11">
      <c r="B210" t="s">
        <v>3580</v>
      </c>
      <c r="C210" t="s">
        <v>3581</v>
      </c>
      <c r="D210" t="s">
        <v>123</v>
      </c>
      <c r="E210" t="s">
        <v>106</v>
      </c>
      <c r="F210" t="s">
        <v>3582</v>
      </c>
      <c r="G210" s="78">
        <v>-1070000</v>
      </c>
      <c r="H210" s="78">
        <v>-8.6138560975609764</v>
      </c>
      <c r="I210" s="78">
        <v>92.168260243902395</v>
      </c>
      <c r="J210" s="79">
        <v>2.3E-3</v>
      </c>
      <c r="K210" s="79">
        <v>0</v>
      </c>
    </row>
    <row r="211" spans="2:11">
      <c r="B211" t="s">
        <v>3583</v>
      </c>
      <c r="C211" t="s">
        <v>3584</v>
      </c>
      <c r="D211" t="s">
        <v>123</v>
      </c>
      <c r="E211" t="s">
        <v>106</v>
      </c>
      <c r="F211" t="s">
        <v>3585</v>
      </c>
      <c r="G211" s="78">
        <v>160000</v>
      </c>
      <c r="H211" s="78">
        <v>-8.5275999999999996</v>
      </c>
      <c r="I211" s="78">
        <v>-13.644159999999999</v>
      </c>
      <c r="J211" s="79">
        <v>-2.9999999999999997E-4</v>
      </c>
      <c r="K211" s="79">
        <v>0</v>
      </c>
    </row>
    <row r="212" spans="2:11">
      <c r="B212" t="s">
        <v>3586</v>
      </c>
      <c r="C212" t="s">
        <v>3587</v>
      </c>
      <c r="D212" t="s">
        <v>123</v>
      </c>
      <c r="E212" t="s">
        <v>106</v>
      </c>
      <c r="F212" t="s">
        <v>3031</v>
      </c>
      <c r="G212" s="78">
        <v>67000</v>
      </c>
      <c r="H212" s="78">
        <v>-5.5101428571428572</v>
      </c>
      <c r="I212" s="78">
        <v>-3.6917957142857101</v>
      </c>
      <c r="J212" s="79">
        <v>-1E-4</v>
      </c>
      <c r="K212" s="79">
        <v>0</v>
      </c>
    </row>
    <row r="213" spans="2:11">
      <c r="B213" t="s">
        <v>3588</v>
      </c>
      <c r="C213" t="s">
        <v>3589</v>
      </c>
      <c r="D213" t="s">
        <v>123</v>
      </c>
      <c r="E213" t="s">
        <v>106</v>
      </c>
      <c r="F213" t="s">
        <v>3031</v>
      </c>
      <c r="G213" s="78">
        <v>-70000</v>
      </c>
      <c r="H213" s="78">
        <v>-5.2237428571428568</v>
      </c>
      <c r="I213" s="78">
        <v>3.6566200000000002</v>
      </c>
      <c r="J213" s="79">
        <v>1E-4</v>
      </c>
      <c r="K213" s="79">
        <v>0</v>
      </c>
    </row>
    <row r="214" spans="2:11">
      <c r="B214" t="s">
        <v>3590</v>
      </c>
      <c r="C214" t="s">
        <v>3591</v>
      </c>
      <c r="D214" t="s">
        <v>123</v>
      </c>
      <c r="E214" t="s">
        <v>106</v>
      </c>
      <c r="F214" t="s">
        <v>3592</v>
      </c>
      <c r="G214" s="78">
        <v>39000</v>
      </c>
      <c r="H214" s="78">
        <v>-4.755807692307692</v>
      </c>
      <c r="I214" s="78">
        <v>-1.854765</v>
      </c>
      <c r="J214" s="79">
        <v>0</v>
      </c>
      <c r="K214" s="79">
        <v>0</v>
      </c>
    </row>
    <row r="215" spans="2:11">
      <c r="B215" t="s">
        <v>3593</v>
      </c>
      <c r="C215" t="s">
        <v>3594</v>
      </c>
      <c r="D215" t="s">
        <v>123</v>
      </c>
      <c r="E215" t="s">
        <v>106</v>
      </c>
      <c r="F215" t="s">
        <v>3592</v>
      </c>
      <c r="G215" s="78">
        <v>45000</v>
      </c>
      <c r="H215" s="78">
        <v>-4.8026444444444447</v>
      </c>
      <c r="I215" s="78">
        <v>-2.1611899999999999</v>
      </c>
      <c r="J215" s="79">
        <v>-1E-4</v>
      </c>
      <c r="K215" s="79">
        <v>0</v>
      </c>
    </row>
    <row r="216" spans="2:11">
      <c r="B216" t="s">
        <v>3595</v>
      </c>
      <c r="C216" t="s">
        <v>3596</v>
      </c>
      <c r="D216" t="s">
        <v>123</v>
      </c>
      <c r="E216" t="s">
        <v>106</v>
      </c>
      <c r="F216" t="s">
        <v>3409</v>
      </c>
      <c r="G216" s="78">
        <v>-11750000</v>
      </c>
      <c r="H216" s="78">
        <v>-4.4920066666666711</v>
      </c>
      <c r="I216" s="78">
        <v>527.81078333333301</v>
      </c>
      <c r="J216" s="79">
        <v>1.3100000000000001E-2</v>
      </c>
      <c r="K216" s="79">
        <v>0</v>
      </c>
    </row>
    <row r="217" spans="2:11">
      <c r="B217" t="s">
        <v>3597</v>
      </c>
      <c r="C217" t="s">
        <v>3598</v>
      </c>
      <c r="D217" t="s">
        <v>123</v>
      </c>
      <c r="E217" t="s">
        <v>106</v>
      </c>
      <c r="F217" t="s">
        <v>3599</v>
      </c>
      <c r="G217" s="78">
        <v>-17140000</v>
      </c>
      <c r="H217" s="78">
        <v>-4.4723259999999998</v>
      </c>
      <c r="I217" s="78">
        <v>766.55667640000001</v>
      </c>
      <c r="J217" s="79">
        <v>1.9099999999999999E-2</v>
      </c>
      <c r="K217" s="79">
        <v>0</v>
      </c>
    </row>
    <row r="218" spans="2:11">
      <c r="B218" t="s">
        <v>3600</v>
      </c>
      <c r="C218" t="s">
        <v>3601</v>
      </c>
      <c r="D218" t="s">
        <v>123</v>
      </c>
      <c r="E218" t="s">
        <v>106</v>
      </c>
      <c r="F218" t="s">
        <v>3415</v>
      </c>
      <c r="G218" s="78">
        <v>-14715500</v>
      </c>
      <c r="H218" s="78">
        <v>-7.0538744656917904</v>
      </c>
      <c r="I218" s="78">
        <v>1038.01289699888</v>
      </c>
      <c r="J218" s="79">
        <v>2.5899999999999999E-2</v>
      </c>
      <c r="K218" s="79">
        <v>1E-4</v>
      </c>
    </row>
    <row r="219" spans="2:11">
      <c r="B219" t="s">
        <v>3602</v>
      </c>
      <c r="C219" t="s">
        <v>3603</v>
      </c>
      <c r="D219" t="s">
        <v>123</v>
      </c>
      <c r="E219" t="s">
        <v>106</v>
      </c>
      <c r="F219" t="s">
        <v>3373</v>
      </c>
      <c r="G219" s="78">
        <v>73000</v>
      </c>
      <c r="H219" s="78">
        <v>-5.76166</v>
      </c>
      <c r="I219" s="78">
        <v>-4.2060117999999997</v>
      </c>
      <c r="J219" s="79">
        <v>-1E-4</v>
      </c>
      <c r="K219" s="79">
        <v>0</v>
      </c>
    </row>
    <row r="220" spans="2:11">
      <c r="B220" t="s">
        <v>3604</v>
      </c>
      <c r="C220" t="s">
        <v>3605</v>
      </c>
      <c r="D220" t="s">
        <v>123</v>
      </c>
      <c r="E220" t="s">
        <v>106</v>
      </c>
      <c r="F220" t="s">
        <v>3373</v>
      </c>
      <c r="G220" s="78">
        <v>-1557000</v>
      </c>
      <c r="H220" s="78">
        <v>-5.6391451851851926</v>
      </c>
      <c r="I220" s="78">
        <v>87.801490533333407</v>
      </c>
      <c r="J220" s="79">
        <v>2.2000000000000001E-3</v>
      </c>
      <c r="K220" s="79">
        <v>0</v>
      </c>
    </row>
    <row r="221" spans="2:11">
      <c r="B221" t="s">
        <v>3606</v>
      </c>
      <c r="C221" t="s">
        <v>3607</v>
      </c>
      <c r="D221" t="s">
        <v>123</v>
      </c>
      <c r="E221" t="s">
        <v>106</v>
      </c>
      <c r="F221" t="s">
        <v>2926</v>
      </c>
      <c r="G221" s="78">
        <v>55000</v>
      </c>
      <c r="H221" s="78">
        <v>-3.9008727272727275</v>
      </c>
      <c r="I221" s="78">
        <v>-2.1454800000000001</v>
      </c>
      <c r="J221" s="79">
        <v>-1E-4</v>
      </c>
      <c r="K221" s="79">
        <v>0</v>
      </c>
    </row>
    <row r="222" spans="2:11">
      <c r="B222" t="s">
        <v>3608</v>
      </c>
      <c r="C222" t="s">
        <v>3609</v>
      </c>
      <c r="D222" t="s">
        <v>123</v>
      </c>
      <c r="E222" t="s">
        <v>106</v>
      </c>
      <c r="F222" t="s">
        <v>3362</v>
      </c>
      <c r="G222" s="78">
        <v>170000</v>
      </c>
      <c r="H222" s="78">
        <v>-6.3651625000000003</v>
      </c>
      <c r="I222" s="78">
        <v>-10.82077625</v>
      </c>
      <c r="J222" s="79">
        <v>-2.9999999999999997E-4</v>
      </c>
      <c r="K222" s="79">
        <v>0</v>
      </c>
    </row>
    <row r="223" spans="2:11">
      <c r="B223" t="s">
        <v>3610</v>
      </c>
      <c r="C223" t="s">
        <v>3611</v>
      </c>
      <c r="D223" t="s">
        <v>123</v>
      </c>
      <c r="E223" t="s">
        <v>106</v>
      </c>
      <c r="F223" t="s">
        <v>3612</v>
      </c>
      <c r="G223" s="78">
        <v>-3345000</v>
      </c>
      <c r="H223" s="78">
        <v>-4.7965121076233181</v>
      </c>
      <c r="I223" s="78">
        <v>160.44333</v>
      </c>
      <c r="J223" s="79">
        <v>4.0000000000000001E-3</v>
      </c>
      <c r="K223" s="79">
        <v>0</v>
      </c>
    </row>
    <row r="224" spans="2:11">
      <c r="B224" t="s">
        <v>3613</v>
      </c>
      <c r="C224" t="s">
        <v>3614</v>
      </c>
      <c r="D224" t="s">
        <v>123</v>
      </c>
      <c r="E224" t="s">
        <v>106</v>
      </c>
      <c r="F224" t="s">
        <v>3615</v>
      </c>
      <c r="G224" s="78">
        <v>-10650000</v>
      </c>
      <c r="H224" s="78">
        <v>-4.2169412499999996</v>
      </c>
      <c r="I224" s="78">
        <v>449.10424312499998</v>
      </c>
      <c r="J224" s="79">
        <v>1.12E-2</v>
      </c>
      <c r="K224" s="79">
        <v>0</v>
      </c>
    </row>
    <row r="225" spans="2:11">
      <c r="B225" t="s">
        <v>3616</v>
      </c>
      <c r="C225" t="s">
        <v>3617</v>
      </c>
      <c r="D225" t="s">
        <v>123</v>
      </c>
      <c r="E225" t="s">
        <v>106</v>
      </c>
      <c r="F225" t="s">
        <v>3618</v>
      </c>
      <c r="G225" s="78">
        <v>45000</v>
      </c>
      <c r="H225" s="78">
        <v>-0.98396666666666666</v>
      </c>
      <c r="I225" s="78">
        <v>-0.44278499999999998</v>
      </c>
      <c r="J225" s="79">
        <v>0</v>
      </c>
      <c r="K225" s="79">
        <v>0</v>
      </c>
    </row>
    <row r="226" spans="2:11">
      <c r="B226" t="s">
        <v>3619</v>
      </c>
      <c r="C226" t="s">
        <v>3620</v>
      </c>
      <c r="D226" t="s">
        <v>123</v>
      </c>
      <c r="E226" t="s">
        <v>106</v>
      </c>
      <c r="F226" t="s">
        <v>3618</v>
      </c>
      <c r="G226" s="78">
        <v>90000</v>
      </c>
      <c r="H226" s="78">
        <v>-1.03426666666667</v>
      </c>
      <c r="I226" s="78">
        <v>-0.930840000000003</v>
      </c>
      <c r="J226" s="79">
        <v>0</v>
      </c>
      <c r="K226" s="79">
        <v>0</v>
      </c>
    </row>
    <row r="227" spans="2:11">
      <c r="B227" t="s">
        <v>3621</v>
      </c>
      <c r="C227" t="s">
        <v>3622</v>
      </c>
      <c r="D227" t="s">
        <v>123</v>
      </c>
      <c r="E227" t="s">
        <v>106</v>
      </c>
      <c r="F227" t="s">
        <v>3618</v>
      </c>
      <c r="G227" s="78">
        <v>90000</v>
      </c>
      <c r="H227" s="78">
        <v>0.57489999999999997</v>
      </c>
      <c r="I227" s="78">
        <v>0.51741000000000004</v>
      </c>
      <c r="J227" s="79">
        <v>0</v>
      </c>
      <c r="K227" s="79">
        <v>0</v>
      </c>
    </row>
    <row r="228" spans="2:11">
      <c r="B228" t="s">
        <v>3623</v>
      </c>
      <c r="C228" t="s">
        <v>3624</v>
      </c>
      <c r="D228" t="s">
        <v>123</v>
      </c>
      <c r="E228" t="s">
        <v>106</v>
      </c>
      <c r="F228" t="s">
        <v>3618</v>
      </c>
      <c r="G228" s="78">
        <v>-5580000</v>
      </c>
      <c r="H228" s="78">
        <v>-1.0833514285714301</v>
      </c>
      <c r="I228" s="78">
        <v>60.451009714285803</v>
      </c>
      <c r="J228" s="79">
        <v>1.5E-3</v>
      </c>
      <c r="K228" s="79">
        <v>0</v>
      </c>
    </row>
    <row r="229" spans="2:11">
      <c r="B229" t="s">
        <v>3625</v>
      </c>
      <c r="C229" t="s">
        <v>3626</v>
      </c>
      <c r="D229" t="s">
        <v>123</v>
      </c>
      <c r="E229" t="s">
        <v>106</v>
      </c>
      <c r="F229" t="s">
        <v>3627</v>
      </c>
      <c r="G229" s="78">
        <v>88000</v>
      </c>
      <c r="H229" s="78">
        <v>-1.2635000000000001</v>
      </c>
      <c r="I229" s="78">
        <v>-1.11188</v>
      </c>
      <c r="J229" s="79">
        <v>0</v>
      </c>
      <c r="K229" s="79">
        <v>0</v>
      </c>
    </row>
    <row r="230" spans="2:11">
      <c r="B230" t="s">
        <v>3625</v>
      </c>
      <c r="C230" t="s">
        <v>3628</v>
      </c>
      <c r="D230" t="s">
        <v>123</v>
      </c>
      <c r="E230" t="s">
        <v>106</v>
      </c>
      <c r="F230" t="s">
        <v>3627</v>
      </c>
      <c r="G230" s="78">
        <v>-850000</v>
      </c>
      <c r="H230" s="78">
        <v>-1.2635666666666667</v>
      </c>
      <c r="I230" s="78">
        <v>10.7403166666667</v>
      </c>
      <c r="J230" s="79">
        <v>2.9999999999999997E-4</v>
      </c>
      <c r="K230" s="79">
        <v>0</v>
      </c>
    </row>
    <row r="231" spans="2:11">
      <c r="B231" t="s">
        <v>3629</v>
      </c>
      <c r="C231" t="s">
        <v>3630</v>
      </c>
      <c r="D231" t="s">
        <v>123</v>
      </c>
      <c r="E231" t="s">
        <v>106</v>
      </c>
      <c r="F231" t="s">
        <v>3631</v>
      </c>
      <c r="G231" s="78">
        <v>55000</v>
      </c>
      <c r="H231" s="78">
        <v>1.7317</v>
      </c>
      <c r="I231" s="78">
        <v>0.95243500000000003</v>
      </c>
      <c r="J231" s="79">
        <v>0</v>
      </c>
      <c r="K231" s="79">
        <v>0</v>
      </c>
    </row>
    <row r="232" spans="2:11">
      <c r="B232" t="s">
        <v>3632</v>
      </c>
      <c r="C232" t="s">
        <v>3633</v>
      </c>
      <c r="D232" t="s">
        <v>123</v>
      </c>
      <c r="E232" t="s">
        <v>106</v>
      </c>
      <c r="F232" t="s">
        <v>3631</v>
      </c>
      <c r="G232" s="78">
        <v>-1100000</v>
      </c>
      <c r="H232" s="78">
        <v>0.81977636363636364</v>
      </c>
      <c r="I232" s="78">
        <v>-9.0175400000000003</v>
      </c>
      <c r="J232" s="79">
        <v>-2.0000000000000001E-4</v>
      </c>
      <c r="K232" s="79">
        <v>0</v>
      </c>
    </row>
    <row r="233" spans="2:11">
      <c r="B233" t="s">
        <v>3634</v>
      </c>
      <c r="C233" t="s">
        <v>3635</v>
      </c>
      <c r="D233" t="s">
        <v>123</v>
      </c>
      <c r="E233" t="s">
        <v>106</v>
      </c>
      <c r="F233" t="s">
        <v>3636</v>
      </c>
      <c r="G233" s="78">
        <v>6000</v>
      </c>
      <c r="H233" s="78">
        <v>1.63116666666667</v>
      </c>
      <c r="I233" s="78">
        <v>9.7870000000000207E-2</v>
      </c>
      <c r="J233" s="79">
        <v>0</v>
      </c>
      <c r="K233" s="79">
        <v>0</v>
      </c>
    </row>
    <row r="234" spans="2:11">
      <c r="B234" t="s">
        <v>3637</v>
      </c>
      <c r="C234" t="s">
        <v>3638</v>
      </c>
      <c r="D234" t="s">
        <v>123</v>
      </c>
      <c r="E234" t="s">
        <v>106</v>
      </c>
      <c r="F234" t="s">
        <v>3393</v>
      </c>
      <c r="G234" s="78">
        <v>-65895600</v>
      </c>
      <c r="H234" s="78">
        <v>1.6557743184384561</v>
      </c>
      <c r="I234" s="78">
        <v>-1091.08242178094</v>
      </c>
      <c r="J234" s="79">
        <v>-2.7199999999999998E-2</v>
      </c>
      <c r="K234" s="79">
        <v>-1E-4</v>
      </c>
    </row>
    <row r="235" spans="2:11">
      <c r="B235" t="s">
        <v>3637</v>
      </c>
      <c r="C235" t="s">
        <v>3639</v>
      </c>
      <c r="D235" t="s">
        <v>123</v>
      </c>
      <c r="E235" t="s">
        <v>106</v>
      </c>
      <c r="F235" t="s">
        <v>3393</v>
      </c>
      <c r="G235" s="78">
        <v>765700</v>
      </c>
      <c r="H235" s="78">
        <v>1.6557792207792201</v>
      </c>
      <c r="I235" s="78">
        <v>12.678301493506501</v>
      </c>
      <c r="J235" s="79">
        <v>2.9999999999999997E-4</v>
      </c>
      <c r="K235" s="79">
        <v>0</v>
      </c>
    </row>
    <row r="236" spans="2:11">
      <c r="B236" t="s">
        <v>3640</v>
      </c>
      <c r="C236" t="s">
        <v>3641</v>
      </c>
      <c r="D236" t="s">
        <v>123</v>
      </c>
      <c r="E236" t="s">
        <v>106</v>
      </c>
      <c r="F236" t="s">
        <v>3642</v>
      </c>
      <c r="G236" s="78">
        <v>10000</v>
      </c>
      <c r="H236" s="78">
        <v>1.3531</v>
      </c>
      <c r="I236" s="78">
        <v>0.13531000000000001</v>
      </c>
      <c r="J236" s="79">
        <v>0</v>
      </c>
      <c r="K236" s="79">
        <v>0</v>
      </c>
    </row>
    <row r="237" spans="2:11">
      <c r="B237" t="s">
        <v>3643</v>
      </c>
      <c r="C237" t="s">
        <v>3644</v>
      </c>
      <c r="D237" t="s">
        <v>123</v>
      </c>
      <c r="E237" t="s">
        <v>106</v>
      </c>
      <c r="F237" t="s">
        <v>3642</v>
      </c>
      <c r="G237" s="78">
        <v>-12100000</v>
      </c>
      <c r="H237" s="78">
        <v>2.1118495652173865</v>
      </c>
      <c r="I237" s="78">
        <v>-255.53379739130401</v>
      </c>
      <c r="J237" s="79">
        <v>-6.4000000000000003E-3</v>
      </c>
      <c r="K237" s="79">
        <v>0</v>
      </c>
    </row>
    <row r="238" spans="2:11">
      <c r="B238" t="s">
        <v>3645</v>
      </c>
      <c r="C238" t="s">
        <v>3646</v>
      </c>
      <c r="D238" t="s">
        <v>123</v>
      </c>
      <c r="E238" t="s">
        <v>106</v>
      </c>
      <c r="F238" t="s">
        <v>3642</v>
      </c>
      <c r="G238" s="78">
        <v>-125000</v>
      </c>
      <c r="H238" s="78">
        <v>1.1450694444444403</v>
      </c>
      <c r="I238" s="78">
        <v>-1.43133680555555</v>
      </c>
      <c r="J238" s="79">
        <v>0</v>
      </c>
      <c r="K238" s="79">
        <v>0</v>
      </c>
    </row>
    <row r="239" spans="2:11">
      <c r="B239" t="s">
        <v>3647</v>
      </c>
      <c r="C239" t="s">
        <v>3648</v>
      </c>
      <c r="D239" t="s">
        <v>123</v>
      </c>
      <c r="E239" t="s">
        <v>106</v>
      </c>
      <c r="F239" t="s">
        <v>2992</v>
      </c>
      <c r="G239" s="78">
        <v>4000000</v>
      </c>
      <c r="H239" s="78">
        <v>-2.4818859999999998</v>
      </c>
      <c r="I239" s="78">
        <v>-99.275440000000003</v>
      </c>
      <c r="J239" s="79">
        <v>-2.5000000000000001E-3</v>
      </c>
      <c r="K239" s="79">
        <v>0</v>
      </c>
    </row>
    <row r="240" spans="2:11">
      <c r="B240" t="s">
        <v>3649</v>
      </c>
      <c r="C240" t="s">
        <v>3650</v>
      </c>
      <c r="D240" t="s">
        <v>123</v>
      </c>
      <c r="E240" t="s">
        <v>106</v>
      </c>
      <c r="F240" t="s">
        <v>2992</v>
      </c>
      <c r="G240" s="78">
        <v>1500000</v>
      </c>
      <c r="H240" s="78">
        <v>-2.3928833333333333</v>
      </c>
      <c r="I240" s="78">
        <v>-35.893250000000002</v>
      </c>
      <c r="J240" s="79">
        <v>-8.9999999999999998E-4</v>
      </c>
      <c r="K240" s="79">
        <v>0</v>
      </c>
    </row>
    <row r="241" spans="2:11">
      <c r="B241" t="s">
        <v>3651</v>
      </c>
      <c r="C241" t="s">
        <v>3652</v>
      </c>
      <c r="D241" t="s">
        <v>123</v>
      </c>
      <c r="E241" t="s">
        <v>106</v>
      </c>
      <c r="F241" t="s">
        <v>2992</v>
      </c>
      <c r="G241" s="78">
        <v>50000</v>
      </c>
      <c r="H241" s="78">
        <v>-2.4666600000000001</v>
      </c>
      <c r="I241" s="78">
        <v>-1.23333</v>
      </c>
      <c r="J241" s="79">
        <v>0</v>
      </c>
      <c r="K241" s="79">
        <v>0</v>
      </c>
    </row>
    <row r="242" spans="2:11">
      <c r="B242" t="s">
        <v>3653</v>
      </c>
      <c r="C242" t="s">
        <v>3654</v>
      </c>
      <c r="D242" t="s">
        <v>123</v>
      </c>
      <c r="E242" t="s">
        <v>106</v>
      </c>
      <c r="F242" t="s">
        <v>2992</v>
      </c>
      <c r="G242" s="78">
        <v>438000</v>
      </c>
      <c r="H242" s="78">
        <v>-3.0682</v>
      </c>
      <c r="I242" s="78">
        <v>-13.438715999999999</v>
      </c>
      <c r="J242" s="79">
        <v>-2.9999999999999997E-4</v>
      </c>
      <c r="K242" s="79">
        <v>0</v>
      </c>
    </row>
    <row r="243" spans="2:11">
      <c r="B243" t="s">
        <v>3655</v>
      </c>
      <c r="C243" t="s">
        <v>3656</v>
      </c>
      <c r="D243" t="s">
        <v>123</v>
      </c>
      <c r="E243" t="s">
        <v>106</v>
      </c>
      <c r="F243" t="s">
        <v>2992</v>
      </c>
      <c r="G243" s="78">
        <v>320000</v>
      </c>
      <c r="H243" s="78">
        <v>-3.0645250000000002</v>
      </c>
      <c r="I243" s="78">
        <v>-9.8064800000000005</v>
      </c>
      <c r="J243" s="79">
        <v>-2.0000000000000001E-4</v>
      </c>
      <c r="K243" s="79">
        <v>0</v>
      </c>
    </row>
    <row r="244" spans="2:11">
      <c r="B244" t="s">
        <v>3657</v>
      </c>
      <c r="C244" t="s">
        <v>3658</v>
      </c>
      <c r="D244" t="s">
        <v>123</v>
      </c>
      <c r="E244" t="s">
        <v>106</v>
      </c>
      <c r="F244" t="s">
        <v>3381</v>
      </c>
      <c r="G244" s="78">
        <v>-13700000</v>
      </c>
      <c r="H244" s="78">
        <v>-9.9964999999999998E-2</v>
      </c>
      <c r="I244" s="78">
        <v>13.695205</v>
      </c>
      <c r="J244" s="79">
        <v>2.9999999999999997E-4</v>
      </c>
      <c r="K244" s="79">
        <v>0</v>
      </c>
    </row>
    <row r="245" spans="2:11">
      <c r="B245" t="s">
        <v>3659</v>
      </c>
      <c r="C245" t="s">
        <v>3660</v>
      </c>
      <c r="D245" t="s">
        <v>123</v>
      </c>
      <c r="E245" t="s">
        <v>106</v>
      </c>
      <c r="F245" t="s">
        <v>3370</v>
      </c>
      <c r="G245" s="78">
        <v>-8270000</v>
      </c>
      <c r="H245" s="78">
        <v>1.2648991666666707</v>
      </c>
      <c r="I245" s="78">
        <v>-104.60716108333401</v>
      </c>
      <c r="J245" s="79">
        <v>-2.5999999999999999E-3</v>
      </c>
      <c r="K245" s="79">
        <v>0</v>
      </c>
    </row>
    <row r="246" spans="2:11">
      <c r="B246" t="s">
        <v>3661</v>
      </c>
      <c r="C246" t="s">
        <v>3662</v>
      </c>
      <c r="D246" t="s">
        <v>123</v>
      </c>
      <c r="E246" t="s">
        <v>106</v>
      </c>
      <c r="F246" t="s">
        <v>3663</v>
      </c>
      <c r="G246" s="78">
        <v>250000</v>
      </c>
      <c r="H246" s="78">
        <v>1.9361600000000001</v>
      </c>
      <c r="I246" s="78">
        <v>4.8403999999999998</v>
      </c>
      <c r="J246" s="79">
        <v>1E-4</v>
      </c>
      <c r="K246" s="79">
        <v>0</v>
      </c>
    </row>
    <row r="247" spans="2:11">
      <c r="B247" t="s">
        <v>3664</v>
      </c>
      <c r="C247" t="s">
        <v>3665</v>
      </c>
      <c r="D247" t="s">
        <v>123</v>
      </c>
      <c r="E247" t="s">
        <v>106</v>
      </c>
      <c r="F247" t="s">
        <v>3663</v>
      </c>
      <c r="G247" s="78">
        <v>300000</v>
      </c>
      <c r="H247" s="78">
        <v>1.9790366666666701</v>
      </c>
      <c r="I247" s="78">
        <v>5.9371100000000103</v>
      </c>
      <c r="J247" s="79">
        <v>1E-4</v>
      </c>
      <c r="K247" s="79">
        <v>0</v>
      </c>
    </row>
    <row r="248" spans="2:11">
      <c r="B248" t="s">
        <v>3666</v>
      </c>
      <c r="C248" t="s">
        <v>3667</v>
      </c>
      <c r="D248" t="s">
        <v>123</v>
      </c>
      <c r="E248" t="s">
        <v>106</v>
      </c>
      <c r="F248" t="s">
        <v>3668</v>
      </c>
      <c r="G248" s="78">
        <v>120000</v>
      </c>
      <c r="H248" s="78">
        <v>3.0977749999999999</v>
      </c>
      <c r="I248" s="78">
        <v>3.71733</v>
      </c>
      <c r="J248" s="79">
        <v>1E-4</v>
      </c>
      <c r="K248" s="79">
        <v>0</v>
      </c>
    </row>
    <row r="249" spans="2:11">
      <c r="B249" t="s">
        <v>3666</v>
      </c>
      <c r="C249" t="s">
        <v>3669</v>
      </c>
      <c r="D249" t="s">
        <v>123</v>
      </c>
      <c r="E249" t="s">
        <v>106</v>
      </c>
      <c r="F249" t="s">
        <v>3668</v>
      </c>
      <c r="G249" s="78">
        <v>-100000</v>
      </c>
      <c r="H249" s="78">
        <v>3.0977700000000001</v>
      </c>
      <c r="I249" s="78">
        <v>-3.0977700000000001</v>
      </c>
      <c r="J249" s="79">
        <v>-1E-4</v>
      </c>
      <c r="K249" s="79">
        <v>0</v>
      </c>
    </row>
    <row r="250" spans="2:11">
      <c r="B250" t="s">
        <v>3670</v>
      </c>
      <c r="C250" t="s">
        <v>3671</v>
      </c>
      <c r="D250" t="s">
        <v>123</v>
      </c>
      <c r="E250" t="s">
        <v>106</v>
      </c>
      <c r="F250" t="s">
        <v>3428</v>
      </c>
      <c r="G250" s="78">
        <v>-9795000</v>
      </c>
      <c r="H250" s="78">
        <v>3.8524141666666667</v>
      </c>
      <c r="I250" s="78">
        <v>-377.343967625</v>
      </c>
      <c r="J250" s="79">
        <v>-9.4000000000000004E-3</v>
      </c>
      <c r="K250" s="79">
        <v>0</v>
      </c>
    </row>
    <row r="251" spans="2:11">
      <c r="B251" t="s">
        <v>3672</v>
      </c>
      <c r="C251" t="s">
        <v>3673</v>
      </c>
      <c r="D251" t="s">
        <v>123</v>
      </c>
      <c r="E251" t="s">
        <v>106</v>
      </c>
      <c r="F251" t="s">
        <v>3674</v>
      </c>
      <c r="G251" s="78">
        <v>100000</v>
      </c>
      <c r="H251" s="78">
        <v>2.5163000000000002</v>
      </c>
      <c r="I251" s="78">
        <v>2.5163000000000002</v>
      </c>
      <c r="J251" s="79">
        <v>1E-4</v>
      </c>
      <c r="K251" s="79">
        <v>0</v>
      </c>
    </row>
    <row r="252" spans="2:11">
      <c r="B252" t="s">
        <v>3675</v>
      </c>
      <c r="C252" t="s">
        <v>3676</v>
      </c>
      <c r="D252" t="s">
        <v>123</v>
      </c>
      <c r="E252" t="s">
        <v>106</v>
      </c>
      <c r="F252" t="s">
        <v>3674</v>
      </c>
      <c r="G252" s="78">
        <v>-1992000</v>
      </c>
      <c r="H252" s="78">
        <v>2.6071</v>
      </c>
      <c r="I252" s="78">
        <v>-51.933432000000003</v>
      </c>
      <c r="J252" s="79">
        <v>-1.2999999999999999E-3</v>
      </c>
      <c r="K252" s="79">
        <v>0</v>
      </c>
    </row>
    <row r="253" spans="2:11">
      <c r="B253" t="s">
        <v>3677</v>
      </c>
      <c r="C253" t="s">
        <v>3678</v>
      </c>
      <c r="D253" t="s">
        <v>123</v>
      </c>
      <c r="E253" t="s">
        <v>106</v>
      </c>
      <c r="F253" t="s">
        <v>3674</v>
      </c>
      <c r="G253" s="78">
        <v>-2450000</v>
      </c>
      <c r="H253" s="78">
        <v>2.6546106666666707</v>
      </c>
      <c r="I253" s="78">
        <v>-65.037961333333399</v>
      </c>
      <c r="J253" s="79">
        <v>-1.6000000000000001E-3</v>
      </c>
      <c r="K253" s="79">
        <v>0</v>
      </c>
    </row>
    <row r="254" spans="2:11">
      <c r="B254" t="s">
        <v>3679</v>
      </c>
      <c r="C254" t="s">
        <v>3680</v>
      </c>
      <c r="D254" t="s">
        <v>123</v>
      </c>
      <c r="E254" t="s">
        <v>106</v>
      </c>
      <c r="F254" t="s">
        <v>370</v>
      </c>
      <c r="G254" s="78">
        <v>1150000</v>
      </c>
      <c r="H254" s="78">
        <v>0.14199714285714299</v>
      </c>
      <c r="I254" s="78">
        <v>1.6329671428571499</v>
      </c>
      <c r="J254" s="79">
        <v>0</v>
      </c>
      <c r="K254" s="79">
        <v>0</v>
      </c>
    </row>
    <row r="255" spans="2:11">
      <c r="B255" s="80" t="s">
        <v>3235</v>
      </c>
      <c r="C255" s="16"/>
      <c r="D255" s="16"/>
      <c r="G255" s="82">
        <v>-65607914.93</v>
      </c>
      <c r="I255" s="82">
        <v>-9519.5484471055952</v>
      </c>
      <c r="J255" s="81">
        <v>-0.23719999999999999</v>
      </c>
      <c r="K255" s="81">
        <v>-5.0000000000000001E-4</v>
      </c>
    </row>
    <row r="256" spans="2:11">
      <c r="B256" t="s">
        <v>3681</v>
      </c>
      <c r="C256" t="s">
        <v>3682</v>
      </c>
      <c r="D256" t="s">
        <v>123</v>
      </c>
      <c r="E256" t="s">
        <v>106</v>
      </c>
      <c r="F256" t="s">
        <v>364</v>
      </c>
      <c r="G256" s="78">
        <v>4717773.87</v>
      </c>
      <c r="H256" s="78">
        <v>0.3095</v>
      </c>
      <c r="I256" s="78">
        <v>50.608834102434898</v>
      </c>
      <c r="J256" s="79">
        <v>1.2999999999999999E-3</v>
      </c>
      <c r="K256" s="79">
        <v>0</v>
      </c>
    </row>
    <row r="257" spans="2:11">
      <c r="B257" t="s">
        <v>3681</v>
      </c>
      <c r="C257" t="s">
        <v>3683</v>
      </c>
      <c r="D257" t="s">
        <v>123</v>
      </c>
      <c r="E257" t="s">
        <v>106</v>
      </c>
      <c r="F257" t="s">
        <v>364</v>
      </c>
      <c r="G257" s="78">
        <v>1595607.1</v>
      </c>
      <c r="H257" s="78">
        <v>0.31830000000000003</v>
      </c>
      <c r="I257" s="78">
        <v>17.6031811059738</v>
      </c>
      <c r="J257" s="79">
        <v>4.0000000000000002E-4</v>
      </c>
      <c r="K257" s="79">
        <v>0</v>
      </c>
    </row>
    <row r="258" spans="2:11">
      <c r="B258" t="s">
        <v>3681</v>
      </c>
      <c r="C258" t="s">
        <v>3684</v>
      </c>
      <c r="D258" t="s">
        <v>123</v>
      </c>
      <c r="E258" t="s">
        <v>106</v>
      </c>
      <c r="F258" t="s">
        <v>364</v>
      </c>
      <c r="G258" s="78">
        <v>2874319.11</v>
      </c>
      <c r="H258" s="78">
        <v>0.33600000000000002</v>
      </c>
      <c r="I258" s="78">
        <v>33.473630518473598</v>
      </c>
      <c r="J258" s="79">
        <v>8.0000000000000004E-4</v>
      </c>
      <c r="K258" s="79">
        <v>0</v>
      </c>
    </row>
    <row r="259" spans="2:11">
      <c r="B259" t="s">
        <v>3681</v>
      </c>
      <c r="C259" t="s">
        <v>3685</v>
      </c>
      <c r="D259" t="s">
        <v>123</v>
      </c>
      <c r="E259" t="s">
        <v>106</v>
      </c>
      <c r="F259" t="s">
        <v>364</v>
      </c>
      <c r="G259" s="78">
        <v>3435193.27</v>
      </c>
      <c r="H259" s="78">
        <v>0.4899</v>
      </c>
      <c r="I259" s="78">
        <v>58.329355001844299</v>
      </c>
      <c r="J259" s="79">
        <v>1.5E-3</v>
      </c>
      <c r="K259" s="79">
        <v>0</v>
      </c>
    </row>
    <row r="260" spans="2:11">
      <c r="B260" t="s">
        <v>3681</v>
      </c>
      <c r="C260" t="s">
        <v>3686</v>
      </c>
      <c r="D260" t="s">
        <v>123</v>
      </c>
      <c r="E260" t="s">
        <v>106</v>
      </c>
      <c r="F260" t="s">
        <v>364</v>
      </c>
      <c r="G260" s="78">
        <v>6478286.7999999998</v>
      </c>
      <c r="H260" s="78">
        <v>0.69159999999999699</v>
      </c>
      <c r="I260" s="78">
        <v>155.2900800095</v>
      </c>
      <c r="J260" s="79">
        <v>3.8999999999999998E-3</v>
      </c>
      <c r="K260" s="79">
        <v>0</v>
      </c>
    </row>
    <row r="261" spans="2:11">
      <c r="B261" t="s">
        <v>3681</v>
      </c>
      <c r="C261" t="s">
        <v>3687</v>
      </c>
      <c r="D261" t="s">
        <v>123</v>
      </c>
      <c r="E261" t="s">
        <v>106</v>
      </c>
      <c r="F261" t="s">
        <v>364</v>
      </c>
      <c r="G261" s="78">
        <v>3441473.24</v>
      </c>
      <c r="H261" s="78">
        <v>0.68279999999999996</v>
      </c>
      <c r="I261" s="78">
        <v>81.445382593907397</v>
      </c>
      <c r="J261" s="79">
        <v>2E-3</v>
      </c>
      <c r="K261" s="79">
        <v>0</v>
      </c>
    </row>
    <row r="262" spans="2:11">
      <c r="B262" t="s">
        <v>3681</v>
      </c>
      <c r="C262" t="s">
        <v>3688</v>
      </c>
      <c r="D262" t="s">
        <v>123</v>
      </c>
      <c r="E262" t="s">
        <v>106</v>
      </c>
      <c r="F262" t="s">
        <v>385</v>
      </c>
      <c r="G262" s="78">
        <v>2486471.27</v>
      </c>
      <c r="H262" s="78">
        <v>-3.1707000000000036</v>
      </c>
      <c r="I262" s="78">
        <v>-273.25439543764901</v>
      </c>
      <c r="J262" s="79">
        <v>-6.7999999999999996E-3</v>
      </c>
      <c r="K262" s="79">
        <v>0</v>
      </c>
    </row>
    <row r="263" spans="2:11">
      <c r="B263" t="s">
        <v>3681</v>
      </c>
      <c r="C263" t="s">
        <v>3689</v>
      </c>
      <c r="D263" t="s">
        <v>123</v>
      </c>
      <c r="E263" t="s">
        <v>106</v>
      </c>
      <c r="F263" t="s">
        <v>385</v>
      </c>
      <c r="G263" s="78">
        <v>4640858.21</v>
      </c>
      <c r="H263" s="78">
        <v>-3.16</v>
      </c>
      <c r="I263" s="78">
        <v>-508.29277996517601</v>
      </c>
      <c r="J263" s="79">
        <v>-1.2699999999999999E-2</v>
      </c>
      <c r="K263" s="79">
        <v>0</v>
      </c>
    </row>
    <row r="264" spans="2:11">
      <c r="B264" t="s">
        <v>3681</v>
      </c>
      <c r="C264" t="s">
        <v>3690</v>
      </c>
      <c r="D264" t="s">
        <v>123</v>
      </c>
      <c r="E264" t="s">
        <v>106</v>
      </c>
      <c r="F264" t="s">
        <v>653</v>
      </c>
      <c r="G264" s="78">
        <v>1672097.48</v>
      </c>
      <c r="H264" s="78">
        <v>-2.2567999999999988</v>
      </c>
      <c r="I264" s="78">
        <v>-130.792615288664</v>
      </c>
      <c r="J264" s="79">
        <v>-3.3E-3</v>
      </c>
      <c r="K264" s="79">
        <v>0</v>
      </c>
    </row>
    <row r="265" spans="2:11">
      <c r="B265" t="s">
        <v>3681</v>
      </c>
      <c r="C265" t="s">
        <v>3691</v>
      </c>
      <c r="D265" t="s">
        <v>123</v>
      </c>
      <c r="E265" t="s">
        <v>106</v>
      </c>
      <c r="F265" t="s">
        <v>370</v>
      </c>
      <c r="G265" s="78">
        <v>1284950.8</v>
      </c>
      <c r="H265" s="78">
        <v>0.25030000000000002</v>
      </c>
      <c r="I265" s="78">
        <v>11.147459600418401</v>
      </c>
      <c r="J265" s="79">
        <v>2.9999999999999997E-4</v>
      </c>
      <c r="K265" s="79">
        <v>0</v>
      </c>
    </row>
    <row r="266" spans="2:11">
      <c r="B266" t="s">
        <v>3681</v>
      </c>
      <c r="C266" t="s">
        <v>3692</v>
      </c>
      <c r="D266" t="s">
        <v>123</v>
      </c>
      <c r="E266" t="s">
        <v>106</v>
      </c>
      <c r="F266" t="s">
        <v>370</v>
      </c>
      <c r="G266" s="78">
        <v>3107395.18</v>
      </c>
      <c r="H266" s="78">
        <v>1.048</v>
      </c>
      <c r="I266" s="78">
        <v>112.872028151862</v>
      </c>
      <c r="J266" s="79">
        <v>2.8E-3</v>
      </c>
      <c r="K266" s="79">
        <v>0</v>
      </c>
    </row>
    <row r="267" spans="2:11">
      <c r="B267" t="s">
        <v>3681</v>
      </c>
      <c r="C267" t="s">
        <v>3693</v>
      </c>
      <c r="D267" t="s">
        <v>123</v>
      </c>
      <c r="E267" t="s">
        <v>106</v>
      </c>
      <c r="F267" t="s">
        <v>370</v>
      </c>
      <c r="G267" s="78">
        <v>4287894.55</v>
      </c>
      <c r="H267" s="78">
        <v>0.41949999999999998</v>
      </c>
      <c r="I267" s="78">
        <v>62.345429330708498</v>
      </c>
      <c r="J267" s="79">
        <v>1.6000000000000001E-3</v>
      </c>
      <c r="K267" s="79">
        <v>0</v>
      </c>
    </row>
    <row r="268" spans="2:11">
      <c r="B268" t="s">
        <v>3681</v>
      </c>
      <c r="C268" t="s">
        <v>3694</v>
      </c>
      <c r="D268" t="s">
        <v>123</v>
      </c>
      <c r="E268" t="s">
        <v>106</v>
      </c>
      <c r="F268" t="s">
        <v>370</v>
      </c>
      <c r="G268" s="78">
        <v>2573628.44</v>
      </c>
      <c r="H268" s="78">
        <v>0.45400000000000001</v>
      </c>
      <c r="I268" s="78">
        <v>40.497690625601599</v>
      </c>
      <c r="J268" s="79">
        <v>1E-3</v>
      </c>
      <c r="K268" s="79">
        <v>0</v>
      </c>
    </row>
    <row r="269" spans="2:11">
      <c r="B269" t="s">
        <v>3681</v>
      </c>
      <c r="C269" t="s">
        <v>3695</v>
      </c>
      <c r="D269" t="s">
        <v>123</v>
      </c>
      <c r="E269" t="s">
        <v>106</v>
      </c>
      <c r="F269" t="s">
        <v>370</v>
      </c>
      <c r="G269" s="78">
        <v>1298166.1299999999</v>
      </c>
      <c r="H269" s="78">
        <v>1.331</v>
      </c>
      <c r="I269" s="78">
        <v>59.887597065579797</v>
      </c>
      <c r="J269" s="79">
        <v>1.5E-3</v>
      </c>
      <c r="K269" s="79">
        <v>0</v>
      </c>
    </row>
    <row r="270" spans="2:11">
      <c r="B270" t="s">
        <v>3681</v>
      </c>
      <c r="C270" t="s">
        <v>3696</v>
      </c>
      <c r="D270" t="s">
        <v>123</v>
      </c>
      <c r="E270" t="s">
        <v>106</v>
      </c>
      <c r="F270" t="s">
        <v>364</v>
      </c>
      <c r="G270" s="78">
        <v>120737.16</v>
      </c>
      <c r="H270" s="78">
        <v>0.31830000000000003</v>
      </c>
      <c r="I270" s="78">
        <v>1.3320059140504801</v>
      </c>
      <c r="J270" s="79">
        <v>0</v>
      </c>
      <c r="K270" s="79">
        <v>0</v>
      </c>
    </row>
    <row r="271" spans="2:11">
      <c r="B271" t="s">
        <v>3681</v>
      </c>
      <c r="C271" t="s">
        <v>3697</v>
      </c>
      <c r="D271" t="s">
        <v>123</v>
      </c>
      <c r="E271" t="s">
        <v>106</v>
      </c>
      <c r="F271" t="s">
        <v>385</v>
      </c>
      <c r="G271" s="78">
        <v>2040630.64</v>
      </c>
      <c r="H271" s="78">
        <v>-3.1576000000000017</v>
      </c>
      <c r="I271" s="78">
        <v>-223.33154740522701</v>
      </c>
      <c r="J271" s="79">
        <v>-5.5999999999999999E-3</v>
      </c>
      <c r="K271" s="79">
        <v>0</v>
      </c>
    </row>
    <row r="272" spans="2:11">
      <c r="B272" t="s">
        <v>3698</v>
      </c>
      <c r="C272" t="s">
        <v>3699</v>
      </c>
      <c r="D272" t="s">
        <v>123</v>
      </c>
      <c r="E272" t="s">
        <v>106</v>
      </c>
      <c r="F272" t="s">
        <v>653</v>
      </c>
      <c r="G272" s="78">
        <v>2476868.44</v>
      </c>
      <c r="H272" s="78">
        <v>-3.504799999999995</v>
      </c>
      <c r="I272" s="78">
        <v>-300.88098210502602</v>
      </c>
      <c r="J272" s="79">
        <v>-7.4999999999999997E-3</v>
      </c>
      <c r="K272" s="79">
        <v>0</v>
      </c>
    </row>
    <row r="273" spans="2:11">
      <c r="B273" t="s">
        <v>3698</v>
      </c>
      <c r="C273" t="s">
        <v>3700</v>
      </c>
      <c r="D273" t="s">
        <v>123</v>
      </c>
      <c r="E273" t="s">
        <v>106</v>
      </c>
      <c r="F273" t="s">
        <v>653</v>
      </c>
      <c r="G273" s="78">
        <v>4954194.13</v>
      </c>
      <c r="H273" s="78">
        <v>-3.4380000000000002</v>
      </c>
      <c r="I273" s="78">
        <v>-590.34712306046094</v>
      </c>
      <c r="J273" s="79">
        <v>-1.47E-2</v>
      </c>
      <c r="K273" s="79">
        <v>0</v>
      </c>
    </row>
    <row r="274" spans="2:11">
      <c r="B274" t="s">
        <v>3698</v>
      </c>
      <c r="C274" t="s">
        <v>3701</v>
      </c>
      <c r="D274" t="s">
        <v>123</v>
      </c>
      <c r="E274" t="s">
        <v>106</v>
      </c>
      <c r="F274" t="s">
        <v>653</v>
      </c>
      <c r="G274" s="78">
        <v>2098238.5699999998</v>
      </c>
      <c r="H274" s="78">
        <v>-1.8202000000000009</v>
      </c>
      <c r="I274" s="78">
        <v>-132.373951871652</v>
      </c>
      <c r="J274" s="79">
        <v>-3.3E-3</v>
      </c>
      <c r="K274" s="79">
        <v>0</v>
      </c>
    </row>
    <row r="275" spans="2:11">
      <c r="B275" t="s">
        <v>3702</v>
      </c>
      <c r="C275" t="s">
        <v>3703</v>
      </c>
      <c r="D275" t="s">
        <v>123</v>
      </c>
      <c r="E275" t="s">
        <v>106</v>
      </c>
      <c r="F275" t="s">
        <v>364</v>
      </c>
      <c r="G275" s="78">
        <v>1417561.4</v>
      </c>
      <c r="H275" s="78">
        <v>-3.4020000000000001</v>
      </c>
      <c r="I275" s="78">
        <v>-167.14937097784701</v>
      </c>
      <c r="J275" s="79">
        <v>-4.1999999999999997E-3</v>
      </c>
      <c r="K275" s="79">
        <v>0</v>
      </c>
    </row>
    <row r="276" spans="2:11">
      <c r="B276" t="s">
        <v>3702</v>
      </c>
      <c r="C276" t="s">
        <v>3704</v>
      </c>
      <c r="D276" t="s">
        <v>123</v>
      </c>
      <c r="E276" t="s">
        <v>106</v>
      </c>
      <c r="F276" t="s">
        <v>653</v>
      </c>
      <c r="G276" s="78">
        <v>2510912.7799999998</v>
      </c>
      <c r="H276" s="78">
        <v>-2.0242</v>
      </c>
      <c r="I276" s="78">
        <v>-176.16255724390601</v>
      </c>
      <c r="J276" s="79">
        <v>-4.4000000000000003E-3</v>
      </c>
      <c r="K276" s="79">
        <v>0</v>
      </c>
    </row>
    <row r="277" spans="2:11">
      <c r="B277" t="s">
        <v>3702</v>
      </c>
      <c r="C277" t="s">
        <v>3705</v>
      </c>
      <c r="D277" t="s">
        <v>123</v>
      </c>
      <c r="E277" t="s">
        <v>106</v>
      </c>
      <c r="F277" t="s">
        <v>364</v>
      </c>
      <c r="G277" s="78">
        <v>107264.7</v>
      </c>
      <c r="H277" s="78">
        <v>0.6079</v>
      </c>
      <c r="I277" s="78">
        <v>2.2600472777657998</v>
      </c>
      <c r="J277" s="79">
        <v>1E-4</v>
      </c>
      <c r="K277" s="79">
        <v>0</v>
      </c>
    </row>
    <row r="278" spans="2:11">
      <c r="B278" t="s">
        <v>3706</v>
      </c>
      <c r="C278" t="s">
        <v>3707</v>
      </c>
      <c r="D278" t="s">
        <v>123</v>
      </c>
      <c r="E278" t="s">
        <v>106</v>
      </c>
      <c r="F278" t="s">
        <v>385</v>
      </c>
      <c r="G278" s="78">
        <v>3124732.13</v>
      </c>
      <c r="H278" s="78">
        <v>-1.024</v>
      </c>
      <c r="I278" s="78">
        <v>-110.902492800819</v>
      </c>
      <c r="J278" s="79">
        <v>-2.8E-3</v>
      </c>
      <c r="K278" s="79">
        <v>0</v>
      </c>
    </row>
    <row r="279" spans="2:11">
      <c r="B279" t="s">
        <v>3706</v>
      </c>
      <c r="C279" t="s">
        <v>3708</v>
      </c>
      <c r="D279" t="s">
        <v>123</v>
      </c>
      <c r="E279" t="s">
        <v>106</v>
      </c>
      <c r="F279" t="s">
        <v>370</v>
      </c>
      <c r="G279" s="78">
        <v>1524259.56</v>
      </c>
      <c r="H279" s="78">
        <v>-1.794</v>
      </c>
      <c r="I279" s="78">
        <v>-94.778520411182399</v>
      </c>
      <c r="J279" s="79">
        <v>-2.3999999999999998E-3</v>
      </c>
      <c r="K279" s="79">
        <v>0</v>
      </c>
    </row>
    <row r="280" spans="2:11">
      <c r="B280" t="s">
        <v>3706</v>
      </c>
      <c r="C280" t="s">
        <v>3709</v>
      </c>
      <c r="D280" t="s">
        <v>123</v>
      </c>
      <c r="E280" t="s">
        <v>106</v>
      </c>
      <c r="F280" t="s">
        <v>370</v>
      </c>
      <c r="G280" s="78">
        <v>893872.57</v>
      </c>
      <c r="H280" s="78">
        <v>-2.9820000000000002</v>
      </c>
      <c r="I280" s="78">
        <v>-92.387200609628394</v>
      </c>
      <c r="J280" s="79">
        <v>-2.3E-3</v>
      </c>
      <c r="K280" s="79">
        <v>0</v>
      </c>
    </row>
    <row r="281" spans="2:11">
      <c r="B281" t="s">
        <v>3706</v>
      </c>
      <c r="C281" t="s">
        <v>3710</v>
      </c>
      <c r="D281" t="s">
        <v>123</v>
      </c>
      <c r="E281" t="s">
        <v>106</v>
      </c>
      <c r="F281" t="s">
        <v>370</v>
      </c>
      <c r="G281" s="78">
        <v>1340808.8999999999</v>
      </c>
      <c r="H281" s="78">
        <v>-2.9820000000000002</v>
      </c>
      <c r="I281" s="78">
        <v>-138.58080556546801</v>
      </c>
      <c r="J281" s="79">
        <v>-3.5000000000000001E-3</v>
      </c>
      <c r="K281" s="79">
        <v>0</v>
      </c>
    </row>
    <row r="282" spans="2:11">
      <c r="B282" t="s">
        <v>3711</v>
      </c>
      <c r="C282" t="s">
        <v>3712</v>
      </c>
      <c r="D282" t="s">
        <v>123</v>
      </c>
      <c r="E282" t="s">
        <v>102</v>
      </c>
      <c r="F282" t="s">
        <v>653</v>
      </c>
      <c r="G282" s="78">
        <v>1486198.7</v>
      </c>
      <c r="H282" s="78">
        <v>0.11550000000000001</v>
      </c>
      <c r="I282" s="78">
        <v>1.7165594984999999</v>
      </c>
      <c r="J282" s="79">
        <v>0</v>
      </c>
      <c r="K282" s="79">
        <v>0</v>
      </c>
    </row>
    <row r="283" spans="2:11">
      <c r="B283" t="s">
        <v>3713</v>
      </c>
      <c r="C283" t="s">
        <v>3714</v>
      </c>
      <c r="D283" t="s">
        <v>123</v>
      </c>
      <c r="E283" t="s">
        <v>106</v>
      </c>
      <c r="F283" t="s">
        <v>364</v>
      </c>
      <c r="G283" s="78">
        <v>3684996.58</v>
      </c>
      <c r="H283" s="78">
        <v>-4.0777000000000037</v>
      </c>
      <c r="I283" s="78">
        <v>-520.811923810861</v>
      </c>
      <c r="J283" s="79">
        <v>-1.2999999999999999E-2</v>
      </c>
      <c r="K283" s="79">
        <v>0</v>
      </c>
    </row>
    <row r="284" spans="2:11">
      <c r="B284" t="s">
        <v>3713</v>
      </c>
      <c r="C284" t="s">
        <v>3715</v>
      </c>
      <c r="D284" t="s">
        <v>123</v>
      </c>
      <c r="E284" t="s">
        <v>106</v>
      </c>
      <c r="F284" t="s">
        <v>653</v>
      </c>
      <c r="G284" s="78">
        <v>1846945.29</v>
      </c>
      <c r="H284" s="78">
        <v>-1.3412999999999999</v>
      </c>
      <c r="I284" s="78">
        <v>-85.863485487752797</v>
      </c>
      <c r="J284" s="79">
        <v>-2.0999999999999999E-3</v>
      </c>
      <c r="K284" s="79">
        <v>0</v>
      </c>
    </row>
    <row r="285" spans="2:11">
      <c r="B285" t="s">
        <v>3713</v>
      </c>
      <c r="C285" t="s">
        <v>3716</v>
      </c>
      <c r="D285" t="s">
        <v>123</v>
      </c>
      <c r="E285" t="s">
        <v>106</v>
      </c>
      <c r="F285" t="s">
        <v>310</v>
      </c>
      <c r="G285" s="78">
        <v>1752839.41</v>
      </c>
      <c r="H285" s="78">
        <v>6.1125999999999863</v>
      </c>
      <c r="I285" s="78">
        <v>371.36131811443698</v>
      </c>
      <c r="J285" s="79">
        <v>9.2999999999999992E-3</v>
      </c>
      <c r="K285" s="79">
        <v>0</v>
      </c>
    </row>
    <row r="286" spans="2:11">
      <c r="B286" t="s">
        <v>3713</v>
      </c>
      <c r="C286" t="s">
        <v>3717</v>
      </c>
      <c r="D286" t="s">
        <v>123</v>
      </c>
      <c r="E286" t="s">
        <v>106</v>
      </c>
      <c r="F286" t="s">
        <v>310</v>
      </c>
      <c r="G286" s="78">
        <v>2338013.1</v>
      </c>
      <c r="H286" s="78">
        <v>6.1485000000000021</v>
      </c>
      <c r="I286" s="78">
        <v>498.24698108182997</v>
      </c>
      <c r="J286" s="79">
        <v>1.24E-2</v>
      </c>
      <c r="K286" s="79">
        <v>0</v>
      </c>
    </row>
    <row r="287" spans="2:11">
      <c r="B287" t="s">
        <v>3713</v>
      </c>
      <c r="C287" t="s">
        <v>3718</v>
      </c>
      <c r="D287" t="s">
        <v>123</v>
      </c>
      <c r="E287" t="s">
        <v>106</v>
      </c>
      <c r="F287" t="s">
        <v>364</v>
      </c>
      <c r="G287" s="78">
        <v>4215860.5999999996</v>
      </c>
      <c r="H287" s="78">
        <v>-4.0952999999999973</v>
      </c>
      <c r="I287" s="78">
        <v>-598.41231430013897</v>
      </c>
      <c r="J287" s="79">
        <v>-1.49E-2</v>
      </c>
      <c r="K287" s="79">
        <v>0</v>
      </c>
    </row>
    <row r="288" spans="2:11">
      <c r="B288" t="s">
        <v>3713</v>
      </c>
      <c r="C288" t="s">
        <v>3719</v>
      </c>
      <c r="D288" t="s">
        <v>123</v>
      </c>
      <c r="E288" t="s">
        <v>106</v>
      </c>
      <c r="F288" t="s">
        <v>653</v>
      </c>
      <c r="G288" s="78">
        <v>1083105.4099999999</v>
      </c>
      <c r="H288" s="78">
        <v>-1.3413000000000008</v>
      </c>
      <c r="I288" s="78">
        <v>-50.3529834677678</v>
      </c>
      <c r="J288" s="79">
        <v>-1.2999999999999999E-3</v>
      </c>
      <c r="K288" s="79">
        <v>0</v>
      </c>
    </row>
    <row r="289" spans="2:11">
      <c r="B289" t="s">
        <v>3720</v>
      </c>
      <c r="C289" t="s">
        <v>3721</v>
      </c>
      <c r="D289" t="s">
        <v>123</v>
      </c>
      <c r="E289" t="s">
        <v>110</v>
      </c>
      <c r="F289" t="s">
        <v>3722</v>
      </c>
      <c r="G289" s="78">
        <v>-3300000</v>
      </c>
      <c r="H289" s="78">
        <v>-0.21244882006014909</v>
      </c>
      <c r="I289" s="78">
        <v>7.0108110619849198</v>
      </c>
      <c r="J289" s="79">
        <v>2.0000000000000001E-4</v>
      </c>
      <c r="K289" s="79">
        <v>0</v>
      </c>
    </row>
    <row r="290" spans="2:11">
      <c r="B290" t="s">
        <v>3723</v>
      </c>
      <c r="C290" t="s">
        <v>3724</v>
      </c>
      <c r="D290" t="s">
        <v>123</v>
      </c>
      <c r="E290" t="s">
        <v>110</v>
      </c>
      <c r="F290" t="s">
        <v>3627</v>
      </c>
      <c r="G290" s="78">
        <v>-2300000</v>
      </c>
      <c r="H290" s="78">
        <v>-0.44102327331156521</v>
      </c>
      <c r="I290" s="78">
        <v>10.143535286165999</v>
      </c>
      <c r="J290" s="79">
        <v>2.9999999999999997E-4</v>
      </c>
      <c r="K290" s="79">
        <v>0</v>
      </c>
    </row>
    <row r="291" spans="2:11">
      <c r="B291" t="s">
        <v>3725</v>
      </c>
      <c r="C291" t="s">
        <v>3726</v>
      </c>
      <c r="D291" t="s">
        <v>123</v>
      </c>
      <c r="E291" t="s">
        <v>110</v>
      </c>
      <c r="F291" t="s">
        <v>3674</v>
      </c>
      <c r="G291" s="78">
        <v>-9310000</v>
      </c>
      <c r="H291" s="78">
        <v>-1.7190894030400323</v>
      </c>
      <c r="I291" s="78">
        <v>160.04722342302699</v>
      </c>
      <c r="J291" s="79">
        <v>4.0000000000000001E-3</v>
      </c>
      <c r="K291" s="79">
        <v>0</v>
      </c>
    </row>
    <row r="292" spans="2:11">
      <c r="B292" t="s">
        <v>3727</v>
      </c>
      <c r="C292" t="s">
        <v>3728</v>
      </c>
      <c r="D292" t="s">
        <v>123</v>
      </c>
      <c r="E292" t="s">
        <v>106</v>
      </c>
      <c r="F292" t="s">
        <v>3362</v>
      </c>
      <c r="G292" s="78">
        <v>1894386.18</v>
      </c>
      <c r="H292" s="78">
        <v>-6.8428869903073304</v>
      </c>
      <c r="I292" s="78">
        <v>-129.63070545740001</v>
      </c>
      <c r="J292" s="79">
        <v>-3.2000000000000002E-3</v>
      </c>
      <c r="K292" s="79">
        <v>0</v>
      </c>
    </row>
    <row r="293" spans="2:11">
      <c r="B293" t="s">
        <v>3729</v>
      </c>
      <c r="C293" t="s">
        <v>3730</v>
      </c>
      <c r="D293" t="s">
        <v>123</v>
      </c>
      <c r="E293" t="s">
        <v>110</v>
      </c>
      <c r="F293" t="s">
        <v>385</v>
      </c>
      <c r="G293" s="78">
        <v>-485000</v>
      </c>
      <c r="H293" s="78">
        <v>11.089253217148206</v>
      </c>
      <c r="I293" s="78">
        <v>-53.782878103168798</v>
      </c>
      <c r="J293" s="79">
        <v>-1.2999999999999999E-3</v>
      </c>
      <c r="K293" s="79">
        <v>0</v>
      </c>
    </row>
    <row r="294" spans="2:11">
      <c r="B294" t="s">
        <v>3731</v>
      </c>
      <c r="C294" t="s">
        <v>3732</v>
      </c>
      <c r="D294" t="s">
        <v>123</v>
      </c>
      <c r="E294" t="s">
        <v>110</v>
      </c>
      <c r="F294" t="s">
        <v>3733</v>
      </c>
      <c r="G294" s="78">
        <v>-1619000</v>
      </c>
      <c r="H294" s="78">
        <v>12.250798591871497</v>
      </c>
      <c r="I294" s="78">
        <v>-198.340429202401</v>
      </c>
      <c r="J294" s="79">
        <v>-4.8999999999999998E-3</v>
      </c>
      <c r="K294" s="79">
        <v>0</v>
      </c>
    </row>
    <row r="295" spans="2:11">
      <c r="B295" t="s">
        <v>3734</v>
      </c>
      <c r="C295" t="s">
        <v>3735</v>
      </c>
      <c r="D295" t="s">
        <v>123</v>
      </c>
      <c r="E295" t="s">
        <v>110</v>
      </c>
      <c r="F295" t="s">
        <v>3575</v>
      </c>
      <c r="G295" s="78">
        <v>-4294000</v>
      </c>
      <c r="H295" s="78">
        <v>10.508218861175415</v>
      </c>
      <c r="I295" s="78">
        <v>-451.22291789887299</v>
      </c>
      <c r="J295" s="79">
        <v>-1.12E-2</v>
      </c>
      <c r="K295" s="79">
        <v>0</v>
      </c>
    </row>
    <row r="296" spans="2:11">
      <c r="B296" t="s">
        <v>3736</v>
      </c>
      <c r="C296" t="s">
        <v>3737</v>
      </c>
      <c r="D296" t="s">
        <v>123</v>
      </c>
      <c r="E296" t="s">
        <v>110</v>
      </c>
      <c r="F296" t="s">
        <v>3738</v>
      </c>
      <c r="G296" s="78">
        <v>-1462000</v>
      </c>
      <c r="H296" s="78">
        <v>8.3963697611419921</v>
      </c>
      <c r="I296" s="78">
        <v>-122.75492590789599</v>
      </c>
      <c r="J296" s="79">
        <v>-3.0999999999999999E-3</v>
      </c>
      <c r="K296" s="79">
        <v>0</v>
      </c>
    </row>
    <row r="297" spans="2:11">
      <c r="B297" t="s">
        <v>3739</v>
      </c>
      <c r="C297" t="s">
        <v>3740</v>
      </c>
      <c r="D297" t="s">
        <v>123</v>
      </c>
      <c r="E297" t="s">
        <v>110</v>
      </c>
      <c r="F297" t="s">
        <v>3741</v>
      </c>
      <c r="G297" s="78">
        <v>-7631400</v>
      </c>
      <c r="H297" s="78">
        <v>8.1945956008706986</v>
      </c>
      <c r="I297" s="78">
        <v>-625.36236868484605</v>
      </c>
      <c r="J297" s="79">
        <v>-1.5599999999999999E-2</v>
      </c>
      <c r="K297" s="79">
        <v>0</v>
      </c>
    </row>
    <row r="298" spans="2:11">
      <c r="B298" t="s">
        <v>3742</v>
      </c>
      <c r="C298" t="s">
        <v>3743</v>
      </c>
      <c r="D298" t="s">
        <v>123</v>
      </c>
      <c r="E298" t="s">
        <v>110</v>
      </c>
      <c r="F298" t="s">
        <v>3370</v>
      </c>
      <c r="G298" s="78">
        <v>-882500</v>
      </c>
      <c r="H298" s="78">
        <v>-1.6743804766919901</v>
      </c>
      <c r="I298" s="78">
        <v>14.7764077068068</v>
      </c>
      <c r="J298" s="79">
        <v>4.0000000000000002E-4</v>
      </c>
      <c r="K298" s="79">
        <v>0</v>
      </c>
    </row>
    <row r="299" spans="2:11">
      <c r="B299" t="s">
        <v>3744</v>
      </c>
      <c r="C299" t="s">
        <v>3745</v>
      </c>
      <c r="D299" t="s">
        <v>123</v>
      </c>
      <c r="E299" t="s">
        <v>110</v>
      </c>
      <c r="F299" t="s">
        <v>3431</v>
      </c>
      <c r="G299" s="78">
        <v>-48000</v>
      </c>
      <c r="H299" s="78">
        <v>-2.2318136585254167</v>
      </c>
      <c r="I299" s="78">
        <v>1.0712705560922</v>
      </c>
      <c r="J299" s="79">
        <v>0</v>
      </c>
      <c r="K299" s="79">
        <v>0</v>
      </c>
    </row>
    <row r="300" spans="2:11">
      <c r="B300" t="s">
        <v>3746</v>
      </c>
      <c r="C300" t="s">
        <v>3747</v>
      </c>
      <c r="D300" t="s">
        <v>123</v>
      </c>
      <c r="E300" t="s">
        <v>113</v>
      </c>
      <c r="F300" t="s">
        <v>3748</v>
      </c>
      <c r="G300" s="78">
        <v>-2950000</v>
      </c>
      <c r="H300" s="78">
        <v>-2.7368586307832645</v>
      </c>
      <c r="I300" s="78">
        <v>80.737329608106293</v>
      </c>
      <c r="J300" s="79">
        <v>2E-3</v>
      </c>
      <c r="K300" s="79">
        <v>0</v>
      </c>
    </row>
    <row r="301" spans="2:11">
      <c r="B301" t="s">
        <v>3749</v>
      </c>
      <c r="C301" t="s">
        <v>3750</v>
      </c>
      <c r="D301" t="s">
        <v>123</v>
      </c>
      <c r="E301" t="s">
        <v>113</v>
      </c>
      <c r="F301" t="s">
        <v>3751</v>
      </c>
      <c r="G301" s="78">
        <v>-2381000</v>
      </c>
      <c r="H301" s="78">
        <v>1.7253890692480072</v>
      </c>
      <c r="I301" s="78">
        <v>-41.081513738795401</v>
      </c>
      <c r="J301" s="79">
        <v>-1E-3</v>
      </c>
      <c r="K301" s="79">
        <v>0</v>
      </c>
    </row>
    <row r="302" spans="2:11">
      <c r="B302" t="s">
        <v>3752</v>
      </c>
      <c r="C302" t="s">
        <v>3753</v>
      </c>
      <c r="D302" t="s">
        <v>123</v>
      </c>
      <c r="E302" t="s">
        <v>110</v>
      </c>
      <c r="F302" t="s">
        <v>3754</v>
      </c>
      <c r="G302" s="78">
        <v>-1210000</v>
      </c>
      <c r="H302" s="78">
        <v>-0.70842363636363559</v>
      </c>
      <c r="I302" s="78">
        <v>8.5719259999999995</v>
      </c>
      <c r="J302" s="79">
        <v>2.0000000000000001E-4</v>
      </c>
      <c r="K302" s="79">
        <v>0</v>
      </c>
    </row>
    <row r="303" spans="2:11">
      <c r="B303" t="s">
        <v>3755</v>
      </c>
      <c r="C303" t="s">
        <v>3756</v>
      </c>
      <c r="D303" t="s">
        <v>123</v>
      </c>
      <c r="E303" t="s">
        <v>110</v>
      </c>
      <c r="F303" t="s">
        <v>3757</v>
      </c>
      <c r="G303" s="78">
        <v>-4070000</v>
      </c>
      <c r="H303" s="78">
        <v>-0.69802307692307775</v>
      </c>
      <c r="I303" s="78">
        <v>28.409539230769202</v>
      </c>
      <c r="J303" s="79">
        <v>6.9999999999999999E-4</v>
      </c>
      <c r="K303" s="79">
        <v>0</v>
      </c>
    </row>
    <row r="304" spans="2:11">
      <c r="B304" t="s">
        <v>3758</v>
      </c>
      <c r="C304" t="s">
        <v>3759</v>
      </c>
      <c r="D304" t="s">
        <v>123</v>
      </c>
      <c r="E304" t="s">
        <v>110</v>
      </c>
      <c r="F304" t="s">
        <v>3760</v>
      </c>
      <c r="G304" s="78">
        <v>-231100</v>
      </c>
      <c r="H304" s="78">
        <v>-2.6386585365853654</v>
      </c>
      <c r="I304" s="78">
        <v>6.0979398780487797</v>
      </c>
      <c r="J304" s="79">
        <v>2.0000000000000001E-4</v>
      </c>
      <c r="K304" s="79">
        <v>0</v>
      </c>
    </row>
    <row r="305" spans="2:11">
      <c r="B305" t="s">
        <v>3761</v>
      </c>
      <c r="C305" t="s">
        <v>3762</v>
      </c>
      <c r="D305" t="s">
        <v>123</v>
      </c>
      <c r="E305" t="s">
        <v>110</v>
      </c>
      <c r="F305" t="s">
        <v>3763</v>
      </c>
      <c r="G305" s="78">
        <v>-1920000</v>
      </c>
      <c r="H305" s="78">
        <v>-4.3713666666666668</v>
      </c>
      <c r="I305" s="78">
        <v>83.930239999999998</v>
      </c>
      <c r="J305" s="79">
        <v>2.0999999999999999E-3</v>
      </c>
      <c r="K305" s="79">
        <v>0</v>
      </c>
    </row>
    <row r="306" spans="2:11">
      <c r="B306" t="s">
        <v>3764</v>
      </c>
      <c r="C306" t="s">
        <v>3765</v>
      </c>
      <c r="D306" t="s">
        <v>123</v>
      </c>
      <c r="E306" t="s">
        <v>110</v>
      </c>
      <c r="F306" t="s">
        <v>3766</v>
      </c>
      <c r="G306" s="78">
        <v>-2720000</v>
      </c>
      <c r="H306" s="78">
        <v>-2.4200916666666665</v>
      </c>
      <c r="I306" s="78">
        <v>65.826493333333403</v>
      </c>
      <c r="J306" s="79">
        <v>1.6000000000000001E-3</v>
      </c>
      <c r="K306" s="79">
        <v>0</v>
      </c>
    </row>
    <row r="307" spans="2:11">
      <c r="B307" t="s">
        <v>3767</v>
      </c>
      <c r="C307" t="s">
        <v>3768</v>
      </c>
      <c r="D307" t="s">
        <v>123</v>
      </c>
      <c r="E307" t="s">
        <v>110</v>
      </c>
      <c r="F307" t="s">
        <v>3769</v>
      </c>
      <c r="G307" s="78">
        <v>-3560000</v>
      </c>
      <c r="H307" s="78">
        <v>-2.8150769230769201</v>
      </c>
      <c r="I307" s="78">
        <v>100.216738461538</v>
      </c>
      <c r="J307" s="79">
        <v>2.5000000000000001E-3</v>
      </c>
      <c r="K307" s="79">
        <v>0</v>
      </c>
    </row>
    <row r="308" spans="2:11">
      <c r="B308" t="s">
        <v>3770</v>
      </c>
      <c r="C308" t="s">
        <v>3771</v>
      </c>
      <c r="D308" t="s">
        <v>123</v>
      </c>
      <c r="E308" t="s">
        <v>110</v>
      </c>
      <c r="F308" t="s">
        <v>3722</v>
      </c>
      <c r="G308" s="78">
        <v>-260000</v>
      </c>
      <c r="H308" s="78">
        <v>-4.6699999999999998E-2</v>
      </c>
      <c r="I308" s="78">
        <v>0.12142</v>
      </c>
      <c r="J308" s="79">
        <v>0</v>
      </c>
      <c r="K308" s="79">
        <v>0</v>
      </c>
    </row>
    <row r="309" spans="2:11">
      <c r="B309" t="s">
        <v>3772</v>
      </c>
      <c r="C309" t="s">
        <v>3773</v>
      </c>
      <c r="D309" t="s">
        <v>123</v>
      </c>
      <c r="E309" t="s">
        <v>110</v>
      </c>
      <c r="F309" t="s">
        <v>3774</v>
      </c>
      <c r="G309" s="78">
        <v>-140000</v>
      </c>
      <c r="H309" s="78">
        <v>0.83682857142857148</v>
      </c>
      <c r="I309" s="78">
        <v>-1.1715599999999999</v>
      </c>
      <c r="J309" s="79">
        <v>0</v>
      </c>
      <c r="K309" s="79">
        <v>0</v>
      </c>
    </row>
    <row r="310" spans="2:11">
      <c r="B310" t="s">
        <v>3775</v>
      </c>
      <c r="C310" t="s">
        <v>3776</v>
      </c>
      <c r="D310" t="s">
        <v>123</v>
      </c>
      <c r="E310" t="s">
        <v>106</v>
      </c>
      <c r="F310" t="s">
        <v>3777</v>
      </c>
      <c r="G310" s="78">
        <v>681158.89</v>
      </c>
      <c r="H310" s="78">
        <v>-3.8950906162948957</v>
      </c>
      <c r="I310" s="78">
        <v>-26.5317560064485</v>
      </c>
      <c r="J310" s="79">
        <v>-6.9999999999999999E-4</v>
      </c>
      <c r="K310" s="79">
        <v>0</v>
      </c>
    </row>
    <row r="311" spans="2:11">
      <c r="B311" t="s">
        <v>3778</v>
      </c>
      <c r="C311" t="s">
        <v>3779</v>
      </c>
      <c r="D311" t="s">
        <v>123</v>
      </c>
      <c r="E311" t="s">
        <v>110</v>
      </c>
      <c r="F311" t="s">
        <v>3533</v>
      </c>
      <c r="G311" s="78">
        <v>-330000</v>
      </c>
      <c r="H311" s="78">
        <v>6.6230549999999999</v>
      </c>
      <c r="I311" s="78">
        <v>-21.856081499999998</v>
      </c>
      <c r="J311" s="79">
        <v>-5.0000000000000001E-4</v>
      </c>
      <c r="K311" s="79">
        <v>0</v>
      </c>
    </row>
    <row r="312" spans="2:11">
      <c r="B312" t="s">
        <v>3780</v>
      </c>
      <c r="C312" t="s">
        <v>3781</v>
      </c>
      <c r="D312" t="s">
        <v>123</v>
      </c>
      <c r="E312" t="s">
        <v>106</v>
      </c>
      <c r="F312" t="s">
        <v>3533</v>
      </c>
      <c r="G312" s="78">
        <v>45903.99</v>
      </c>
      <c r="H312" s="78">
        <v>-5.4860590549971802</v>
      </c>
      <c r="I312" s="78">
        <v>-2.5183200000000001</v>
      </c>
      <c r="J312" s="79">
        <v>-1E-4</v>
      </c>
      <c r="K312" s="79">
        <v>0</v>
      </c>
    </row>
    <row r="313" spans="2:11">
      <c r="B313" t="s">
        <v>3782</v>
      </c>
      <c r="C313" t="s">
        <v>3783</v>
      </c>
      <c r="D313" t="s">
        <v>123</v>
      </c>
      <c r="E313" t="s">
        <v>106</v>
      </c>
      <c r="F313" t="s">
        <v>3533</v>
      </c>
      <c r="G313" s="78">
        <v>716672.4</v>
      </c>
      <c r="H313" s="78">
        <v>-4.0364690528384779</v>
      </c>
      <c r="I313" s="78">
        <v>-28.928259636234799</v>
      </c>
      <c r="J313" s="79">
        <v>-6.9999999999999999E-4</v>
      </c>
      <c r="K313" s="79">
        <v>0</v>
      </c>
    </row>
    <row r="314" spans="2:11">
      <c r="B314" t="s">
        <v>3784</v>
      </c>
      <c r="C314" t="s">
        <v>3785</v>
      </c>
      <c r="D314" t="s">
        <v>123</v>
      </c>
      <c r="E314" t="s">
        <v>110</v>
      </c>
      <c r="F314" t="s">
        <v>3786</v>
      </c>
      <c r="G314" s="78">
        <v>-5883200</v>
      </c>
      <c r="H314" s="78">
        <v>10.55322990767368</v>
      </c>
      <c r="I314" s="78">
        <v>-620.86762192825904</v>
      </c>
      <c r="J314" s="79">
        <v>-1.55E-2</v>
      </c>
      <c r="K314" s="79">
        <v>0</v>
      </c>
    </row>
    <row r="315" spans="2:11">
      <c r="B315" t="s">
        <v>3787</v>
      </c>
      <c r="C315" t="s">
        <v>3788</v>
      </c>
      <c r="D315" t="s">
        <v>123</v>
      </c>
      <c r="E315" t="s">
        <v>110</v>
      </c>
      <c r="F315" t="s">
        <v>3786</v>
      </c>
      <c r="G315" s="78">
        <v>-7700000</v>
      </c>
      <c r="H315" s="78">
        <v>10.294213970863675</v>
      </c>
      <c r="I315" s="78">
        <v>-792.65447575650296</v>
      </c>
      <c r="J315" s="79">
        <v>-1.9699999999999999E-2</v>
      </c>
      <c r="K315" s="79">
        <v>0</v>
      </c>
    </row>
    <row r="316" spans="2:11">
      <c r="B316" t="s">
        <v>3789</v>
      </c>
      <c r="C316" t="s">
        <v>3790</v>
      </c>
      <c r="D316" t="s">
        <v>123</v>
      </c>
      <c r="E316" t="s">
        <v>113</v>
      </c>
      <c r="F316" t="s">
        <v>318</v>
      </c>
      <c r="G316" s="78">
        <v>-4469400</v>
      </c>
      <c r="H316" s="78">
        <v>-23.893915142276423</v>
      </c>
      <c r="I316" s="78">
        <v>1067.9146433689</v>
      </c>
      <c r="J316" s="79">
        <v>2.6599999999999999E-2</v>
      </c>
      <c r="K316" s="79">
        <v>1E-4</v>
      </c>
    </row>
    <row r="317" spans="2:11">
      <c r="B317" t="s">
        <v>3791</v>
      </c>
      <c r="C317" t="s">
        <v>3792</v>
      </c>
      <c r="D317" t="s">
        <v>123</v>
      </c>
      <c r="E317" t="s">
        <v>106</v>
      </c>
      <c r="F317" t="s">
        <v>318</v>
      </c>
      <c r="G317" s="78">
        <v>10357.469999999999</v>
      </c>
      <c r="H317" s="78">
        <v>-4.4547558428844107</v>
      </c>
      <c r="I317" s="78">
        <v>-0.46139999999999998</v>
      </c>
      <c r="J317" s="79">
        <v>0</v>
      </c>
      <c r="K317" s="79">
        <v>0</v>
      </c>
    </row>
    <row r="318" spans="2:11">
      <c r="B318" t="s">
        <v>3793</v>
      </c>
      <c r="C318" t="s">
        <v>3794</v>
      </c>
      <c r="D318" t="s">
        <v>123</v>
      </c>
      <c r="E318" t="s">
        <v>110</v>
      </c>
      <c r="F318" t="s">
        <v>3398</v>
      </c>
      <c r="G318" s="78">
        <v>-5502063</v>
      </c>
      <c r="H318" s="78">
        <v>10.0455897980871</v>
      </c>
      <c r="I318" s="78">
        <v>-552.71467941232697</v>
      </c>
      <c r="J318" s="79">
        <v>-1.38E-2</v>
      </c>
      <c r="K318" s="79">
        <v>0</v>
      </c>
    </row>
    <row r="319" spans="2:11">
      <c r="B319" t="s">
        <v>3795</v>
      </c>
      <c r="C319" t="s">
        <v>3796</v>
      </c>
      <c r="D319" t="s">
        <v>123</v>
      </c>
      <c r="E319" t="s">
        <v>110</v>
      </c>
      <c r="F319" t="s">
        <v>3575</v>
      </c>
      <c r="G319" s="78">
        <v>-7400000</v>
      </c>
      <c r="H319" s="78">
        <v>10.251782192995906</v>
      </c>
      <c r="I319" s="78">
        <v>-758.63188228169702</v>
      </c>
      <c r="J319" s="79">
        <v>-1.89E-2</v>
      </c>
      <c r="K319" s="79">
        <v>0</v>
      </c>
    </row>
    <row r="320" spans="2:11">
      <c r="B320" t="s">
        <v>3797</v>
      </c>
      <c r="C320" t="s">
        <v>3798</v>
      </c>
      <c r="D320" t="s">
        <v>123</v>
      </c>
      <c r="E320" t="s">
        <v>110</v>
      </c>
      <c r="F320" t="s">
        <v>3799</v>
      </c>
      <c r="G320" s="78">
        <v>-6794400</v>
      </c>
      <c r="H320" s="78">
        <v>9.7944782608695657</v>
      </c>
      <c r="I320" s="78">
        <v>-665.47603095652505</v>
      </c>
      <c r="J320" s="79">
        <v>-1.66E-2</v>
      </c>
      <c r="K320" s="79">
        <v>0</v>
      </c>
    </row>
    <row r="321" spans="2:11">
      <c r="B321" t="s">
        <v>3800</v>
      </c>
      <c r="C321" t="s">
        <v>3801</v>
      </c>
      <c r="D321" t="s">
        <v>123</v>
      </c>
      <c r="E321" t="s">
        <v>110</v>
      </c>
      <c r="F321" t="s">
        <v>3733</v>
      </c>
      <c r="G321" s="78">
        <v>-5426200</v>
      </c>
      <c r="H321" s="78">
        <v>12.469945044532897</v>
      </c>
      <c r="I321" s="78">
        <v>-676.64415800644497</v>
      </c>
      <c r="J321" s="79">
        <v>-1.6899999999999998E-2</v>
      </c>
      <c r="K321" s="79">
        <v>0</v>
      </c>
    </row>
    <row r="322" spans="2:11">
      <c r="B322" t="s">
        <v>3802</v>
      </c>
      <c r="C322" t="s">
        <v>3803</v>
      </c>
      <c r="D322" t="s">
        <v>123</v>
      </c>
      <c r="E322" t="s">
        <v>113</v>
      </c>
      <c r="F322" t="s">
        <v>3748</v>
      </c>
      <c r="G322" s="78">
        <v>-760000</v>
      </c>
      <c r="H322" s="78">
        <v>-2.2596625000000001</v>
      </c>
      <c r="I322" s="78">
        <v>17.173435000000001</v>
      </c>
      <c r="J322" s="79">
        <v>4.0000000000000002E-4</v>
      </c>
      <c r="K322" s="79">
        <v>0</v>
      </c>
    </row>
    <row r="323" spans="2:11">
      <c r="B323" t="s">
        <v>3804</v>
      </c>
      <c r="C323" t="s">
        <v>3805</v>
      </c>
      <c r="D323" t="s">
        <v>123</v>
      </c>
      <c r="E323" t="s">
        <v>110</v>
      </c>
      <c r="F323" t="s">
        <v>3806</v>
      </c>
      <c r="G323" s="78">
        <v>1100000</v>
      </c>
      <c r="H323" s="78">
        <v>10.95002090909091</v>
      </c>
      <c r="I323" s="78">
        <v>120.45023</v>
      </c>
      <c r="J323" s="79">
        <v>3.0000000000000001E-3</v>
      </c>
      <c r="K323" s="79">
        <v>0</v>
      </c>
    </row>
    <row r="324" spans="2:11">
      <c r="B324" t="s">
        <v>3807</v>
      </c>
      <c r="C324" t="s">
        <v>3808</v>
      </c>
      <c r="D324" t="s">
        <v>123</v>
      </c>
      <c r="E324" t="s">
        <v>110</v>
      </c>
      <c r="F324" t="s">
        <v>3809</v>
      </c>
      <c r="G324" s="78">
        <v>-4000</v>
      </c>
      <c r="H324" s="78">
        <v>11.28275</v>
      </c>
      <c r="I324" s="78">
        <v>-0.45130999999999999</v>
      </c>
      <c r="J324" s="79">
        <v>0</v>
      </c>
      <c r="K324" s="79">
        <v>0</v>
      </c>
    </row>
    <row r="325" spans="2:11">
      <c r="B325" t="s">
        <v>3810</v>
      </c>
      <c r="C325" t="s">
        <v>3811</v>
      </c>
      <c r="D325" t="s">
        <v>123</v>
      </c>
      <c r="E325" t="s">
        <v>110</v>
      </c>
      <c r="F325" t="s">
        <v>3809</v>
      </c>
      <c r="G325" s="78">
        <v>-57400</v>
      </c>
      <c r="H325" s="78">
        <v>11.056666666666683</v>
      </c>
      <c r="I325" s="78">
        <v>-6.34652666666668</v>
      </c>
      <c r="J325" s="79">
        <v>-2.0000000000000001E-4</v>
      </c>
      <c r="K325" s="79">
        <v>0</v>
      </c>
    </row>
    <row r="326" spans="2:11">
      <c r="B326" t="s">
        <v>3812</v>
      </c>
      <c r="C326" t="s">
        <v>3813</v>
      </c>
      <c r="D326" t="s">
        <v>123</v>
      </c>
      <c r="E326" t="s">
        <v>110</v>
      </c>
      <c r="F326" t="s">
        <v>3809</v>
      </c>
      <c r="G326" s="78">
        <v>-3939600</v>
      </c>
      <c r="H326" s="78">
        <v>10.863490552001187</v>
      </c>
      <c r="I326" s="78">
        <v>-427.97807378663902</v>
      </c>
      <c r="J326" s="79">
        <v>-1.0699999999999999E-2</v>
      </c>
      <c r="K326" s="79">
        <v>0</v>
      </c>
    </row>
    <row r="327" spans="2:11">
      <c r="B327" t="s">
        <v>3814</v>
      </c>
      <c r="C327" t="s">
        <v>3815</v>
      </c>
      <c r="D327" t="s">
        <v>123</v>
      </c>
      <c r="E327" t="s">
        <v>110</v>
      </c>
      <c r="F327" t="s">
        <v>3809</v>
      </c>
      <c r="G327" s="78">
        <v>-15100000</v>
      </c>
      <c r="H327" s="78">
        <v>9.7374432970895359</v>
      </c>
      <c r="I327" s="78">
        <v>-1470.3539378605201</v>
      </c>
      <c r="J327" s="79">
        <v>-3.6600000000000001E-2</v>
      </c>
      <c r="K327" s="79">
        <v>-1E-4</v>
      </c>
    </row>
    <row r="328" spans="2:11">
      <c r="B328" t="s">
        <v>3816</v>
      </c>
      <c r="C328" t="s">
        <v>3817</v>
      </c>
      <c r="D328" t="s">
        <v>123</v>
      </c>
      <c r="E328" t="s">
        <v>110</v>
      </c>
      <c r="F328" t="s">
        <v>3818</v>
      </c>
      <c r="G328" s="78">
        <v>102500</v>
      </c>
      <c r="H328" s="78">
        <v>12.519727272727314</v>
      </c>
      <c r="I328" s="78">
        <v>12.8327204545455</v>
      </c>
      <c r="J328" s="79">
        <v>2.9999999999999997E-4</v>
      </c>
      <c r="K328" s="79">
        <v>0</v>
      </c>
    </row>
    <row r="329" spans="2:11">
      <c r="B329" t="s">
        <v>3816</v>
      </c>
      <c r="C329" t="s">
        <v>3819</v>
      </c>
      <c r="D329" t="s">
        <v>123</v>
      </c>
      <c r="E329" t="s">
        <v>110</v>
      </c>
      <c r="F329" t="s">
        <v>3818</v>
      </c>
      <c r="G329" s="78">
        <v>-396000</v>
      </c>
      <c r="H329" s="78">
        <v>12.51975</v>
      </c>
      <c r="I329" s="78">
        <v>-49.578209999999999</v>
      </c>
      <c r="J329" s="79">
        <v>-1.1999999999999999E-3</v>
      </c>
      <c r="K329" s="79">
        <v>0</v>
      </c>
    </row>
    <row r="330" spans="2:11">
      <c r="B330" t="s">
        <v>3820</v>
      </c>
      <c r="C330" t="s">
        <v>3821</v>
      </c>
      <c r="D330" t="s">
        <v>123</v>
      </c>
      <c r="E330" t="s">
        <v>110</v>
      </c>
      <c r="F330" t="s">
        <v>3818</v>
      </c>
      <c r="G330" s="78">
        <v>65000</v>
      </c>
      <c r="H330" s="78">
        <v>12.4682</v>
      </c>
      <c r="I330" s="78">
        <v>8.1043299999999991</v>
      </c>
      <c r="J330" s="79">
        <v>2.0000000000000001E-4</v>
      </c>
      <c r="K330" s="79">
        <v>0</v>
      </c>
    </row>
    <row r="331" spans="2:11">
      <c r="B331" t="s">
        <v>3822</v>
      </c>
      <c r="C331" t="s">
        <v>3823</v>
      </c>
      <c r="D331" t="s">
        <v>123</v>
      </c>
      <c r="E331" t="s">
        <v>110</v>
      </c>
      <c r="F331" t="s">
        <v>3818</v>
      </c>
      <c r="G331" s="78">
        <v>-2400000</v>
      </c>
      <c r="H331" s="78">
        <v>12.519177142857068</v>
      </c>
      <c r="I331" s="78">
        <v>-300.46025142857002</v>
      </c>
      <c r="J331" s="79">
        <v>-7.4999999999999997E-3</v>
      </c>
      <c r="K331" s="79">
        <v>0</v>
      </c>
    </row>
    <row r="332" spans="2:11">
      <c r="B332" t="s">
        <v>3824</v>
      </c>
      <c r="C332" t="s">
        <v>3825</v>
      </c>
      <c r="D332" t="s">
        <v>123</v>
      </c>
      <c r="E332" t="s">
        <v>110</v>
      </c>
      <c r="F332" t="s">
        <v>3818</v>
      </c>
      <c r="G332" s="78">
        <v>19000</v>
      </c>
      <c r="H332" s="78">
        <v>12.450736842105316</v>
      </c>
      <c r="I332" s="78">
        <v>2.3656400000000102</v>
      </c>
      <c r="J332" s="79">
        <v>1E-4</v>
      </c>
      <c r="K332" s="79">
        <v>0</v>
      </c>
    </row>
    <row r="333" spans="2:11">
      <c r="B333" t="s">
        <v>3826</v>
      </c>
      <c r="C333" t="s">
        <v>3827</v>
      </c>
      <c r="D333" t="s">
        <v>123</v>
      </c>
      <c r="E333" t="s">
        <v>106</v>
      </c>
      <c r="F333" t="s">
        <v>2869</v>
      </c>
      <c r="G333" s="78">
        <v>-53504.85</v>
      </c>
      <c r="H333" s="78">
        <v>-0.17964527372985231</v>
      </c>
      <c r="I333" s="78">
        <v>9.6118934241247206E-2</v>
      </c>
      <c r="J333" s="79">
        <v>0</v>
      </c>
      <c r="K333" s="79">
        <v>0</v>
      </c>
    </row>
    <row r="334" spans="2:11">
      <c r="B334" t="s">
        <v>3826</v>
      </c>
      <c r="C334" t="s">
        <v>3828</v>
      </c>
      <c r="D334" t="s">
        <v>123</v>
      </c>
      <c r="E334" t="s">
        <v>106</v>
      </c>
      <c r="F334" t="s">
        <v>2869</v>
      </c>
      <c r="G334" s="78">
        <v>14914.24</v>
      </c>
      <c r="H334" s="78">
        <v>-0.17969403737635978</v>
      </c>
      <c r="I334" s="78">
        <v>-2.6800000000000001E-2</v>
      </c>
      <c r="J334" s="79">
        <v>0</v>
      </c>
      <c r="K334" s="79">
        <v>0</v>
      </c>
    </row>
    <row r="335" spans="2:11">
      <c r="B335" t="s">
        <v>3829</v>
      </c>
      <c r="C335" t="s">
        <v>3830</v>
      </c>
      <c r="D335" t="s">
        <v>123</v>
      </c>
      <c r="E335" t="s">
        <v>106</v>
      </c>
      <c r="F335" t="s">
        <v>2869</v>
      </c>
      <c r="G335" s="78">
        <v>-149128.53</v>
      </c>
      <c r="H335" s="78">
        <v>-0.18553123268900995</v>
      </c>
      <c r="I335" s="78">
        <v>0.27667999999999998</v>
      </c>
      <c r="J335" s="79">
        <v>0</v>
      </c>
      <c r="K335" s="79">
        <v>0</v>
      </c>
    </row>
    <row r="336" spans="2:11">
      <c r="B336" t="s">
        <v>3831</v>
      </c>
      <c r="C336" t="s">
        <v>3832</v>
      </c>
      <c r="D336" t="s">
        <v>123</v>
      </c>
      <c r="E336" t="s">
        <v>110</v>
      </c>
      <c r="F336" t="s">
        <v>385</v>
      </c>
      <c r="G336" s="78">
        <v>-37100</v>
      </c>
      <c r="H336" s="78">
        <v>11.299718309859196</v>
      </c>
      <c r="I336" s="78">
        <v>-4.1921954929577598</v>
      </c>
      <c r="J336" s="79">
        <v>-1E-4</v>
      </c>
      <c r="K336" s="79">
        <v>0</v>
      </c>
    </row>
    <row r="337" spans="2:11">
      <c r="B337" t="s">
        <v>3833</v>
      </c>
      <c r="C337" t="s">
        <v>3834</v>
      </c>
      <c r="D337" t="s">
        <v>123</v>
      </c>
      <c r="E337" t="s">
        <v>110</v>
      </c>
      <c r="F337" t="s">
        <v>385</v>
      </c>
      <c r="G337" s="78">
        <v>-94000</v>
      </c>
      <c r="H337" s="78">
        <v>11.293873684210505</v>
      </c>
      <c r="I337" s="78">
        <v>-10.6162412631579</v>
      </c>
      <c r="J337" s="79">
        <v>-2.9999999999999997E-4</v>
      </c>
      <c r="K337" s="79">
        <v>0</v>
      </c>
    </row>
    <row r="338" spans="2:11">
      <c r="B338" t="s">
        <v>3835</v>
      </c>
      <c r="C338" t="s">
        <v>3836</v>
      </c>
      <c r="D338" t="s">
        <v>123</v>
      </c>
      <c r="E338" t="s">
        <v>110</v>
      </c>
      <c r="F338" t="s">
        <v>3738</v>
      </c>
      <c r="G338" s="78">
        <v>-246000</v>
      </c>
      <c r="H338" s="78">
        <v>8.6941600000000001</v>
      </c>
      <c r="I338" s="78">
        <v>-21.387633600000001</v>
      </c>
      <c r="J338" s="79">
        <v>-5.0000000000000001E-4</v>
      </c>
      <c r="K338" s="79">
        <v>0</v>
      </c>
    </row>
    <row r="339" spans="2:11">
      <c r="B339" t="s">
        <v>3837</v>
      </c>
      <c r="C339" t="s">
        <v>3838</v>
      </c>
      <c r="D339" t="s">
        <v>123</v>
      </c>
      <c r="E339" t="s">
        <v>110</v>
      </c>
      <c r="F339" t="s">
        <v>3738</v>
      </c>
      <c r="G339" s="78">
        <v>-312000</v>
      </c>
      <c r="H339" s="78">
        <v>8.7340701754385819</v>
      </c>
      <c r="I339" s="78">
        <v>-27.2502989473684</v>
      </c>
      <c r="J339" s="79">
        <v>-6.9999999999999999E-4</v>
      </c>
      <c r="K339" s="79">
        <v>0</v>
      </c>
    </row>
    <row r="340" spans="2:11">
      <c r="B340" t="s">
        <v>3839</v>
      </c>
      <c r="C340" t="s">
        <v>3840</v>
      </c>
      <c r="D340" t="s">
        <v>123</v>
      </c>
      <c r="E340" t="s">
        <v>110</v>
      </c>
      <c r="F340" t="s">
        <v>3031</v>
      </c>
      <c r="G340" s="78">
        <v>27300</v>
      </c>
      <c r="H340" s="78">
        <v>11.005342465753399</v>
      </c>
      <c r="I340" s="78">
        <v>3.0044584931506901</v>
      </c>
      <c r="J340" s="79">
        <v>1E-4</v>
      </c>
      <c r="K340" s="79">
        <v>0</v>
      </c>
    </row>
    <row r="341" spans="2:11">
      <c r="B341" t="s">
        <v>3841</v>
      </c>
      <c r="C341" t="s">
        <v>3842</v>
      </c>
      <c r="D341" t="s">
        <v>123</v>
      </c>
      <c r="E341" t="s">
        <v>110</v>
      </c>
      <c r="F341" t="s">
        <v>3031</v>
      </c>
      <c r="G341" s="78">
        <v>17000</v>
      </c>
      <c r="H341" s="78">
        <v>11.016705882352882</v>
      </c>
      <c r="I341" s="78">
        <v>1.8728399999999901</v>
      </c>
      <c r="J341" s="79">
        <v>0</v>
      </c>
      <c r="K341" s="79">
        <v>0</v>
      </c>
    </row>
    <row r="342" spans="2:11">
      <c r="B342" t="s">
        <v>3843</v>
      </c>
      <c r="C342" t="s">
        <v>3844</v>
      </c>
      <c r="D342" t="s">
        <v>123</v>
      </c>
      <c r="E342" t="s">
        <v>110</v>
      </c>
      <c r="F342" t="s">
        <v>3031</v>
      </c>
      <c r="G342" s="78">
        <v>57200</v>
      </c>
      <c r="H342" s="78">
        <v>11.010437062937099</v>
      </c>
      <c r="I342" s="78">
        <v>6.2979700000000198</v>
      </c>
      <c r="J342" s="79">
        <v>2.0000000000000001E-4</v>
      </c>
      <c r="K342" s="79">
        <v>0</v>
      </c>
    </row>
    <row r="343" spans="2:11">
      <c r="B343" t="s">
        <v>3845</v>
      </c>
      <c r="C343" t="s">
        <v>3846</v>
      </c>
      <c r="D343" t="s">
        <v>123</v>
      </c>
      <c r="E343" t="s">
        <v>110</v>
      </c>
      <c r="F343" t="s">
        <v>3031</v>
      </c>
      <c r="G343" s="78">
        <v>43000</v>
      </c>
      <c r="H343" s="78">
        <v>11.023906976744209</v>
      </c>
      <c r="I343" s="78">
        <v>4.74028000000001</v>
      </c>
      <c r="J343" s="79">
        <v>1E-4</v>
      </c>
      <c r="K343" s="79">
        <v>0</v>
      </c>
    </row>
    <row r="344" spans="2:11">
      <c r="B344" t="s">
        <v>3847</v>
      </c>
      <c r="C344" t="s">
        <v>3848</v>
      </c>
      <c r="D344" t="s">
        <v>123</v>
      </c>
      <c r="E344" t="s">
        <v>110</v>
      </c>
      <c r="F344" t="s">
        <v>3378</v>
      </c>
      <c r="G344" s="78">
        <v>30000</v>
      </c>
      <c r="H344" s="78">
        <v>13.049899999999999</v>
      </c>
      <c r="I344" s="78">
        <v>3.9149699999999998</v>
      </c>
      <c r="J344" s="79">
        <v>1E-4</v>
      </c>
      <c r="K344" s="79">
        <v>0</v>
      </c>
    </row>
    <row r="345" spans="2:11">
      <c r="B345" t="s">
        <v>3849</v>
      </c>
      <c r="C345" t="s">
        <v>3850</v>
      </c>
      <c r="D345" t="s">
        <v>123</v>
      </c>
      <c r="E345" t="s">
        <v>113</v>
      </c>
      <c r="F345" t="s">
        <v>3851</v>
      </c>
      <c r="G345" s="78">
        <v>-2498800</v>
      </c>
      <c r="H345" s="78">
        <v>-3.3384999999999998</v>
      </c>
      <c r="I345" s="78">
        <v>83.422438</v>
      </c>
      <c r="J345" s="79">
        <v>2.0999999999999999E-3</v>
      </c>
      <c r="K345" s="79">
        <v>0</v>
      </c>
    </row>
    <row r="346" spans="2:11">
      <c r="B346" t="s">
        <v>3852</v>
      </c>
      <c r="C346" t="s">
        <v>3853</v>
      </c>
      <c r="D346" t="s">
        <v>123</v>
      </c>
      <c r="E346" t="s">
        <v>113</v>
      </c>
      <c r="F346" t="s">
        <v>3599</v>
      </c>
      <c r="G346" s="78">
        <v>547000</v>
      </c>
      <c r="H346" s="78">
        <v>-1.7972777777777786</v>
      </c>
      <c r="I346" s="78">
        <v>-9.8311094444444596</v>
      </c>
      <c r="J346" s="79">
        <v>-2.0000000000000001E-4</v>
      </c>
      <c r="K346" s="79">
        <v>0</v>
      </c>
    </row>
    <row r="347" spans="2:11">
      <c r="B347" t="s">
        <v>3854</v>
      </c>
      <c r="C347" t="s">
        <v>3855</v>
      </c>
      <c r="D347" t="s">
        <v>123</v>
      </c>
      <c r="E347" t="s">
        <v>110</v>
      </c>
      <c r="F347" t="s">
        <v>3751</v>
      </c>
      <c r="G347" s="78">
        <v>-33000</v>
      </c>
      <c r="H347" s="78">
        <v>13.915666666666697</v>
      </c>
      <c r="I347" s="78">
        <v>-4.5921700000000101</v>
      </c>
      <c r="J347" s="79">
        <v>-1E-4</v>
      </c>
      <c r="K347" s="79">
        <v>0</v>
      </c>
    </row>
    <row r="348" spans="2:11">
      <c r="B348" t="s">
        <v>3856</v>
      </c>
      <c r="C348" t="s">
        <v>3857</v>
      </c>
      <c r="D348" t="s">
        <v>123</v>
      </c>
      <c r="E348" t="s">
        <v>113</v>
      </c>
      <c r="F348" t="s">
        <v>3751</v>
      </c>
      <c r="G348" s="78">
        <v>-15897000</v>
      </c>
      <c r="H348" s="78">
        <v>2.4165433333333257</v>
      </c>
      <c r="I348" s="78">
        <v>-384.15789369999902</v>
      </c>
      <c r="J348" s="79">
        <v>-9.5999999999999992E-3</v>
      </c>
      <c r="K348" s="79">
        <v>0</v>
      </c>
    </row>
    <row r="349" spans="2:11">
      <c r="B349" t="s">
        <v>3858</v>
      </c>
      <c r="C349" t="s">
        <v>3859</v>
      </c>
      <c r="D349" t="s">
        <v>123</v>
      </c>
      <c r="E349" t="s">
        <v>106</v>
      </c>
      <c r="F349" t="s">
        <v>3860</v>
      </c>
      <c r="G349" s="78">
        <v>296722.68</v>
      </c>
      <c r="H349" s="78">
        <v>-1.5683651454784993</v>
      </c>
      <c r="I349" s="78">
        <v>-4.6536950918497002</v>
      </c>
      <c r="J349" s="79">
        <v>-1E-4</v>
      </c>
      <c r="K349" s="79">
        <v>0</v>
      </c>
    </row>
    <row r="350" spans="2:11">
      <c r="B350" t="s">
        <v>3861</v>
      </c>
      <c r="C350" t="s">
        <v>3862</v>
      </c>
      <c r="D350" t="s">
        <v>123</v>
      </c>
      <c r="E350" t="s">
        <v>106</v>
      </c>
      <c r="F350" t="s">
        <v>3860</v>
      </c>
      <c r="G350" s="78">
        <v>2060917.77</v>
      </c>
      <c r="H350" s="78">
        <v>-1.5710228065596952</v>
      </c>
      <c r="I350" s="78">
        <v>-32.377488191141602</v>
      </c>
      <c r="J350" s="79">
        <v>-8.0000000000000004E-4</v>
      </c>
      <c r="K350" s="79">
        <v>0</v>
      </c>
    </row>
    <row r="351" spans="2:11">
      <c r="B351" t="s">
        <v>3863</v>
      </c>
      <c r="C351" t="s">
        <v>3864</v>
      </c>
      <c r="D351" t="s">
        <v>123</v>
      </c>
      <c r="E351" t="s">
        <v>106</v>
      </c>
      <c r="F351" t="s">
        <v>3362</v>
      </c>
      <c r="G351" s="78">
        <v>204660.81</v>
      </c>
      <c r="H351" s="78">
        <v>-7.4988100521457861</v>
      </c>
      <c r="I351" s="78">
        <v>-15.347125393082999</v>
      </c>
      <c r="J351" s="79">
        <v>-4.0000000000000002E-4</v>
      </c>
      <c r="K351" s="79">
        <v>0</v>
      </c>
    </row>
    <row r="352" spans="2:11">
      <c r="B352" t="s">
        <v>3865</v>
      </c>
      <c r="C352" t="s">
        <v>3866</v>
      </c>
      <c r="D352" t="s">
        <v>123</v>
      </c>
      <c r="E352" t="s">
        <v>106</v>
      </c>
      <c r="F352" t="s">
        <v>3362</v>
      </c>
      <c r="G352" s="78">
        <v>1314931.5</v>
      </c>
      <c r="H352" s="78">
        <v>0.22804705341519096</v>
      </c>
      <c r="I352" s="78">
        <v>2.9986625401781701</v>
      </c>
      <c r="J352" s="79">
        <v>1E-4</v>
      </c>
      <c r="K352" s="79">
        <v>0</v>
      </c>
    </row>
    <row r="353" spans="2:11">
      <c r="B353" t="s">
        <v>3867</v>
      </c>
      <c r="C353" t="s">
        <v>3868</v>
      </c>
      <c r="D353" t="s">
        <v>123</v>
      </c>
      <c r="E353" t="s">
        <v>110</v>
      </c>
      <c r="F353" t="s">
        <v>3741</v>
      </c>
      <c r="G353" s="78">
        <v>-4455000</v>
      </c>
      <c r="H353" s="78">
        <v>8.6524355421686749</v>
      </c>
      <c r="I353" s="78">
        <v>-385.46600340361402</v>
      </c>
      <c r="J353" s="79">
        <v>-9.5999999999999992E-3</v>
      </c>
      <c r="K353" s="79">
        <v>0</v>
      </c>
    </row>
    <row r="354" spans="2:11">
      <c r="B354" t="s">
        <v>3869</v>
      </c>
      <c r="C354" t="s">
        <v>3870</v>
      </c>
      <c r="D354" t="s">
        <v>123</v>
      </c>
      <c r="E354" t="s">
        <v>110</v>
      </c>
      <c r="F354" t="s">
        <v>3384</v>
      </c>
      <c r="G354" s="78">
        <v>-227500</v>
      </c>
      <c r="H354" s="78">
        <v>-0.62621052631578999</v>
      </c>
      <c r="I354" s="78">
        <v>1.4246289473684199</v>
      </c>
      <c r="J354" s="79">
        <v>0</v>
      </c>
      <c r="K354" s="79">
        <v>0</v>
      </c>
    </row>
    <row r="355" spans="2:11">
      <c r="B355" t="s">
        <v>3871</v>
      </c>
      <c r="C355" t="s">
        <v>3872</v>
      </c>
      <c r="D355" t="s">
        <v>123</v>
      </c>
      <c r="E355" t="s">
        <v>113</v>
      </c>
      <c r="F355" t="s">
        <v>3384</v>
      </c>
      <c r="G355" s="78">
        <v>110000</v>
      </c>
      <c r="H355" s="78">
        <v>-10.09000909090909</v>
      </c>
      <c r="I355" s="78">
        <v>-11.09901</v>
      </c>
      <c r="J355" s="79">
        <v>-2.9999999999999997E-4</v>
      </c>
      <c r="K355" s="79">
        <v>0</v>
      </c>
    </row>
    <row r="356" spans="2:11">
      <c r="B356" t="s">
        <v>3873</v>
      </c>
      <c r="C356" t="s">
        <v>3874</v>
      </c>
      <c r="D356" t="s">
        <v>123</v>
      </c>
      <c r="E356" t="s">
        <v>110</v>
      </c>
      <c r="F356" t="s">
        <v>3627</v>
      </c>
      <c r="G356" s="78">
        <v>-6985800</v>
      </c>
      <c r="H356" s="78">
        <v>-0.37431741437530264</v>
      </c>
      <c r="I356" s="78">
        <v>26.149065933429899</v>
      </c>
      <c r="J356" s="79">
        <v>6.9999999999999999E-4</v>
      </c>
      <c r="K356" s="79">
        <v>0</v>
      </c>
    </row>
    <row r="357" spans="2:11">
      <c r="B357" t="s">
        <v>3875</v>
      </c>
      <c r="C357" t="s">
        <v>3876</v>
      </c>
      <c r="D357" t="s">
        <v>123</v>
      </c>
      <c r="E357" t="s">
        <v>110</v>
      </c>
      <c r="F357" t="s">
        <v>3642</v>
      </c>
      <c r="G357" s="78">
        <v>-129700</v>
      </c>
      <c r="H357" s="78">
        <v>-4.8998315789473637</v>
      </c>
      <c r="I357" s="78">
        <v>6.3550815578947297</v>
      </c>
      <c r="J357" s="79">
        <v>2.0000000000000001E-4</v>
      </c>
      <c r="K357" s="79">
        <v>0</v>
      </c>
    </row>
    <row r="358" spans="2:11">
      <c r="B358" t="s">
        <v>3877</v>
      </c>
      <c r="C358" t="s">
        <v>3878</v>
      </c>
      <c r="D358" t="s">
        <v>123</v>
      </c>
      <c r="E358" t="s">
        <v>110</v>
      </c>
      <c r="F358" t="s">
        <v>3642</v>
      </c>
      <c r="G358" s="78">
        <v>100000</v>
      </c>
      <c r="H358" s="78">
        <v>-5.9047900000000002</v>
      </c>
      <c r="I358" s="78">
        <v>-5.9047900000000002</v>
      </c>
      <c r="J358" s="79">
        <v>-1E-4</v>
      </c>
      <c r="K358" s="79">
        <v>0</v>
      </c>
    </row>
    <row r="359" spans="2:11">
      <c r="B359" t="s">
        <v>3879</v>
      </c>
      <c r="C359" t="s">
        <v>3880</v>
      </c>
      <c r="D359" t="s">
        <v>123</v>
      </c>
      <c r="E359" t="s">
        <v>110</v>
      </c>
      <c r="F359" t="s">
        <v>3370</v>
      </c>
      <c r="G359" s="78">
        <v>-71000</v>
      </c>
      <c r="H359" s="78">
        <v>-1.8903000000000001</v>
      </c>
      <c r="I359" s="78">
        <v>1.3421129999999999</v>
      </c>
      <c r="J359" s="79">
        <v>0</v>
      </c>
      <c r="K359" s="79">
        <v>0</v>
      </c>
    </row>
    <row r="360" spans="2:11">
      <c r="B360" t="s">
        <v>3881</v>
      </c>
      <c r="C360" t="s">
        <v>3882</v>
      </c>
      <c r="D360" t="s">
        <v>123</v>
      </c>
      <c r="E360" t="s">
        <v>110</v>
      </c>
      <c r="F360" t="s">
        <v>3668</v>
      </c>
      <c r="G360" s="78">
        <v>-313000</v>
      </c>
      <c r="H360" s="78">
        <v>-4.8131250000000003</v>
      </c>
      <c r="I360" s="78">
        <v>15.06508125</v>
      </c>
      <c r="J360" s="79">
        <v>4.0000000000000002E-4</v>
      </c>
      <c r="K360" s="79">
        <v>0</v>
      </c>
    </row>
    <row r="361" spans="2:11">
      <c r="B361" t="s">
        <v>3883</v>
      </c>
      <c r="C361" t="s">
        <v>3884</v>
      </c>
      <c r="D361" t="s">
        <v>123</v>
      </c>
      <c r="E361" t="s">
        <v>110</v>
      </c>
      <c r="F361" t="s">
        <v>3668</v>
      </c>
      <c r="G361" s="78">
        <v>-330000</v>
      </c>
      <c r="H361" s="78">
        <v>-4.8317352941176503</v>
      </c>
      <c r="I361" s="78">
        <v>15.944726470588201</v>
      </c>
      <c r="J361" s="79">
        <v>4.0000000000000002E-4</v>
      </c>
      <c r="K361" s="79">
        <v>0</v>
      </c>
    </row>
    <row r="362" spans="2:11">
      <c r="B362" t="s">
        <v>3885</v>
      </c>
      <c r="C362" t="s">
        <v>3886</v>
      </c>
      <c r="D362" t="s">
        <v>123</v>
      </c>
      <c r="E362" t="s">
        <v>120</v>
      </c>
      <c r="F362" t="s">
        <v>3674</v>
      </c>
      <c r="G362" s="78">
        <v>-6600000</v>
      </c>
      <c r="H362" s="78">
        <v>-0.96841578947368401</v>
      </c>
      <c r="I362" s="78">
        <v>63.915442105263097</v>
      </c>
      <c r="J362" s="79">
        <v>1.6000000000000001E-3</v>
      </c>
      <c r="K362" s="79">
        <v>0</v>
      </c>
    </row>
    <row r="363" spans="2:11">
      <c r="B363" t="s">
        <v>3887</v>
      </c>
      <c r="C363" t="s">
        <v>3888</v>
      </c>
      <c r="D363" t="s">
        <v>123</v>
      </c>
      <c r="E363" t="s">
        <v>120</v>
      </c>
      <c r="F363" t="s">
        <v>3674</v>
      </c>
      <c r="G363" s="78">
        <v>-2006000</v>
      </c>
      <c r="H363" s="78">
        <v>-0.96937142857142888</v>
      </c>
      <c r="I363" s="78">
        <v>19.4455908571428</v>
      </c>
      <c r="J363" s="79">
        <v>5.0000000000000001E-4</v>
      </c>
      <c r="K363" s="79">
        <v>0</v>
      </c>
    </row>
    <row r="364" spans="2:11">
      <c r="B364" t="s">
        <v>3889</v>
      </c>
      <c r="C364" t="s">
        <v>3890</v>
      </c>
      <c r="D364" t="s">
        <v>123</v>
      </c>
      <c r="E364" t="s">
        <v>110</v>
      </c>
      <c r="F364" t="s">
        <v>3674</v>
      </c>
      <c r="G364" s="78">
        <v>-603900</v>
      </c>
      <c r="H364" s="78">
        <v>-1.2160506706408296</v>
      </c>
      <c r="I364" s="78">
        <v>7.3437299999999697</v>
      </c>
      <c r="J364" s="79">
        <v>2.0000000000000001E-4</v>
      </c>
      <c r="K364" s="79">
        <v>0</v>
      </c>
    </row>
    <row r="365" spans="2:11">
      <c r="B365" s="80" t="s">
        <v>2617</v>
      </c>
      <c r="C365" s="16"/>
      <c r="D365" s="16"/>
      <c r="G365" s="82">
        <v>68981858</v>
      </c>
      <c r="I365" s="82">
        <v>-330.42309982</v>
      </c>
      <c r="J365" s="81">
        <v>-8.2000000000000007E-3</v>
      </c>
      <c r="K365" s="81">
        <v>0</v>
      </c>
    </row>
    <row r="366" spans="2:11">
      <c r="B366" t="s">
        <v>3891</v>
      </c>
      <c r="C366" t="s">
        <v>3892</v>
      </c>
      <c r="D366" t="s">
        <v>406</v>
      </c>
      <c r="E366" t="s">
        <v>102</v>
      </c>
      <c r="F366" t="s">
        <v>361</v>
      </c>
      <c r="G366" s="78">
        <v>34490929</v>
      </c>
      <c r="H366" s="78">
        <v>0.87070000000000003</v>
      </c>
      <c r="I366" s="78">
        <v>300.31251880299999</v>
      </c>
      <c r="J366" s="79">
        <v>7.4999999999999997E-3</v>
      </c>
      <c r="K366" s="79">
        <v>0</v>
      </c>
    </row>
    <row r="367" spans="2:11">
      <c r="B367" t="s">
        <v>3893</v>
      </c>
      <c r="C367" t="s">
        <v>3894</v>
      </c>
      <c r="D367" t="s">
        <v>406</v>
      </c>
      <c r="E367" t="s">
        <v>102</v>
      </c>
      <c r="F367" t="s">
        <v>364</v>
      </c>
      <c r="G367" s="78">
        <v>34490929</v>
      </c>
      <c r="H367" s="78">
        <v>-1.8287</v>
      </c>
      <c r="I367" s="78">
        <v>-630.73561862300005</v>
      </c>
      <c r="J367" s="79">
        <v>-1.5699999999999999E-2</v>
      </c>
      <c r="K367" s="79">
        <v>0</v>
      </c>
    </row>
    <row r="368" spans="2:11">
      <c r="B368" s="80" t="s">
        <v>1129</v>
      </c>
      <c r="C368" s="16"/>
      <c r="D368" s="16"/>
      <c r="G368" s="82">
        <v>0</v>
      </c>
      <c r="I368" s="82">
        <v>0</v>
      </c>
      <c r="J368" s="81">
        <v>0</v>
      </c>
      <c r="K368" s="81">
        <v>0</v>
      </c>
    </row>
    <row r="369" spans="2:11">
      <c r="B369" t="s">
        <v>224</v>
      </c>
      <c r="C369" t="s">
        <v>224</v>
      </c>
      <c r="D369" t="s">
        <v>224</v>
      </c>
      <c r="E369" t="s">
        <v>224</v>
      </c>
      <c r="G369" s="78">
        <v>0</v>
      </c>
      <c r="H369" s="78">
        <v>0</v>
      </c>
      <c r="I369" s="78">
        <v>0</v>
      </c>
      <c r="J369" s="79">
        <v>0</v>
      </c>
      <c r="K369" s="79">
        <v>0</v>
      </c>
    </row>
    <row r="370" spans="2:11">
      <c r="B370" s="80" t="s">
        <v>264</v>
      </c>
      <c r="C370" s="16"/>
      <c r="D370" s="16"/>
      <c r="G370" s="82">
        <v>128685070.93000001</v>
      </c>
      <c r="I370" s="82">
        <v>25729.88857546408</v>
      </c>
      <c r="J370" s="81">
        <v>0.64100000000000001</v>
      </c>
      <c r="K370" s="81">
        <v>1.4E-3</v>
      </c>
    </row>
    <row r="371" spans="2:11">
      <c r="B371" s="80" t="s">
        <v>2611</v>
      </c>
      <c r="C371" s="16"/>
      <c r="D371" s="16"/>
      <c r="G371" s="82">
        <v>128685070.93000001</v>
      </c>
      <c r="I371" s="82">
        <v>25729.88857546408</v>
      </c>
      <c r="J371" s="81">
        <v>0.64100000000000001</v>
      </c>
      <c r="K371" s="81">
        <v>1.4E-3</v>
      </c>
    </row>
    <row r="372" spans="2:11">
      <c r="B372" t="s">
        <v>3895</v>
      </c>
      <c r="C372" t="s">
        <v>3896</v>
      </c>
      <c r="D372" t="s">
        <v>406</v>
      </c>
      <c r="E372" t="s">
        <v>102</v>
      </c>
      <c r="F372" t="s">
        <v>653</v>
      </c>
      <c r="G372" s="78">
        <v>11557583.779999999</v>
      </c>
      <c r="H372" s="78">
        <v>25.571899999999999</v>
      </c>
      <c r="I372" s="78">
        <v>2955.49376663782</v>
      </c>
      <c r="J372" s="79">
        <v>7.3599999999999999E-2</v>
      </c>
      <c r="K372" s="79">
        <v>2.0000000000000001E-4</v>
      </c>
    </row>
    <row r="373" spans="2:11">
      <c r="B373" t="s">
        <v>3897</v>
      </c>
      <c r="C373" t="s">
        <v>3898</v>
      </c>
      <c r="D373" t="s">
        <v>406</v>
      </c>
      <c r="E373" t="s">
        <v>102</v>
      </c>
      <c r="F373" t="s">
        <v>653</v>
      </c>
      <c r="G373" s="78">
        <v>7621297.7999999998</v>
      </c>
      <c r="H373" s="78">
        <v>40.471699999999998</v>
      </c>
      <c r="I373" s="78">
        <v>3084.4687817225999</v>
      </c>
      <c r="J373" s="79">
        <v>7.6799999999999993E-2</v>
      </c>
      <c r="K373" s="79">
        <v>2.0000000000000001E-4</v>
      </c>
    </row>
    <row r="374" spans="2:11">
      <c r="B374" t="s">
        <v>3899</v>
      </c>
      <c r="C374" t="s">
        <v>3900</v>
      </c>
      <c r="D374" t="s">
        <v>406</v>
      </c>
      <c r="E374" t="s">
        <v>102</v>
      </c>
      <c r="F374" t="s">
        <v>653</v>
      </c>
      <c r="G374" s="78">
        <v>11534940.91</v>
      </c>
      <c r="H374" s="78">
        <v>31.262699999999999</v>
      </c>
      <c r="I374" s="78">
        <v>3606.1339718705699</v>
      </c>
      <c r="J374" s="79">
        <v>8.9800000000000005E-2</v>
      </c>
      <c r="K374" s="79">
        <v>2.0000000000000001E-4</v>
      </c>
    </row>
    <row r="375" spans="2:11">
      <c r="B375" t="s">
        <v>3901</v>
      </c>
      <c r="C375" t="s">
        <v>3902</v>
      </c>
      <c r="D375" t="s">
        <v>406</v>
      </c>
      <c r="E375" t="s">
        <v>102</v>
      </c>
      <c r="F375" t="s">
        <v>385</v>
      </c>
      <c r="G375" s="78">
        <v>4250951.12</v>
      </c>
      <c r="H375" s="78">
        <v>67.372200000000007</v>
      </c>
      <c r="I375" s="78">
        <v>2863.9592904686401</v>
      </c>
      <c r="J375" s="79">
        <v>7.1400000000000005E-2</v>
      </c>
      <c r="K375" s="79">
        <v>2.0000000000000001E-4</v>
      </c>
    </row>
    <row r="376" spans="2:11">
      <c r="B376" t="s">
        <v>3903</v>
      </c>
      <c r="C376" t="s">
        <v>3904</v>
      </c>
      <c r="D376" t="s">
        <v>406</v>
      </c>
      <c r="E376" t="s">
        <v>102</v>
      </c>
      <c r="F376" t="s">
        <v>385</v>
      </c>
      <c r="G376" s="78">
        <v>4474107.71</v>
      </c>
      <c r="H376" s="78">
        <v>36.0169</v>
      </c>
      <c r="I376" s="78">
        <v>1611.43489980299</v>
      </c>
      <c r="J376" s="79">
        <v>4.0099999999999997E-2</v>
      </c>
      <c r="K376" s="79">
        <v>1E-4</v>
      </c>
    </row>
    <row r="377" spans="2:11">
      <c r="B377" t="s">
        <v>3905</v>
      </c>
      <c r="C377" t="s">
        <v>3906</v>
      </c>
      <c r="D377" t="s">
        <v>406</v>
      </c>
      <c r="E377" t="s">
        <v>102</v>
      </c>
      <c r="F377" t="s">
        <v>653</v>
      </c>
      <c r="G377" s="78">
        <v>1524259.56</v>
      </c>
      <c r="H377" s="78">
        <v>29.215699999999998</v>
      </c>
      <c r="I377" s="78">
        <v>445.32310027092001</v>
      </c>
      <c r="J377" s="79">
        <v>1.11E-2</v>
      </c>
      <c r="K377" s="79">
        <v>0</v>
      </c>
    </row>
    <row r="378" spans="2:11">
      <c r="B378" t="s">
        <v>3907</v>
      </c>
      <c r="C378" t="s">
        <v>3908</v>
      </c>
      <c r="D378" t="s">
        <v>406</v>
      </c>
      <c r="E378" t="s">
        <v>102</v>
      </c>
      <c r="F378" t="s">
        <v>653</v>
      </c>
      <c r="G378" s="78">
        <v>4469362.8499999996</v>
      </c>
      <c r="H378" s="78">
        <v>12.884499999999999</v>
      </c>
      <c r="I378" s="78">
        <v>575.85505640824999</v>
      </c>
      <c r="J378" s="79">
        <v>1.43E-2</v>
      </c>
      <c r="K378" s="79">
        <v>0</v>
      </c>
    </row>
    <row r="379" spans="2:11">
      <c r="B379" t="s">
        <v>3909</v>
      </c>
      <c r="C379" t="s">
        <v>3910</v>
      </c>
      <c r="D379" t="s">
        <v>406</v>
      </c>
      <c r="E379" t="s">
        <v>102</v>
      </c>
      <c r="F379" t="s">
        <v>364</v>
      </c>
      <c r="G379" s="78">
        <v>3037687.81</v>
      </c>
      <c r="H379" s="78">
        <v>53.198</v>
      </c>
      <c r="I379" s="78">
        <v>1615.9891611638</v>
      </c>
      <c r="J379" s="79">
        <v>4.0300000000000002E-2</v>
      </c>
      <c r="K379" s="79">
        <v>1E-4</v>
      </c>
    </row>
    <row r="380" spans="2:11">
      <c r="B380" t="s">
        <v>3911</v>
      </c>
      <c r="C380" t="s">
        <v>3912</v>
      </c>
      <c r="D380" t="s">
        <v>406</v>
      </c>
      <c r="E380" t="s">
        <v>102</v>
      </c>
      <c r="F380" t="s">
        <v>653</v>
      </c>
      <c r="G380" s="78">
        <v>15289031.720000001</v>
      </c>
      <c r="H380" s="78">
        <v>17.8627</v>
      </c>
      <c r="I380" s="78">
        <v>2731.03386904844</v>
      </c>
      <c r="J380" s="79">
        <v>6.8000000000000005E-2</v>
      </c>
      <c r="K380" s="79">
        <v>2.0000000000000001E-4</v>
      </c>
    </row>
    <row r="381" spans="2:11">
      <c r="B381" t="s">
        <v>3913</v>
      </c>
      <c r="C381" t="s">
        <v>3914</v>
      </c>
      <c r="D381" t="s">
        <v>406</v>
      </c>
      <c r="E381" t="s">
        <v>102</v>
      </c>
      <c r="F381" t="s">
        <v>653</v>
      </c>
      <c r="G381" s="78">
        <v>26674573.010000002</v>
      </c>
      <c r="H381" s="78">
        <v>15.604900000000001</v>
      </c>
      <c r="I381" s="78">
        <v>4162.5404436374902</v>
      </c>
      <c r="J381" s="79">
        <v>0.1037</v>
      </c>
      <c r="K381" s="79">
        <v>2.0000000000000001E-4</v>
      </c>
    </row>
    <row r="382" spans="2:11">
      <c r="B382" t="s">
        <v>3915</v>
      </c>
      <c r="C382" t="s">
        <v>3916</v>
      </c>
      <c r="D382" t="s">
        <v>406</v>
      </c>
      <c r="E382" t="s">
        <v>102</v>
      </c>
      <c r="F382" t="s">
        <v>370</v>
      </c>
      <c r="G382" s="78">
        <v>38251274.659999996</v>
      </c>
      <c r="H382" s="78">
        <v>5.4316000000000004</v>
      </c>
      <c r="I382" s="78">
        <v>2077.6562344325598</v>
      </c>
      <c r="J382" s="79">
        <v>5.1799999999999999E-2</v>
      </c>
      <c r="K382" s="79">
        <v>1E-4</v>
      </c>
    </row>
    <row r="383" spans="2:11">
      <c r="B383" s="80" t="s">
        <v>2624</v>
      </c>
      <c r="C383" s="16"/>
      <c r="D383" s="16"/>
      <c r="G383" s="82">
        <v>0</v>
      </c>
      <c r="I383" s="82">
        <v>0</v>
      </c>
      <c r="J383" s="81">
        <v>0</v>
      </c>
      <c r="K383" s="81">
        <v>0</v>
      </c>
    </row>
    <row r="384" spans="2:11">
      <c r="B384" t="s">
        <v>224</v>
      </c>
      <c r="C384" t="s">
        <v>224</v>
      </c>
      <c r="D384" t="s">
        <v>224</v>
      </c>
      <c r="E384" t="s">
        <v>224</v>
      </c>
      <c r="G384" s="78">
        <v>0</v>
      </c>
      <c r="H384" s="78">
        <v>0</v>
      </c>
      <c r="I384" s="78">
        <v>0</v>
      </c>
      <c r="J384" s="79">
        <v>0</v>
      </c>
      <c r="K384" s="79">
        <v>0</v>
      </c>
    </row>
    <row r="385" spans="2:11">
      <c r="B385" s="80" t="s">
        <v>2617</v>
      </c>
      <c r="C385" s="16"/>
      <c r="D385" s="16"/>
      <c r="G385" s="82">
        <v>0</v>
      </c>
      <c r="I385" s="82">
        <v>0</v>
      </c>
      <c r="J385" s="81">
        <v>0</v>
      </c>
      <c r="K385" s="81">
        <v>0</v>
      </c>
    </row>
    <row r="386" spans="2:11">
      <c r="B386" t="s">
        <v>224</v>
      </c>
      <c r="C386" t="s">
        <v>224</v>
      </c>
      <c r="D386" t="s">
        <v>224</v>
      </c>
      <c r="E386" t="s">
        <v>224</v>
      </c>
      <c r="G386" s="78">
        <v>0</v>
      </c>
      <c r="H386" s="78">
        <v>0</v>
      </c>
      <c r="I386" s="78">
        <v>0</v>
      </c>
      <c r="J386" s="79">
        <v>0</v>
      </c>
      <c r="K386" s="79">
        <v>0</v>
      </c>
    </row>
    <row r="387" spans="2:11">
      <c r="B387" s="80" t="s">
        <v>1129</v>
      </c>
      <c r="C387" s="16"/>
      <c r="D387" s="16"/>
      <c r="G387" s="82">
        <v>0</v>
      </c>
      <c r="I387" s="82">
        <v>0</v>
      </c>
      <c r="J387" s="81">
        <v>0</v>
      </c>
      <c r="K387" s="81">
        <v>0</v>
      </c>
    </row>
    <row r="388" spans="2:11">
      <c r="B388" t="s">
        <v>224</v>
      </c>
      <c r="C388" t="s">
        <v>224</v>
      </c>
      <c r="D388" t="s">
        <v>224</v>
      </c>
      <c r="E388" t="s">
        <v>224</v>
      </c>
      <c r="G388" s="78">
        <v>0</v>
      </c>
      <c r="H388" s="78">
        <v>0</v>
      </c>
      <c r="I388" s="78">
        <v>0</v>
      </c>
      <c r="J388" s="79">
        <v>0</v>
      </c>
      <c r="K388" s="79">
        <v>0</v>
      </c>
    </row>
    <row r="389" spans="2:11">
      <c r="B389" t="s">
        <v>266</v>
      </c>
      <c r="C389" s="16"/>
      <c r="D389" s="16"/>
    </row>
    <row r="390" spans="2:11">
      <c r="B390" t="s">
        <v>395</v>
      </c>
      <c r="C390" s="16"/>
      <c r="D390" s="16"/>
    </row>
    <row r="391" spans="2:11">
      <c r="B391" t="s">
        <v>396</v>
      </c>
      <c r="C391" s="16"/>
      <c r="D391" s="16"/>
    </row>
    <row r="392" spans="2:11">
      <c r="B392" t="s">
        <v>397</v>
      </c>
      <c r="C392" s="16"/>
      <c r="D392" s="16"/>
    </row>
    <row r="393" spans="2:11">
      <c r="C393" s="16"/>
      <c r="D393" s="16"/>
    </row>
    <row r="394" spans="2:11">
      <c r="C394" s="16"/>
      <c r="D394" s="16"/>
    </row>
    <row r="395" spans="2:11">
      <c r="C395" s="16"/>
      <c r="D395" s="16"/>
    </row>
    <row r="396" spans="2:11">
      <c r="C396" s="16"/>
      <c r="D396" s="16"/>
    </row>
    <row r="397" spans="2:11">
      <c r="C397" s="16"/>
      <c r="D397" s="16"/>
    </row>
    <row r="398" spans="2:11">
      <c r="C398" s="16"/>
      <c r="D398" s="16"/>
    </row>
    <row r="399" spans="2:11">
      <c r="C399" s="16"/>
      <c r="D399" s="16"/>
    </row>
    <row r="400" spans="2:11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5:XFD1048576 A1:XFD3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s="83">
        <v>44012</v>
      </c>
    </row>
    <row r="2" spans="2:78">
      <c r="B2" s="2" t="s">
        <v>1</v>
      </c>
      <c r="C2" s="12" t="s">
        <v>197</v>
      </c>
    </row>
    <row r="3" spans="2:78">
      <c r="B3" s="2" t="s">
        <v>2</v>
      </c>
      <c r="C3" s="26" t="s">
        <v>4558</v>
      </c>
    </row>
    <row r="4" spans="2:78" s="1" customFormat="1">
      <c r="B4" s="2" t="s">
        <v>3</v>
      </c>
    </row>
    <row r="5" spans="2:78">
      <c r="B5" s="75" t="s">
        <v>198</v>
      </c>
      <c r="C5" t="s">
        <v>199</v>
      </c>
    </row>
    <row r="6" spans="2:78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9"/>
    </row>
    <row r="7" spans="2:78" ht="26.25" customHeight="1">
      <c r="B7" s="107" t="s">
        <v>145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9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208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2634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224</v>
      </c>
      <c r="C14" t="s">
        <v>224</v>
      </c>
      <c r="D14" s="16"/>
      <c r="E14" t="s">
        <v>224</v>
      </c>
      <c r="H14" s="78">
        <v>0</v>
      </c>
      <c r="I14" t="s">
        <v>224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2635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224</v>
      </c>
      <c r="C16" t="s">
        <v>224</v>
      </c>
      <c r="D16" s="16"/>
      <c r="E16" t="s">
        <v>224</v>
      </c>
      <c r="H16" s="78">
        <v>0</v>
      </c>
      <c r="I16" t="s">
        <v>224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2643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2644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224</v>
      </c>
      <c r="C19" t="s">
        <v>224</v>
      </c>
      <c r="D19" s="16"/>
      <c r="E19" t="s">
        <v>224</v>
      </c>
      <c r="H19" s="78">
        <v>0</v>
      </c>
      <c r="I19" t="s">
        <v>224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2645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224</v>
      </c>
      <c r="C21" t="s">
        <v>224</v>
      </c>
      <c r="D21" s="16"/>
      <c r="E21" t="s">
        <v>224</v>
      </c>
      <c r="H21" s="78">
        <v>0</v>
      </c>
      <c r="I21" t="s">
        <v>224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2646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224</v>
      </c>
      <c r="C23" t="s">
        <v>224</v>
      </c>
      <c r="D23" s="16"/>
      <c r="E23" t="s">
        <v>224</v>
      </c>
      <c r="H23" s="78">
        <v>0</v>
      </c>
      <c r="I23" t="s">
        <v>224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2647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224</v>
      </c>
      <c r="C25" t="s">
        <v>224</v>
      </c>
      <c r="D25" s="16"/>
      <c r="E25" t="s">
        <v>224</v>
      </c>
      <c r="H25" s="78">
        <v>0</v>
      </c>
      <c r="I25" t="s">
        <v>224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264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2634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224</v>
      </c>
      <c r="C28" t="s">
        <v>224</v>
      </c>
      <c r="D28" s="16"/>
      <c r="E28" t="s">
        <v>224</v>
      </c>
      <c r="H28" s="78">
        <v>0</v>
      </c>
      <c r="I28" t="s">
        <v>224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2635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224</v>
      </c>
      <c r="C30" t="s">
        <v>224</v>
      </c>
      <c r="D30" s="16"/>
      <c r="E30" t="s">
        <v>224</v>
      </c>
      <c r="H30" s="78">
        <v>0</v>
      </c>
      <c r="I30" t="s">
        <v>224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2643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2644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224</v>
      </c>
      <c r="C33" t="s">
        <v>224</v>
      </c>
      <c r="D33" s="16"/>
      <c r="E33" t="s">
        <v>224</v>
      </c>
      <c r="H33" s="78">
        <v>0</v>
      </c>
      <c r="I33" t="s">
        <v>224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2645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224</v>
      </c>
      <c r="C35" t="s">
        <v>224</v>
      </c>
      <c r="D35" s="16"/>
      <c r="E35" t="s">
        <v>224</v>
      </c>
      <c r="H35" s="78">
        <v>0</v>
      </c>
      <c r="I35" t="s">
        <v>224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2646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224</v>
      </c>
      <c r="C37" t="s">
        <v>224</v>
      </c>
      <c r="D37" s="16"/>
      <c r="E37" t="s">
        <v>224</v>
      </c>
      <c r="H37" s="78">
        <v>0</v>
      </c>
      <c r="I37" t="s">
        <v>224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2647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224</v>
      </c>
      <c r="C39" t="s">
        <v>224</v>
      </c>
      <c r="D39" s="16"/>
      <c r="E39" t="s">
        <v>224</v>
      </c>
      <c r="H39" s="78">
        <v>0</v>
      </c>
      <c r="I39" t="s">
        <v>224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266</v>
      </c>
      <c r="D40" s="16"/>
    </row>
    <row r="41" spans="2:17">
      <c r="B41" t="s">
        <v>395</v>
      </c>
      <c r="D41" s="16"/>
    </row>
    <row r="42" spans="2:17">
      <c r="B42" t="s">
        <v>396</v>
      </c>
      <c r="D42" s="16"/>
    </row>
    <row r="43" spans="2:17">
      <c r="B43" t="s">
        <v>397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5:XFD1048576 A1:XFD3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61"/>
  <sheetViews>
    <sheetView rightToLeft="1" topLeftCell="A8" workbookViewId="0">
      <selection activeCell="E14" sqref="E14:E463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83">
        <v>44012</v>
      </c>
    </row>
    <row r="2" spans="2:60">
      <c r="B2" s="2" t="s">
        <v>1</v>
      </c>
      <c r="C2" s="12" t="s">
        <v>197</v>
      </c>
    </row>
    <row r="3" spans="2:60">
      <c r="B3" s="2" t="s">
        <v>2</v>
      </c>
      <c r="C3" s="26" t="s">
        <v>4558</v>
      </c>
    </row>
    <row r="4" spans="2:60" s="1" customFormat="1">
      <c r="B4" s="2" t="s">
        <v>3</v>
      </c>
    </row>
    <row r="5" spans="2:60">
      <c r="B5" s="75" t="s">
        <v>198</v>
      </c>
      <c r="C5" s="2" t="s">
        <v>199</v>
      </c>
    </row>
    <row r="6" spans="2:60">
      <c r="B6" s="2"/>
      <c r="C6" s="2"/>
    </row>
    <row r="7" spans="2:60" ht="26.25" customHeight="1">
      <c r="B7" s="107" t="s">
        <v>146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9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5.25</v>
      </c>
      <c r="J11" s="18"/>
      <c r="K11" s="18"/>
      <c r="L11" s="18"/>
      <c r="M11" s="77">
        <v>2.3E-2</v>
      </c>
      <c r="N11" s="76">
        <v>1758720014.3670001</v>
      </c>
      <c r="O11" s="7"/>
      <c r="P11" s="76">
        <v>2350717.4131666883</v>
      </c>
      <c r="Q11" s="77">
        <v>1</v>
      </c>
      <c r="R11" s="77">
        <v>0.13170000000000001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208</v>
      </c>
      <c r="I12" s="82">
        <v>5.67</v>
      </c>
      <c r="M12" s="81">
        <v>1.95E-2</v>
      </c>
      <c r="N12" s="82">
        <v>1611317479.927</v>
      </c>
      <c r="P12" s="82">
        <v>1838822.2392549263</v>
      </c>
      <c r="Q12" s="81">
        <v>0.78220000000000001</v>
      </c>
      <c r="R12" s="81">
        <v>0.10299999999999999</v>
      </c>
    </row>
    <row r="13" spans="2:60">
      <c r="B13" s="80" t="s">
        <v>3917</v>
      </c>
      <c r="I13" s="82">
        <v>2.11</v>
      </c>
      <c r="M13" s="81">
        <v>5.4000000000000003E-3</v>
      </c>
      <c r="N13" s="82">
        <v>782329725.12</v>
      </c>
      <c r="P13" s="82">
        <v>821593.55983886495</v>
      </c>
      <c r="Q13" s="81">
        <v>0.34949999999999998</v>
      </c>
      <c r="R13" s="81">
        <v>4.5999999999999999E-2</v>
      </c>
    </row>
    <row r="14" spans="2:60">
      <c r="B14" t="s">
        <v>4458</v>
      </c>
      <c r="C14" t="s">
        <v>3918</v>
      </c>
      <c r="D14" t="s">
        <v>3919</v>
      </c>
      <c r="E14"/>
      <c r="F14" t="s">
        <v>3920</v>
      </c>
      <c r="G14" t="s">
        <v>4220</v>
      </c>
      <c r="H14" t="s">
        <v>3921</v>
      </c>
      <c r="I14" s="78">
        <v>2.78</v>
      </c>
      <c r="J14" t="s">
        <v>128</v>
      </c>
      <c r="K14" t="s">
        <v>102</v>
      </c>
      <c r="L14" s="79">
        <v>0</v>
      </c>
      <c r="M14" s="79">
        <v>1.32E-2</v>
      </c>
      <c r="N14" s="78">
        <v>34687209.600000001</v>
      </c>
      <c r="O14" s="78">
        <v>101.2</v>
      </c>
      <c r="P14" s="78">
        <v>35103.456115200002</v>
      </c>
      <c r="Q14" s="79">
        <v>1.49E-2</v>
      </c>
      <c r="R14" s="79">
        <v>2E-3</v>
      </c>
    </row>
    <row r="15" spans="2:60">
      <c r="B15" t="s">
        <v>4458</v>
      </c>
      <c r="C15" t="s">
        <v>3918</v>
      </c>
      <c r="D15" t="s">
        <v>3922</v>
      </c>
      <c r="E15"/>
      <c r="F15" t="s">
        <v>3920</v>
      </c>
      <c r="G15" t="s">
        <v>370</v>
      </c>
      <c r="H15" t="s">
        <v>3921</v>
      </c>
      <c r="I15" s="78">
        <v>2.0699999999999998</v>
      </c>
      <c r="J15" t="s">
        <v>128</v>
      </c>
      <c r="K15" t="s">
        <v>102</v>
      </c>
      <c r="L15" s="79">
        <v>0</v>
      </c>
      <c r="M15" s="79">
        <v>5.0000000000000001E-3</v>
      </c>
      <c r="N15" s="78">
        <v>738054188.71000004</v>
      </c>
      <c r="O15" s="78">
        <v>105.24</v>
      </c>
      <c r="P15" s="78">
        <v>776728.22819840396</v>
      </c>
      <c r="Q15" s="79">
        <v>0.33040000000000003</v>
      </c>
      <c r="R15" s="79">
        <v>4.3499999999999997E-2</v>
      </c>
    </row>
    <row r="16" spans="2:60">
      <c r="B16" t="s">
        <v>4458</v>
      </c>
      <c r="C16" t="s">
        <v>3918</v>
      </c>
      <c r="D16" t="s">
        <v>3922</v>
      </c>
      <c r="E16"/>
      <c r="F16" t="s">
        <v>3920</v>
      </c>
      <c r="G16" t="s">
        <v>3642</v>
      </c>
      <c r="H16" t="s">
        <v>3921</v>
      </c>
      <c r="I16" s="78">
        <v>2.97</v>
      </c>
      <c r="J16" t="s">
        <v>128</v>
      </c>
      <c r="K16" t="s">
        <v>102</v>
      </c>
      <c r="L16" s="79">
        <v>0</v>
      </c>
      <c r="M16" s="79">
        <v>1.04E-2</v>
      </c>
      <c r="N16" s="78">
        <v>9588326.8100000005</v>
      </c>
      <c r="O16" s="78">
        <v>101.81</v>
      </c>
      <c r="P16" s="78">
        <v>9761.8755252610008</v>
      </c>
      <c r="Q16" s="79">
        <v>4.1999999999999997E-3</v>
      </c>
      <c r="R16" s="79">
        <v>5.0000000000000001E-4</v>
      </c>
    </row>
    <row r="17" spans="2:18">
      <c r="B17" s="80" t="s">
        <v>3923</v>
      </c>
      <c r="I17" s="82">
        <v>22.57</v>
      </c>
      <c r="M17" s="81">
        <v>3.6499999999999998E-2</v>
      </c>
      <c r="N17" s="82">
        <v>181568455.877</v>
      </c>
      <c r="P17" s="82">
        <v>190236.97875113599</v>
      </c>
      <c r="Q17" s="81">
        <v>8.09E-2</v>
      </c>
      <c r="R17" s="81">
        <v>1.0699999999999999E-2</v>
      </c>
    </row>
    <row r="18" spans="2:18">
      <c r="B18" t="s">
        <v>4459</v>
      </c>
      <c r="C18" t="s">
        <v>3918</v>
      </c>
      <c r="D18" t="s">
        <v>3941</v>
      </c>
      <c r="E18"/>
      <c r="F18" t="s">
        <v>224</v>
      </c>
      <c r="G18" t="s">
        <v>4109</v>
      </c>
      <c r="H18" t="s">
        <v>225</v>
      </c>
      <c r="I18" s="78">
        <v>24.52</v>
      </c>
      <c r="J18" t="s">
        <v>112</v>
      </c>
      <c r="K18" t="s">
        <v>102</v>
      </c>
      <c r="L18" s="79">
        <v>2.6599999999999999E-2</v>
      </c>
      <c r="M18" s="79">
        <v>0.04</v>
      </c>
      <c r="N18" s="78">
        <v>8618672.6799999997</v>
      </c>
      <c r="O18" s="78">
        <v>105.56</v>
      </c>
      <c r="P18" s="78">
        <v>9097.8708810080007</v>
      </c>
      <c r="Q18" s="79">
        <v>3.8999999999999998E-3</v>
      </c>
      <c r="R18" s="79">
        <v>5.0000000000000001E-4</v>
      </c>
    </row>
    <row r="19" spans="2:18">
      <c r="B19" t="s">
        <v>4459</v>
      </c>
      <c r="C19" t="s">
        <v>3918</v>
      </c>
      <c r="D19" t="s">
        <v>3936</v>
      </c>
      <c r="E19"/>
      <c r="F19" t="s">
        <v>224</v>
      </c>
      <c r="G19" t="s">
        <v>4109</v>
      </c>
      <c r="H19" t="s">
        <v>225</v>
      </c>
      <c r="I19" s="78">
        <v>24.61</v>
      </c>
      <c r="J19" t="s">
        <v>112</v>
      </c>
      <c r="K19" t="s">
        <v>102</v>
      </c>
      <c r="L19" s="79">
        <v>2.4500000000000001E-2</v>
      </c>
      <c r="M19" s="79">
        <v>3.5400000000000001E-2</v>
      </c>
      <c r="N19" s="78">
        <v>11811755.77</v>
      </c>
      <c r="O19" s="78">
        <v>100.49</v>
      </c>
      <c r="P19" s="78">
        <v>11869.633373273</v>
      </c>
      <c r="Q19" s="79">
        <v>5.0000000000000001E-3</v>
      </c>
      <c r="R19" s="79">
        <v>6.9999999999999999E-4</v>
      </c>
    </row>
    <row r="20" spans="2:18">
      <c r="B20" t="s">
        <v>4459</v>
      </c>
      <c r="C20" t="s">
        <v>3918</v>
      </c>
      <c r="D20" t="s">
        <v>3928</v>
      </c>
      <c r="E20"/>
      <c r="F20" t="s">
        <v>224</v>
      </c>
      <c r="G20" t="s">
        <v>4278</v>
      </c>
      <c r="H20" t="s">
        <v>225</v>
      </c>
      <c r="I20" s="78">
        <v>24.61</v>
      </c>
      <c r="J20" t="s">
        <v>127</v>
      </c>
      <c r="K20" t="s">
        <v>102</v>
      </c>
      <c r="L20" s="79">
        <v>3.7100000000000001E-2</v>
      </c>
      <c r="M20" s="79">
        <v>6.8699999999999997E-2</v>
      </c>
      <c r="N20" s="78">
        <v>9819883.0600000005</v>
      </c>
      <c r="O20" s="78">
        <v>110.08</v>
      </c>
      <c r="P20" s="78">
        <v>10809.727272448001</v>
      </c>
      <c r="Q20" s="79">
        <v>4.5999999999999999E-3</v>
      </c>
      <c r="R20" s="79">
        <v>5.9999999999999995E-4</v>
      </c>
    </row>
    <row r="21" spans="2:18">
      <c r="B21" t="s">
        <v>4459</v>
      </c>
      <c r="C21" t="s">
        <v>3918</v>
      </c>
      <c r="D21" t="s">
        <v>3926</v>
      </c>
      <c r="E21"/>
      <c r="F21" t="s">
        <v>224</v>
      </c>
      <c r="G21" t="s">
        <v>4278</v>
      </c>
      <c r="H21" t="s">
        <v>225</v>
      </c>
      <c r="I21" s="78">
        <v>24.61</v>
      </c>
      <c r="J21" t="s">
        <v>127</v>
      </c>
      <c r="K21" t="s">
        <v>102</v>
      </c>
      <c r="L21" s="79">
        <v>3.2899999999999999E-2</v>
      </c>
      <c r="M21" s="79">
        <v>8.2600000000000007E-2</v>
      </c>
      <c r="N21" s="78">
        <v>13129007.02</v>
      </c>
      <c r="O21" s="78">
        <v>97.49</v>
      </c>
      <c r="P21" s="78">
        <v>12799.468943798</v>
      </c>
      <c r="Q21" s="79">
        <v>5.4000000000000003E-3</v>
      </c>
      <c r="R21" s="79">
        <v>6.9999999999999999E-4</v>
      </c>
    </row>
    <row r="22" spans="2:18">
      <c r="B22" t="s">
        <v>4459</v>
      </c>
      <c r="C22" t="s">
        <v>3918</v>
      </c>
      <c r="D22" t="s">
        <v>3942</v>
      </c>
      <c r="E22"/>
      <c r="F22" t="s">
        <v>224</v>
      </c>
      <c r="G22" t="s">
        <v>4109</v>
      </c>
      <c r="H22" t="s">
        <v>225</v>
      </c>
      <c r="I22" s="78">
        <v>24.52</v>
      </c>
      <c r="J22" t="s">
        <v>112</v>
      </c>
      <c r="K22" t="s">
        <v>102</v>
      </c>
      <c r="L22" s="79">
        <v>2.3E-2</v>
      </c>
      <c r="M22" s="79">
        <v>3.3099999999999997E-2</v>
      </c>
      <c r="N22" s="78">
        <v>6941926.6100000003</v>
      </c>
      <c r="O22" s="78">
        <v>106.09</v>
      </c>
      <c r="P22" s="78">
        <v>7364.6899405490003</v>
      </c>
      <c r="Q22" s="79">
        <v>3.0999999999999999E-3</v>
      </c>
      <c r="R22" s="79">
        <v>4.0000000000000002E-4</v>
      </c>
    </row>
    <row r="23" spans="2:18">
      <c r="B23" t="s">
        <v>4459</v>
      </c>
      <c r="C23" t="s">
        <v>3918</v>
      </c>
      <c r="D23" t="s">
        <v>3937</v>
      </c>
      <c r="E23"/>
      <c r="F23" t="s">
        <v>224</v>
      </c>
      <c r="G23" t="s">
        <v>4109</v>
      </c>
      <c r="H23" t="s">
        <v>225</v>
      </c>
      <c r="I23" s="78">
        <v>24.61</v>
      </c>
      <c r="J23" t="s">
        <v>112</v>
      </c>
      <c r="K23" t="s">
        <v>102</v>
      </c>
      <c r="L23" s="79">
        <v>1.8499999999999999E-2</v>
      </c>
      <c r="M23" s="79">
        <v>2.7900000000000001E-2</v>
      </c>
      <c r="N23" s="78">
        <v>9429098.7200000007</v>
      </c>
      <c r="O23" s="78">
        <v>106.3</v>
      </c>
      <c r="P23" s="78">
        <v>10023.131939360001</v>
      </c>
      <c r="Q23" s="79">
        <v>4.3E-3</v>
      </c>
      <c r="R23" s="79">
        <v>5.9999999999999995E-4</v>
      </c>
    </row>
    <row r="24" spans="2:18">
      <c r="B24" t="s">
        <v>4459</v>
      </c>
      <c r="C24" t="s">
        <v>3918</v>
      </c>
      <c r="D24" t="s">
        <v>3929</v>
      </c>
      <c r="E24"/>
      <c r="F24" t="s">
        <v>224</v>
      </c>
      <c r="G24" t="s">
        <v>4278</v>
      </c>
      <c r="H24" t="s">
        <v>225</v>
      </c>
      <c r="I24" s="78">
        <v>24.61</v>
      </c>
      <c r="J24" t="s">
        <v>127</v>
      </c>
      <c r="K24" t="s">
        <v>102</v>
      </c>
      <c r="L24" s="79">
        <v>3.27E-2</v>
      </c>
      <c r="M24" s="79">
        <v>6.2899999999999998E-2</v>
      </c>
      <c r="N24" s="78">
        <v>11980071.5</v>
      </c>
      <c r="O24" s="78">
        <v>106.05</v>
      </c>
      <c r="P24" s="78">
        <v>12704.865825749999</v>
      </c>
      <c r="Q24" s="79">
        <v>5.4000000000000003E-3</v>
      </c>
      <c r="R24" s="79">
        <v>6.9999999999999999E-4</v>
      </c>
    </row>
    <row r="25" spans="2:18">
      <c r="B25" t="s">
        <v>4459</v>
      </c>
      <c r="C25" t="s">
        <v>3918</v>
      </c>
      <c r="D25" t="s">
        <v>3927</v>
      </c>
      <c r="E25"/>
      <c r="F25" t="s">
        <v>224</v>
      </c>
      <c r="G25" t="s">
        <v>4278</v>
      </c>
      <c r="H25" t="s">
        <v>225</v>
      </c>
      <c r="I25" s="78">
        <v>24.61</v>
      </c>
      <c r="J25" t="s">
        <v>127</v>
      </c>
      <c r="K25" t="s">
        <v>102</v>
      </c>
      <c r="L25" s="79">
        <v>3.0099999999999998E-2</v>
      </c>
      <c r="M25" s="79">
        <v>7.8799999999999995E-2</v>
      </c>
      <c r="N25" s="78">
        <v>12947346.439999999</v>
      </c>
      <c r="O25" s="78">
        <v>99.09</v>
      </c>
      <c r="P25" s="78">
        <v>12829.525587396</v>
      </c>
      <c r="Q25" s="79">
        <v>5.4999999999999997E-3</v>
      </c>
      <c r="R25" s="79">
        <v>6.9999999999999999E-4</v>
      </c>
    </row>
    <row r="26" spans="2:18">
      <c r="B26" t="s">
        <v>4459</v>
      </c>
      <c r="C26" t="s">
        <v>3918</v>
      </c>
      <c r="D26" t="s">
        <v>3924</v>
      </c>
      <c r="E26"/>
      <c r="F26" t="s">
        <v>224</v>
      </c>
      <c r="G26" t="s">
        <v>370</v>
      </c>
      <c r="H26" t="s">
        <v>225</v>
      </c>
      <c r="J26" t="s">
        <v>474</v>
      </c>
      <c r="K26" t="s">
        <v>102</v>
      </c>
      <c r="L26" s="79">
        <v>0</v>
      </c>
      <c r="M26" s="79">
        <v>0</v>
      </c>
      <c r="N26" s="78">
        <v>-6859.2030000000004</v>
      </c>
      <c r="O26" s="78">
        <v>100</v>
      </c>
      <c r="P26" s="78">
        <v>-6.8592029999999999</v>
      </c>
      <c r="Q26" s="79">
        <v>0</v>
      </c>
      <c r="R26" s="79">
        <v>0</v>
      </c>
    </row>
    <row r="27" spans="2:18">
      <c r="B27" t="s">
        <v>4459</v>
      </c>
      <c r="C27" t="s">
        <v>3918</v>
      </c>
      <c r="D27" t="s">
        <v>3934</v>
      </c>
      <c r="E27"/>
      <c r="F27" t="s">
        <v>224</v>
      </c>
      <c r="G27" t="s">
        <v>4109</v>
      </c>
      <c r="H27" t="s">
        <v>225</v>
      </c>
      <c r="I27" s="78">
        <v>8.8699999999999992</v>
      </c>
      <c r="J27" t="s">
        <v>112</v>
      </c>
      <c r="K27" t="s">
        <v>102</v>
      </c>
      <c r="L27" s="79">
        <v>2.1399999999999999E-2</v>
      </c>
      <c r="M27" s="79">
        <v>1.0500000000000001E-2</v>
      </c>
      <c r="N27" s="78">
        <v>7354989.2000000002</v>
      </c>
      <c r="O27" s="78">
        <v>110.95</v>
      </c>
      <c r="P27" s="78">
        <v>8160.3605174000004</v>
      </c>
      <c r="Q27" s="79">
        <v>3.5000000000000001E-3</v>
      </c>
      <c r="R27" s="79">
        <v>5.0000000000000001E-4</v>
      </c>
    </row>
    <row r="28" spans="2:18">
      <c r="B28" t="s">
        <v>4459</v>
      </c>
      <c r="C28" t="s">
        <v>3918</v>
      </c>
      <c r="D28" t="s">
        <v>3932</v>
      </c>
      <c r="E28"/>
      <c r="F28" t="s">
        <v>224</v>
      </c>
      <c r="G28" t="s">
        <v>4109</v>
      </c>
      <c r="H28" t="s">
        <v>225</v>
      </c>
      <c r="I28" s="78">
        <v>9.89</v>
      </c>
      <c r="J28" t="s">
        <v>112</v>
      </c>
      <c r="K28" t="s">
        <v>102</v>
      </c>
      <c r="L28" s="79">
        <v>2.8400000000000002E-2</v>
      </c>
      <c r="M28" s="79">
        <v>1.9900000000000001E-2</v>
      </c>
      <c r="N28" s="78">
        <v>9505907.6999999993</v>
      </c>
      <c r="O28" s="78">
        <v>109.21</v>
      </c>
      <c r="P28" s="78">
        <v>10381.40179917</v>
      </c>
      <c r="Q28" s="79">
        <v>4.4000000000000003E-3</v>
      </c>
      <c r="R28" s="79">
        <v>5.9999999999999995E-4</v>
      </c>
    </row>
    <row r="29" spans="2:18">
      <c r="B29" t="s">
        <v>4459</v>
      </c>
      <c r="C29" t="s">
        <v>3918</v>
      </c>
      <c r="D29" t="s">
        <v>3933</v>
      </c>
      <c r="E29"/>
      <c r="F29" t="s">
        <v>224</v>
      </c>
      <c r="G29" t="s">
        <v>4297</v>
      </c>
      <c r="H29" t="s">
        <v>225</v>
      </c>
      <c r="I29" s="78">
        <v>25.52</v>
      </c>
      <c r="J29" t="s">
        <v>112</v>
      </c>
      <c r="K29" t="s">
        <v>102</v>
      </c>
      <c r="L29" s="79">
        <v>3.0099999999999998E-2</v>
      </c>
      <c r="M29" s="79">
        <v>1.7899999999999999E-2</v>
      </c>
      <c r="N29" s="78">
        <v>17039573.690000001</v>
      </c>
      <c r="O29" s="78">
        <v>100.75</v>
      </c>
      <c r="P29" s="78">
        <v>17167.370492675</v>
      </c>
      <c r="Q29" s="79">
        <v>7.3000000000000001E-3</v>
      </c>
      <c r="R29" s="79">
        <v>1E-3</v>
      </c>
    </row>
    <row r="30" spans="2:18">
      <c r="B30" t="s">
        <v>4459</v>
      </c>
      <c r="C30" t="s">
        <v>3918</v>
      </c>
      <c r="D30" t="s">
        <v>3935</v>
      </c>
      <c r="E30"/>
      <c r="F30" t="s">
        <v>224</v>
      </c>
      <c r="G30" t="s">
        <v>4278</v>
      </c>
      <c r="H30" t="s">
        <v>225</v>
      </c>
      <c r="I30" s="78">
        <v>25.52</v>
      </c>
      <c r="J30" t="s">
        <v>112</v>
      </c>
      <c r="K30" t="s">
        <v>102</v>
      </c>
      <c r="L30" s="79">
        <v>3.4099999999999998E-2</v>
      </c>
      <c r="M30" s="79">
        <v>1.7299999999999999E-2</v>
      </c>
      <c r="N30" s="78">
        <v>22678707.890000001</v>
      </c>
      <c r="O30" s="78">
        <v>108.22</v>
      </c>
      <c r="P30" s="78">
        <v>24542.897678558002</v>
      </c>
      <c r="Q30" s="79">
        <v>1.04E-2</v>
      </c>
      <c r="R30" s="79">
        <v>1.4E-3</v>
      </c>
    </row>
    <row r="31" spans="2:18">
      <c r="B31" t="s">
        <v>4459</v>
      </c>
      <c r="C31" t="s">
        <v>3918</v>
      </c>
      <c r="D31" t="s">
        <v>3931</v>
      </c>
      <c r="E31"/>
      <c r="F31" t="s">
        <v>224</v>
      </c>
      <c r="G31" t="s">
        <v>4297</v>
      </c>
      <c r="H31" t="s">
        <v>225</v>
      </c>
      <c r="I31" s="78">
        <v>10.02</v>
      </c>
      <c r="J31" t="s">
        <v>112</v>
      </c>
      <c r="K31" t="s">
        <v>102</v>
      </c>
      <c r="L31" s="79">
        <v>3.9600000000000003E-2</v>
      </c>
      <c r="M31" s="79">
        <v>2.4E-2</v>
      </c>
      <c r="N31" s="78">
        <v>4439499.75</v>
      </c>
      <c r="O31" s="78">
        <v>100.53</v>
      </c>
      <c r="P31" s="78">
        <v>4463.0290986749997</v>
      </c>
      <c r="Q31" s="79">
        <v>1.9E-3</v>
      </c>
      <c r="R31" s="79">
        <v>2.9999999999999997E-4</v>
      </c>
    </row>
    <row r="32" spans="2:18">
      <c r="B32" t="s">
        <v>4459</v>
      </c>
      <c r="C32" t="s">
        <v>3918</v>
      </c>
      <c r="D32" t="s">
        <v>3943</v>
      </c>
      <c r="E32"/>
      <c r="F32" t="s">
        <v>224</v>
      </c>
      <c r="G32" t="s">
        <v>4109</v>
      </c>
      <c r="H32" t="s">
        <v>225</v>
      </c>
      <c r="I32" s="78">
        <v>21.35</v>
      </c>
      <c r="J32" t="s">
        <v>112</v>
      </c>
      <c r="K32" t="s">
        <v>102</v>
      </c>
      <c r="L32" s="79">
        <v>3.1E-2</v>
      </c>
      <c r="M32" s="79">
        <v>1.4200000000000001E-2</v>
      </c>
      <c r="N32" s="78">
        <v>5562958.1699999999</v>
      </c>
      <c r="O32" s="78">
        <v>113.69</v>
      </c>
      <c r="P32" s="78">
        <v>6324.5271434730003</v>
      </c>
      <c r="Q32" s="79">
        <v>2.7000000000000001E-3</v>
      </c>
      <c r="R32" s="79">
        <v>4.0000000000000002E-4</v>
      </c>
    </row>
    <row r="33" spans="2:18">
      <c r="B33" t="s">
        <v>4459</v>
      </c>
      <c r="C33" t="s">
        <v>3918</v>
      </c>
      <c r="D33" t="s">
        <v>3940</v>
      </c>
      <c r="E33"/>
      <c r="F33" t="s">
        <v>224</v>
      </c>
      <c r="G33" t="s">
        <v>4109</v>
      </c>
      <c r="H33" t="s">
        <v>225</v>
      </c>
      <c r="I33" s="78">
        <v>22.18</v>
      </c>
      <c r="J33" t="s">
        <v>112</v>
      </c>
      <c r="K33" t="s">
        <v>102</v>
      </c>
      <c r="L33" s="79">
        <v>0.01</v>
      </c>
      <c r="M33" s="79">
        <v>8.0000000000000004E-4</v>
      </c>
      <c r="N33" s="78">
        <v>8192369.5599999996</v>
      </c>
      <c r="O33" s="78">
        <v>105.55</v>
      </c>
      <c r="P33" s="78">
        <v>8647.0460705799997</v>
      </c>
      <c r="Q33" s="79">
        <v>3.7000000000000002E-3</v>
      </c>
      <c r="R33" s="79">
        <v>5.0000000000000001E-4</v>
      </c>
    </row>
    <row r="34" spans="2:18">
      <c r="B34" t="s">
        <v>4459</v>
      </c>
      <c r="C34" t="s">
        <v>3918</v>
      </c>
      <c r="D34" t="s">
        <v>3939</v>
      </c>
      <c r="E34"/>
      <c r="F34" t="s">
        <v>224</v>
      </c>
      <c r="G34" t="s">
        <v>4109</v>
      </c>
      <c r="H34" t="s">
        <v>225</v>
      </c>
      <c r="I34" s="78">
        <v>22.68</v>
      </c>
      <c r="J34" t="s">
        <v>112</v>
      </c>
      <c r="K34" t="s">
        <v>102</v>
      </c>
      <c r="L34" s="79">
        <v>1.29E-2</v>
      </c>
      <c r="M34" s="79">
        <v>1.1000000000000001E-3</v>
      </c>
      <c r="N34" s="78">
        <v>5844855.1100000003</v>
      </c>
      <c r="O34" s="78">
        <v>107.18</v>
      </c>
      <c r="P34" s="78">
        <v>6264.5157068979997</v>
      </c>
      <c r="Q34" s="79">
        <v>2.7000000000000001E-3</v>
      </c>
      <c r="R34" s="79">
        <v>4.0000000000000002E-4</v>
      </c>
    </row>
    <row r="35" spans="2:18">
      <c r="B35" t="s">
        <v>4459</v>
      </c>
      <c r="C35" t="s">
        <v>3918</v>
      </c>
      <c r="D35" t="s">
        <v>3938</v>
      </c>
      <c r="E35"/>
      <c r="F35" t="s">
        <v>224</v>
      </c>
      <c r="G35" t="s">
        <v>4109</v>
      </c>
      <c r="H35" t="s">
        <v>225</v>
      </c>
      <c r="I35" s="78">
        <v>22.68</v>
      </c>
      <c r="J35" t="s">
        <v>112</v>
      </c>
      <c r="K35" t="s">
        <v>102</v>
      </c>
      <c r="L35" s="79">
        <v>1.6400000000000001E-2</v>
      </c>
      <c r="M35" s="79">
        <v>8.9999999999999998E-4</v>
      </c>
      <c r="N35" s="78">
        <v>2310832.88</v>
      </c>
      <c r="O35" s="78">
        <v>110.55</v>
      </c>
      <c r="P35" s="78">
        <v>2554.6257488400001</v>
      </c>
      <c r="Q35" s="79">
        <v>1.1000000000000001E-3</v>
      </c>
      <c r="R35" s="79">
        <v>1E-4</v>
      </c>
    </row>
    <row r="36" spans="2:18">
      <c r="B36" t="s">
        <v>4459</v>
      </c>
      <c r="C36" t="s">
        <v>3918</v>
      </c>
      <c r="D36" t="s">
        <v>3930</v>
      </c>
      <c r="E36"/>
      <c r="F36" t="s">
        <v>224</v>
      </c>
      <c r="G36" t="s">
        <v>4297</v>
      </c>
      <c r="H36" t="s">
        <v>225</v>
      </c>
      <c r="I36" s="78">
        <v>21.01</v>
      </c>
      <c r="J36" t="s">
        <v>127</v>
      </c>
      <c r="K36" t="s">
        <v>102</v>
      </c>
      <c r="L36" s="79">
        <v>5.5399999999999998E-2</v>
      </c>
      <c r="M36" s="79">
        <v>5.1200000000000002E-2</v>
      </c>
      <c r="N36" s="78">
        <v>1286711.71</v>
      </c>
      <c r="O36" s="78">
        <v>111.13</v>
      </c>
      <c r="P36" s="78">
        <v>1429.9227233229999</v>
      </c>
      <c r="Q36" s="79">
        <v>5.9999999999999995E-4</v>
      </c>
      <c r="R36" s="79">
        <v>1E-4</v>
      </c>
    </row>
    <row r="37" spans="2:18">
      <c r="B37" t="s">
        <v>4459</v>
      </c>
      <c r="C37" t="s">
        <v>3918</v>
      </c>
      <c r="D37" t="s">
        <v>3925</v>
      </c>
      <c r="E37"/>
      <c r="F37" t="s">
        <v>224</v>
      </c>
      <c r="G37" t="s">
        <v>4297</v>
      </c>
      <c r="H37" t="s">
        <v>225</v>
      </c>
      <c r="I37" s="78">
        <v>23.43</v>
      </c>
      <c r="J37" t="s">
        <v>127</v>
      </c>
      <c r="K37" t="s">
        <v>102</v>
      </c>
      <c r="L37" s="79">
        <v>2.5600000000000001E-2</v>
      </c>
      <c r="M37" s="79">
        <v>5.6599999999999998E-2</v>
      </c>
      <c r="N37" s="78">
        <v>12681147.619999999</v>
      </c>
      <c r="O37" s="78">
        <v>101.01</v>
      </c>
      <c r="P37" s="78">
        <v>12809.227210962001</v>
      </c>
      <c r="Q37" s="79">
        <v>5.4000000000000003E-3</v>
      </c>
      <c r="R37" s="79">
        <v>6.9999999999999999E-4</v>
      </c>
    </row>
    <row r="38" spans="2:18">
      <c r="B38" s="80" t="s">
        <v>3944</v>
      </c>
      <c r="I38" s="82">
        <v>0</v>
      </c>
      <c r="M38" s="81">
        <v>0</v>
      </c>
      <c r="N38" s="82">
        <v>0</v>
      </c>
      <c r="P38" s="82">
        <v>0</v>
      </c>
      <c r="Q38" s="81">
        <v>0</v>
      </c>
      <c r="R38" s="81">
        <v>0</v>
      </c>
    </row>
    <row r="39" spans="2:18">
      <c r="B39" t="s">
        <v>224</v>
      </c>
      <c r="D39" t="s">
        <v>224</v>
      </c>
      <c r="F39" t="s">
        <v>224</v>
      </c>
      <c r="I39" s="78">
        <v>0</v>
      </c>
      <c r="J39" t="s">
        <v>224</v>
      </c>
      <c r="K39" t="s">
        <v>224</v>
      </c>
      <c r="L39" s="79">
        <v>0</v>
      </c>
      <c r="M39" s="79">
        <v>0</v>
      </c>
      <c r="N39" s="78">
        <v>0</v>
      </c>
      <c r="O39" s="78">
        <v>0</v>
      </c>
      <c r="P39" s="78">
        <v>0</v>
      </c>
      <c r="Q39" s="79">
        <v>0</v>
      </c>
      <c r="R39" s="79">
        <v>0</v>
      </c>
    </row>
    <row r="40" spans="2:18">
      <c r="B40" s="80" t="s">
        <v>3945</v>
      </c>
      <c r="I40" s="82">
        <v>5.32</v>
      </c>
      <c r="M40" s="81">
        <v>2.9499999999999998E-2</v>
      </c>
      <c r="N40" s="82">
        <v>647419298.92999995</v>
      </c>
      <c r="P40" s="82">
        <v>826991.70066492539</v>
      </c>
      <c r="Q40" s="81">
        <v>0.3518</v>
      </c>
      <c r="R40" s="81">
        <v>4.6300000000000001E-2</v>
      </c>
    </row>
    <row r="41" spans="2:18">
      <c r="B41" t="s">
        <v>4460</v>
      </c>
      <c r="C41" t="s">
        <v>3918</v>
      </c>
      <c r="D41" t="s">
        <v>3948</v>
      </c>
      <c r="E41"/>
      <c r="F41" t="s">
        <v>462</v>
      </c>
      <c r="G41" t="s">
        <v>3952</v>
      </c>
      <c r="H41" t="s">
        <v>216</v>
      </c>
      <c r="I41" s="78">
        <v>6.97</v>
      </c>
      <c r="J41" t="s">
        <v>810</v>
      </c>
      <c r="K41" t="s">
        <v>102</v>
      </c>
      <c r="L41" s="79">
        <v>3.1899999999999998E-2</v>
      </c>
      <c r="M41" s="79">
        <v>8.8000000000000005E-3</v>
      </c>
      <c r="N41" s="78">
        <v>2662543.94</v>
      </c>
      <c r="O41" s="78">
        <v>118.42</v>
      </c>
      <c r="P41" s="78">
        <v>3152.9845337480001</v>
      </c>
      <c r="Q41" s="79">
        <v>1.2999999999999999E-3</v>
      </c>
      <c r="R41" s="79">
        <v>2.0000000000000001E-4</v>
      </c>
    </row>
    <row r="42" spans="2:18">
      <c r="B42" t="s">
        <v>4460</v>
      </c>
      <c r="C42" t="s">
        <v>3918</v>
      </c>
      <c r="D42" t="s">
        <v>3949</v>
      </c>
      <c r="E42"/>
      <c r="F42" t="s">
        <v>462</v>
      </c>
      <c r="G42" t="s">
        <v>3952</v>
      </c>
      <c r="H42" t="s">
        <v>216</v>
      </c>
      <c r="I42" s="78">
        <v>6.97</v>
      </c>
      <c r="J42" t="s">
        <v>810</v>
      </c>
      <c r="K42" t="s">
        <v>102</v>
      </c>
      <c r="L42" s="79">
        <v>3.1899999999999998E-2</v>
      </c>
      <c r="M42" s="79">
        <v>8.8000000000000005E-3</v>
      </c>
      <c r="N42" s="78">
        <v>380363.38</v>
      </c>
      <c r="O42" s="78">
        <v>115.86</v>
      </c>
      <c r="P42" s="78">
        <v>440.68901206800001</v>
      </c>
      <c r="Q42" s="79">
        <v>2.0000000000000001E-4</v>
      </c>
      <c r="R42" s="79">
        <v>0</v>
      </c>
    </row>
    <row r="43" spans="2:18">
      <c r="B43" t="s">
        <v>4460</v>
      </c>
      <c r="C43" t="s">
        <v>3918</v>
      </c>
      <c r="D43" t="s">
        <v>3946</v>
      </c>
      <c r="E43"/>
      <c r="F43" t="s">
        <v>462</v>
      </c>
      <c r="G43" t="s">
        <v>3952</v>
      </c>
      <c r="H43" t="s">
        <v>216</v>
      </c>
      <c r="I43" s="78">
        <v>6.92</v>
      </c>
      <c r="J43" t="s">
        <v>810</v>
      </c>
      <c r="K43" t="s">
        <v>102</v>
      </c>
      <c r="L43" s="79">
        <v>3.1699999999999999E-2</v>
      </c>
      <c r="M43" s="79">
        <v>1.1900000000000001E-2</v>
      </c>
      <c r="N43" s="78">
        <v>1901816.98</v>
      </c>
      <c r="O43" s="78">
        <v>124.8</v>
      </c>
      <c r="P43" s="78">
        <v>2373.4675910400001</v>
      </c>
      <c r="Q43" s="79">
        <v>1E-3</v>
      </c>
      <c r="R43" s="79">
        <v>1E-4</v>
      </c>
    </row>
    <row r="44" spans="2:18">
      <c r="B44" t="s">
        <v>4460</v>
      </c>
      <c r="C44" t="s">
        <v>3918</v>
      </c>
      <c r="D44" t="s">
        <v>3947</v>
      </c>
      <c r="E44"/>
      <c r="F44" t="s">
        <v>462</v>
      </c>
      <c r="G44" t="s">
        <v>3952</v>
      </c>
      <c r="H44" t="s">
        <v>216</v>
      </c>
      <c r="I44" s="78">
        <v>6.93</v>
      </c>
      <c r="J44" t="s">
        <v>810</v>
      </c>
      <c r="K44" t="s">
        <v>102</v>
      </c>
      <c r="L44" s="79">
        <v>3.1699999999999999E-2</v>
      </c>
      <c r="M44" s="79">
        <v>1.14E-2</v>
      </c>
      <c r="N44" s="78">
        <v>2662543.94</v>
      </c>
      <c r="O44" s="78">
        <v>124.88</v>
      </c>
      <c r="P44" s="78">
        <v>3324.9848722719998</v>
      </c>
      <c r="Q44" s="79">
        <v>1.4E-3</v>
      </c>
      <c r="R44" s="79">
        <v>2.0000000000000001E-4</v>
      </c>
    </row>
    <row r="45" spans="2:18">
      <c r="B45" t="s">
        <v>4460</v>
      </c>
      <c r="C45" t="s">
        <v>3918</v>
      </c>
      <c r="D45" t="s">
        <v>3950</v>
      </c>
      <c r="E45"/>
      <c r="F45" t="s">
        <v>462</v>
      </c>
      <c r="G45" t="s">
        <v>3952</v>
      </c>
      <c r="H45" t="s">
        <v>216</v>
      </c>
      <c r="I45" s="78">
        <v>6.98</v>
      </c>
      <c r="J45" t="s">
        <v>810</v>
      </c>
      <c r="K45" t="s">
        <v>102</v>
      </c>
      <c r="L45" s="79">
        <v>3.15E-2</v>
      </c>
      <c r="M45" s="79">
        <v>8.6999999999999994E-3</v>
      </c>
      <c r="N45" s="78">
        <v>1901816.98</v>
      </c>
      <c r="O45" s="78">
        <v>111.11</v>
      </c>
      <c r="P45" s="78">
        <v>2113.108846478</v>
      </c>
      <c r="Q45" s="79">
        <v>8.9999999999999998E-4</v>
      </c>
      <c r="R45" s="79">
        <v>1E-4</v>
      </c>
    </row>
    <row r="46" spans="2:18">
      <c r="B46" t="s">
        <v>4461</v>
      </c>
      <c r="C46" t="s">
        <v>3918</v>
      </c>
      <c r="D46" t="s">
        <v>3951</v>
      </c>
      <c r="E46"/>
      <c r="F46" t="s">
        <v>462</v>
      </c>
      <c r="G46" t="s">
        <v>370</v>
      </c>
      <c r="H46" t="s">
        <v>216</v>
      </c>
      <c r="I46" s="78">
        <v>6.96</v>
      </c>
      <c r="J46" t="s">
        <v>810</v>
      </c>
      <c r="K46" t="s">
        <v>102</v>
      </c>
      <c r="L46" s="79">
        <v>2.6599999999999999E-2</v>
      </c>
      <c r="M46" s="79">
        <v>1.29E-2</v>
      </c>
      <c r="N46" s="78">
        <v>4003825.47</v>
      </c>
      <c r="O46" s="78">
        <v>109.07</v>
      </c>
      <c r="P46" s="78">
        <v>4366.9724401289996</v>
      </c>
      <c r="Q46" s="79">
        <v>1.9E-3</v>
      </c>
      <c r="R46" s="79">
        <v>2.0000000000000001E-4</v>
      </c>
    </row>
    <row r="47" spans="2:18">
      <c r="B47" t="s">
        <v>4462</v>
      </c>
      <c r="C47" t="s">
        <v>3918</v>
      </c>
      <c r="D47" t="s">
        <v>3960</v>
      </c>
      <c r="E47"/>
      <c r="F47" t="s">
        <v>3958</v>
      </c>
      <c r="G47" t="s">
        <v>3809</v>
      </c>
      <c r="H47" t="s">
        <v>3921</v>
      </c>
      <c r="I47" s="78">
        <v>4.6900000000000004</v>
      </c>
      <c r="J47" t="s">
        <v>474</v>
      </c>
      <c r="K47" t="s">
        <v>102</v>
      </c>
      <c r="L47" s="79">
        <v>4.4999999999999998E-2</v>
      </c>
      <c r="M47" s="79">
        <v>1.2999999999999999E-3</v>
      </c>
      <c r="N47" s="78">
        <v>20781814.609999999</v>
      </c>
      <c r="O47" s="78">
        <v>126.67</v>
      </c>
      <c r="P47" s="78">
        <v>26324.324566487001</v>
      </c>
      <c r="Q47" s="79">
        <v>1.12E-2</v>
      </c>
      <c r="R47" s="79">
        <v>1.5E-3</v>
      </c>
    </row>
    <row r="48" spans="2:18">
      <c r="B48" t="s">
        <v>4462</v>
      </c>
      <c r="C48" t="s">
        <v>3918</v>
      </c>
      <c r="D48" t="s">
        <v>3961</v>
      </c>
      <c r="E48"/>
      <c r="F48" t="s">
        <v>515</v>
      </c>
      <c r="G48" t="s">
        <v>3809</v>
      </c>
      <c r="H48" t="s">
        <v>216</v>
      </c>
      <c r="I48" s="78">
        <v>4.6399999999999997</v>
      </c>
      <c r="J48" t="s">
        <v>474</v>
      </c>
      <c r="K48" t="s">
        <v>102</v>
      </c>
      <c r="L48" s="79">
        <v>4.2000000000000003E-2</v>
      </c>
      <c r="M48" s="79">
        <v>5.4000000000000003E-3</v>
      </c>
      <c r="N48" s="78">
        <v>1731219.32</v>
      </c>
      <c r="O48" s="78">
        <v>117.89</v>
      </c>
      <c r="P48" s="78">
        <v>2040.9344563479999</v>
      </c>
      <c r="Q48" s="79">
        <v>8.9999999999999998E-4</v>
      </c>
      <c r="R48" s="79">
        <v>1E-4</v>
      </c>
    </row>
    <row r="49" spans="2:18">
      <c r="B49" t="s">
        <v>4463</v>
      </c>
      <c r="C49" t="s">
        <v>3918</v>
      </c>
      <c r="D49" t="s">
        <v>3956</v>
      </c>
      <c r="E49"/>
      <c r="F49" t="s">
        <v>515</v>
      </c>
      <c r="G49" t="s">
        <v>361</v>
      </c>
      <c r="H49" t="s">
        <v>216</v>
      </c>
      <c r="I49" s="78">
        <v>3.57</v>
      </c>
      <c r="J49" t="s">
        <v>112</v>
      </c>
      <c r="K49" t="s">
        <v>102</v>
      </c>
      <c r="L49" s="79">
        <v>7.0499999999999993E-2</v>
      </c>
      <c r="M49" s="79">
        <v>-1.1999999999999999E-3</v>
      </c>
      <c r="N49" s="78">
        <v>465141.96</v>
      </c>
      <c r="O49" s="78">
        <v>144.38</v>
      </c>
      <c r="P49" s="78">
        <v>671.571961848</v>
      </c>
      <c r="Q49" s="79">
        <v>2.9999999999999997E-4</v>
      </c>
      <c r="R49" s="79">
        <v>0</v>
      </c>
    </row>
    <row r="50" spans="2:18">
      <c r="B50" t="s">
        <v>4463</v>
      </c>
      <c r="C50" t="s">
        <v>3918</v>
      </c>
      <c r="D50" t="s">
        <v>3953</v>
      </c>
      <c r="E50"/>
      <c r="F50" t="s">
        <v>515</v>
      </c>
      <c r="G50" t="s">
        <v>3722</v>
      </c>
      <c r="H50" t="s">
        <v>216</v>
      </c>
      <c r="I50" s="78">
        <v>3.72</v>
      </c>
      <c r="J50" t="s">
        <v>112</v>
      </c>
      <c r="K50" t="s">
        <v>106</v>
      </c>
      <c r="L50" s="79">
        <v>9.8500000000000004E-2</v>
      </c>
      <c r="M50" s="79">
        <v>8.8999999999999999E-3</v>
      </c>
      <c r="N50" s="78">
        <v>2703769.09</v>
      </c>
      <c r="O50" s="78">
        <v>132.73000000000042</v>
      </c>
      <c r="P50" s="78">
        <v>12438.478263802201</v>
      </c>
      <c r="Q50" s="79">
        <v>5.3E-3</v>
      </c>
      <c r="R50" s="79">
        <v>6.9999999999999999E-4</v>
      </c>
    </row>
    <row r="51" spans="2:18">
      <c r="B51" t="s">
        <v>4463</v>
      </c>
      <c r="C51" t="s">
        <v>3918</v>
      </c>
      <c r="D51" t="s">
        <v>3954</v>
      </c>
      <c r="E51"/>
      <c r="F51" t="s">
        <v>3955</v>
      </c>
      <c r="G51" t="s">
        <v>3722</v>
      </c>
      <c r="H51" t="s">
        <v>231</v>
      </c>
      <c r="I51" s="78">
        <v>3.69</v>
      </c>
      <c r="J51" t="s">
        <v>112</v>
      </c>
      <c r="K51" t="s">
        <v>106</v>
      </c>
      <c r="L51" s="79">
        <v>9.8500000000000004E-2</v>
      </c>
      <c r="M51" s="79">
        <v>1.5900000000000001E-2</v>
      </c>
      <c r="N51" s="78">
        <v>3271957.27</v>
      </c>
      <c r="O51" s="78">
        <v>132.72999999999999</v>
      </c>
      <c r="P51" s="78">
        <v>15052.383553576499</v>
      </c>
      <c r="Q51" s="79">
        <v>6.4000000000000003E-3</v>
      </c>
      <c r="R51" s="79">
        <v>8.0000000000000004E-4</v>
      </c>
    </row>
    <row r="52" spans="2:18">
      <c r="B52" t="s">
        <v>4464</v>
      </c>
      <c r="C52" t="s">
        <v>3918</v>
      </c>
      <c r="D52" t="s">
        <v>3957</v>
      </c>
      <c r="E52"/>
      <c r="F52" t="s">
        <v>3958</v>
      </c>
      <c r="G52" t="s">
        <v>3959</v>
      </c>
      <c r="H52" t="s">
        <v>3921</v>
      </c>
      <c r="I52" s="78">
        <v>0.51</v>
      </c>
      <c r="J52" t="s">
        <v>127</v>
      </c>
      <c r="K52" t="s">
        <v>102</v>
      </c>
      <c r="L52" s="79">
        <v>2.3E-2</v>
      </c>
      <c r="M52" s="79">
        <v>1.8200000000000001E-2</v>
      </c>
      <c r="N52" s="78">
        <v>14372824</v>
      </c>
      <c r="O52" s="78">
        <v>101.35</v>
      </c>
      <c r="P52" s="78">
        <v>14566.857124</v>
      </c>
      <c r="Q52" s="79">
        <v>6.1999999999999998E-3</v>
      </c>
      <c r="R52" s="79">
        <v>8.0000000000000004E-4</v>
      </c>
    </row>
    <row r="53" spans="2:18">
      <c r="B53" t="s">
        <v>4465</v>
      </c>
      <c r="C53" t="s">
        <v>3918</v>
      </c>
      <c r="D53" t="s">
        <v>3964</v>
      </c>
      <c r="E53"/>
      <c r="F53" t="s">
        <v>623</v>
      </c>
      <c r="G53" t="s">
        <v>370</v>
      </c>
      <c r="H53" t="s">
        <v>216</v>
      </c>
      <c r="I53" s="78">
        <v>7.28</v>
      </c>
      <c r="J53" t="s">
        <v>548</v>
      </c>
      <c r="K53" t="s">
        <v>102</v>
      </c>
      <c r="L53" s="79">
        <v>3.5200000000000002E-2</v>
      </c>
      <c r="M53" s="79">
        <v>3.5999999999999997E-2</v>
      </c>
      <c r="N53" s="78">
        <v>3504167.29</v>
      </c>
      <c r="O53" s="78">
        <v>104.87</v>
      </c>
      <c r="P53" s="78">
        <v>3674.8202370230001</v>
      </c>
      <c r="Q53" s="79">
        <v>1.6000000000000001E-3</v>
      </c>
      <c r="R53" s="79">
        <v>2.0000000000000001E-4</v>
      </c>
    </row>
    <row r="54" spans="2:18">
      <c r="B54" t="s">
        <v>4465</v>
      </c>
      <c r="C54" t="s">
        <v>3918</v>
      </c>
      <c r="D54" t="s">
        <v>3965</v>
      </c>
      <c r="E54"/>
      <c r="F54" t="s">
        <v>623</v>
      </c>
      <c r="G54" t="s">
        <v>370</v>
      </c>
      <c r="H54" t="s">
        <v>216</v>
      </c>
      <c r="I54" s="78">
        <v>7.54</v>
      </c>
      <c r="J54" t="s">
        <v>548</v>
      </c>
      <c r="K54" t="s">
        <v>102</v>
      </c>
      <c r="L54" s="79">
        <v>3.6200000000000003E-2</v>
      </c>
      <c r="M54" s="79">
        <v>2.6499999999999999E-2</v>
      </c>
      <c r="N54" s="78">
        <v>733147.47</v>
      </c>
      <c r="O54" s="78">
        <v>104.5</v>
      </c>
      <c r="P54" s="78">
        <v>766.13910614999998</v>
      </c>
      <c r="Q54" s="79">
        <v>2.9999999999999997E-4</v>
      </c>
      <c r="R54" s="79">
        <v>0</v>
      </c>
    </row>
    <row r="55" spans="2:18">
      <c r="B55" t="s">
        <v>4465</v>
      </c>
      <c r="C55" t="s">
        <v>3918</v>
      </c>
      <c r="D55" t="s">
        <v>3966</v>
      </c>
      <c r="E55"/>
      <c r="F55" t="s">
        <v>623</v>
      </c>
      <c r="G55" t="s">
        <v>370</v>
      </c>
      <c r="H55" t="s">
        <v>216</v>
      </c>
      <c r="I55" s="78">
        <v>9.26</v>
      </c>
      <c r="J55" t="s">
        <v>548</v>
      </c>
      <c r="K55" t="s">
        <v>102</v>
      </c>
      <c r="L55" s="79">
        <v>4.0000000000000002E-4</v>
      </c>
      <c r="M55" s="79">
        <v>8.5000000000000006E-3</v>
      </c>
      <c r="N55" s="78">
        <v>734423.58</v>
      </c>
      <c r="O55" s="78">
        <v>109.56</v>
      </c>
      <c r="P55" s="78">
        <v>804.63447424799995</v>
      </c>
      <c r="Q55" s="79">
        <v>2.9999999999999997E-4</v>
      </c>
      <c r="R55" s="79">
        <v>0</v>
      </c>
    </row>
    <row r="56" spans="2:18">
      <c r="B56" t="s">
        <v>4465</v>
      </c>
      <c r="C56" t="s">
        <v>3918</v>
      </c>
      <c r="D56" t="s">
        <v>3967</v>
      </c>
      <c r="E56"/>
      <c r="F56" t="s">
        <v>623</v>
      </c>
      <c r="G56" t="s">
        <v>370</v>
      </c>
      <c r="H56" t="s">
        <v>216</v>
      </c>
      <c r="I56" s="78">
        <v>7.56</v>
      </c>
      <c r="J56" t="s">
        <v>548</v>
      </c>
      <c r="K56" t="s">
        <v>102</v>
      </c>
      <c r="L56" s="79">
        <v>3.7499999999999999E-2</v>
      </c>
      <c r="M56" s="79">
        <v>2.6800000000000001E-2</v>
      </c>
      <c r="N56" s="78">
        <v>1379882.46</v>
      </c>
      <c r="O56" s="78">
        <v>110.53</v>
      </c>
      <c r="P56" s="78">
        <v>1525.1840830379999</v>
      </c>
      <c r="Q56" s="79">
        <v>5.9999999999999995E-4</v>
      </c>
      <c r="R56" s="79">
        <v>1E-4</v>
      </c>
    </row>
    <row r="57" spans="2:18">
      <c r="B57" t="s">
        <v>4465</v>
      </c>
      <c r="C57" t="s">
        <v>3918</v>
      </c>
      <c r="D57" t="s">
        <v>3968</v>
      </c>
      <c r="E57"/>
      <c r="F57" t="s">
        <v>623</v>
      </c>
      <c r="G57" t="s">
        <v>370</v>
      </c>
      <c r="H57" t="s">
        <v>216</v>
      </c>
      <c r="I57" s="78">
        <v>10.7</v>
      </c>
      <c r="J57" t="s">
        <v>548</v>
      </c>
      <c r="K57" t="s">
        <v>102</v>
      </c>
      <c r="L57" s="79">
        <v>2.9999999999999997E-4</v>
      </c>
      <c r="M57" s="79">
        <v>-6.0000000000000001E-3</v>
      </c>
      <c r="N57" s="78">
        <v>1394285.39</v>
      </c>
      <c r="O57" s="78">
        <v>106.44</v>
      </c>
      <c r="P57" s="78">
        <v>1484.077369116</v>
      </c>
      <c r="Q57" s="79">
        <v>5.9999999999999995E-4</v>
      </c>
      <c r="R57" s="79">
        <v>1E-4</v>
      </c>
    </row>
    <row r="58" spans="2:18">
      <c r="B58" t="s">
        <v>4465</v>
      </c>
      <c r="C58" t="s">
        <v>3918</v>
      </c>
      <c r="D58" t="s">
        <v>3969</v>
      </c>
      <c r="E58"/>
      <c r="F58" t="s">
        <v>623</v>
      </c>
      <c r="G58" t="s">
        <v>370</v>
      </c>
      <c r="H58" t="s">
        <v>216</v>
      </c>
      <c r="I58" s="78">
        <v>7.99</v>
      </c>
      <c r="J58" t="s">
        <v>548</v>
      </c>
      <c r="K58" t="s">
        <v>102</v>
      </c>
      <c r="L58" s="79">
        <v>3.2000000000000001E-2</v>
      </c>
      <c r="M58" s="79">
        <v>2.9499999999999998E-2</v>
      </c>
      <c r="N58" s="78">
        <v>1295288.44</v>
      </c>
      <c r="O58" s="78">
        <v>100.37</v>
      </c>
      <c r="P58" s="78">
        <v>1300.0810072280001</v>
      </c>
      <c r="Q58" s="79">
        <v>5.9999999999999995E-4</v>
      </c>
      <c r="R58" s="79">
        <v>1E-4</v>
      </c>
    </row>
    <row r="59" spans="2:18">
      <c r="B59" t="s">
        <v>4465</v>
      </c>
      <c r="C59" t="s">
        <v>3918</v>
      </c>
      <c r="D59" t="s">
        <v>3970</v>
      </c>
      <c r="E59"/>
      <c r="F59" t="s">
        <v>623</v>
      </c>
      <c r="G59" t="s">
        <v>370</v>
      </c>
      <c r="H59" t="s">
        <v>216</v>
      </c>
      <c r="I59" s="78">
        <v>1.51</v>
      </c>
      <c r="J59" t="s">
        <v>548</v>
      </c>
      <c r="K59" t="s">
        <v>102</v>
      </c>
      <c r="L59" s="79">
        <v>2.6800000000000001E-2</v>
      </c>
      <c r="M59" s="79">
        <v>9.7000000000000003E-3</v>
      </c>
      <c r="N59" s="78">
        <v>92218.91</v>
      </c>
      <c r="O59" s="78">
        <v>96.98</v>
      </c>
      <c r="P59" s="78">
        <v>89.433898917999997</v>
      </c>
      <c r="Q59" s="79">
        <v>0</v>
      </c>
      <c r="R59" s="79">
        <v>0</v>
      </c>
    </row>
    <row r="60" spans="2:18">
      <c r="B60" t="s">
        <v>4465</v>
      </c>
      <c r="C60" t="s">
        <v>3918</v>
      </c>
      <c r="D60" t="s">
        <v>3962</v>
      </c>
      <c r="E60"/>
      <c r="F60" t="s">
        <v>623</v>
      </c>
      <c r="G60" t="s">
        <v>370</v>
      </c>
      <c r="H60" t="s">
        <v>216</v>
      </c>
      <c r="I60" s="78">
        <v>7.57</v>
      </c>
      <c r="J60" t="s">
        <v>548</v>
      </c>
      <c r="K60" t="s">
        <v>102</v>
      </c>
      <c r="L60" s="79">
        <v>2.7300000000000001E-2</v>
      </c>
      <c r="M60" s="79">
        <v>5.45E-2</v>
      </c>
      <c r="N60" s="78">
        <v>1362475.66</v>
      </c>
      <c r="O60" s="78">
        <v>93.6</v>
      </c>
      <c r="P60" s="78">
        <v>1275.27721776</v>
      </c>
      <c r="Q60" s="79">
        <v>5.0000000000000001E-4</v>
      </c>
      <c r="R60" s="79">
        <v>1E-4</v>
      </c>
    </row>
    <row r="61" spans="2:18">
      <c r="B61" t="s">
        <v>4465</v>
      </c>
      <c r="C61" t="s">
        <v>3918</v>
      </c>
      <c r="D61" t="s">
        <v>3963</v>
      </c>
      <c r="E61"/>
      <c r="F61" t="s">
        <v>623</v>
      </c>
      <c r="G61" t="s">
        <v>370</v>
      </c>
      <c r="H61" t="s">
        <v>216</v>
      </c>
      <c r="I61" s="78">
        <v>7.63</v>
      </c>
      <c r="J61" t="s">
        <v>548</v>
      </c>
      <c r="K61" t="s">
        <v>102</v>
      </c>
      <c r="L61" s="79">
        <v>2.6800000000000001E-2</v>
      </c>
      <c r="M61" s="79">
        <v>5.6599999999999998E-2</v>
      </c>
      <c r="N61" s="78">
        <v>1414463.91</v>
      </c>
      <c r="O61" s="78">
        <v>89.34</v>
      </c>
      <c r="P61" s="78">
        <v>1263.682057194</v>
      </c>
      <c r="Q61" s="79">
        <v>5.0000000000000001E-4</v>
      </c>
      <c r="R61" s="79">
        <v>1E-4</v>
      </c>
    </row>
    <row r="62" spans="2:18">
      <c r="B62" t="s">
        <v>4465</v>
      </c>
      <c r="C62" t="s">
        <v>3918</v>
      </c>
      <c r="D62" t="s">
        <v>3971</v>
      </c>
      <c r="E62"/>
      <c r="F62" t="s">
        <v>623</v>
      </c>
      <c r="G62" t="s">
        <v>370</v>
      </c>
      <c r="H62" t="s">
        <v>216</v>
      </c>
      <c r="I62" s="78">
        <v>8.25</v>
      </c>
      <c r="J62" t="s">
        <v>548</v>
      </c>
      <c r="K62" t="s">
        <v>102</v>
      </c>
      <c r="L62" s="79">
        <v>3.0700000000000002E-2</v>
      </c>
      <c r="M62" s="79">
        <v>8.2699999999999996E-2</v>
      </c>
      <c r="N62" s="78">
        <v>844993.36</v>
      </c>
      <c r="O62" s="78">
        <v>108.73</v>
      </c>
      <c r="P62" s="78">
        <v>918.761280328</v>
      </c>
      <c r="Q62" s="79">
        <v>4.0000000000000002E-4</v>
      </c>
      <c r="R62" s="79">
        <v>1E-4</v>
      </c>
    </row>
    <row r="63" spans="2:18">
      <c r="B63" t="s">
        <v>4466</v>
      </c>
      <c r="C63" t="s">
        <v>3918</v>
      </c>
      <c r="D63" t="s">
        <v>4015</v>
      </c>
      <c r="E63"/>
      <c r="F63" t="s">
        <v>623</v>
      </c>
      <c r="G63" t="s">
        <v>364</v>
      </c>
      <c r="H63" t="s">
        <v>216</v>
      </c>
      <c r="I63" s="78">
        <v>5.79</v>
      </c>
      <c r="J63" t="s">
        <v>474</v>
      </c>
      <c r="K63" t="s">
        <v>102</v>
      </c>
      <c r="L63" s="79">
        <v>2.69E-2</v>
      </c>
      <c r="M63" s="79">
        <v>5.2200000000000003E-2</v>
      </c>
      <c r="N63" s="78">
        <v>3156099.15</v>
      </c>
      <c r="O63" s="78">
        <v>108.33</v>
      </c>
      <c r="P63" s="78">
        <v>3419.002209195</v>
      </c>
      <c r="Q63" s="79">
        <v>1.5E-3</v>
      </c>
      <c r="R63" s="79">
        <v>2.0000000000000001E-4</v>
      </c>
    </row>
    <row r="64" spans="2:18">
      <c r="B64" t="s">
        <v>4466</v>
      </c>
      <c r="C64" t="s">
        <v>3918</v>
      </c>
      <c r="D64" t="s">
        <v>4013</v>
      </c>
      <c r="E64"/>
      <c r="F64" t="s">
        <v>623</v>
      </c>
      <c r="G64" t="s">
        <v>364</v>
      </c>
      <c r="H64" t="s">
        <v>216</v>
      </c>
      <c r="I64" s="78">
        <v>5.21</v>
      </c>
      <c r="J64" t="s">
        <v>474</v>
      </c>
      <c r="K64" t="s">
        <v>102</v>
      </c>
      <c r="L64" s="79">
        <v>2.69E-2</v>
      </c>
      <c r="M64" s="79">
        <v>5.6300000000000003E-2</v>
      </c>
      <c r="N64" s="78">
        <v>3156099.15</v>
      </c>
      <c r="O64" s="78">
        <v>108.53</v>
      </c>
      <c r="P64" s="78">
        <v>3425.3144074950001</v>
      </c>
      <c r="Q64" s="79">
        <v>1.5E-3</v>
      </c>
      <c r="R64" s="79">
        <v>2.0000000000000001E-4</v>
      </c>
    </row>
    <row r="65" spans="2:18">
      <c r="B65" t="s">
        <v>4466</v>
      </c>
      <c r="C65" t="s">
        <v>3918</v>
      </c>
      <c r="D65" t="s">
        <v>4014</v>
      </c>
      <c r="E65"/>
      <c r="F65" t="s">
        <v>4000</v>
      </c>
      <c r="G65" t="s">
        <v>3741</v>
      </c>
      <c r="H65" t="s">
        <v>3921</v>
      </c>
      <c r="I65" s="78">
        <v>6.29</v>
      </c>
      <c r="J65" t="s">
        <v>474</v>
      </c>
      <c r="K65" t="s">
        <v>102</v>
      </c>
      <c r="L65" s="79">
        <v>1.9099999999999999E-2</v>
      </c>
      <c r="M65" s="79">
        <v>6.3700000000000007E-2</v>
      </c>
      <c r="N65" s="78">
        <v>5680978.4699999997</v>
      </c>
      <c r="O65" s="78">
        <v>94.31</v>
      </c>
      <c r="P65" s="78">
        <v>5357.7307950570003</v>
      </c>
      <c r="Q65" s="79">
        <v>2.3E-3</v>
      </c>
      <c r="R65" s="79">
        <v>2.9999999999999997E-4</v>
      </c>
    </row>
    <row r="66" spans="2:18">
      <c r="B66" t="s">
        <v>4466</v>
      </c>
      <c r="C66" t="s">
        <v>3918</v>
      </c>
      <c r="D66" t="s">
        <v>4016</v>
      </c>
      <c r="E66"/>
      <c r="F66" t="s">
        <v>4000</v>
      </c>
      <c r="G66" t="s">
        <v>3741</v>
      </c>
      <c r="H66" t="s">
        <v>3921</v>
      </c>
      <c r="I66" s="78">
        <v>5.84</v>
      </c>
      <c r="J66" t="s">
        <v>474</v>
      </c>
      <c r="K66" t="s">
        <v>102</v>
      </c>
      <c r="L66" s="79">
        <v>1.8800000000000001E-2</v>
      </c>
      <c r="M66" s="79">
        <v>5.9299999999999999E-2</v>
      </c>
      <c r="N66" s="78">
        <v>3787318.98</v>
      </c>
      <c r="O66" s="78">
        <v>94.33</v>
      </c>
      <c r="P66" s="78">
        <v>3572.5779938340002</v>
      </c>
      <c r="Q66" s="79">
        <v>1.5E-3</v>
      </c>
      <c r="R66" s="79">
        <v>2.0000000000000001E-4</v>
      </c>
    </row>
    <row r="67" spans="2:18">
      <c r="B67" t="s">
        <v>4467</v>
      </c>
      <c r="C67" t="s">
        <v>3918</v>
      </c>
      <c r="D67" t="s">
        <v>4012</v>
      </c>
      <c r="E67"/>
      <c r="F67" t="s">
        <v>623</v>
      </c>
      <c r="G67" t="s">
        <v>800</v>
      </c>
      <c r="H67" t="s">
        <v>216</v>
      </c>
      <c r="I67" s="78">
        <v>5.41</v>
      </c>
      <c r="J67" t="s">
        <v>112</v>
      </c>
      <c r="K67" t="s">
        <v>102</v>
      </c>
      <c r="L67" s="79">
        <v>5.6599999999999998E-2</v>
      </c>
      <c r="M67" s="79">
        <v>5.0000000000000001E-3</v>
      </c>
      <c r="N67" s="78">
        <v>158031.31</v>
      </c>
      <c r="O67" s="78">
        <v>132.16</v>
      </c>
      <c r="P67" s="78">
        <v>208.85417929600001</v>
      </c>
      <c r="Q67" s="79">
        <v>1E-4</v>
      </c>
      <c r="R67" s="79">
        <v>0</v>
      </c>
    </row>
    <row r="68" spans="2:18">
      <c r="B68" t="s">
        <v>4467</v>
      </c>
      <c r="C68" t="s">
        <v>3918</v>
      </c>
      <c r="D68" t="s">
        <v>4001</v>
      </c>
      <c r="E68"/>
      <c r="F68" t="s">
        <v>623</v>
      </c>
      <c r="G68" t="s">
        <v>800</v>
      </c>
      <c r="H68" t="s">
        <v>216</v>
      </c>
      <c r="I68" s="78">
        <v>5.3</v>
      </c>
      <c r="J68" t="s">
        <v>112</v>
      </c>
      <c r="K68" t="s">
        <v>102</v>
      </c>
      <c r="L68" s="79">
        <v>5.5300000000000002E-2</v>
      </c>
      <c r="M68" s="79">
        <v>1.6899999999999998E-2</v>
      </c>
      <c r="N68" s="78">
        <v>582749.06999999995</v>
      </c>
      <c r="O68" s="78">
        <v>123.31</v>
      </c>
      <c r="P68" s="78">
        <v>718.58787821700002</v>
      </c>
      <c r="Q68" s="79">
        <v>2.9999999999999997E-4</v>
      </c>
      <c r="R68" s="79">
        <v>0</v>
      </c>
    </row>
    <row r="69" spans="2:18">
      <c r="B69" t="s">
        <v>4467</v>
      </c>
      <c r="C69" t="s">
        <v>3918</v>
      </c>
      <c r="D69" t="s">
        <v>4002</v>
      </c>
      <c r="E69"/>
      <c r="F69" t="s">
        <v>623</v>
      </c>
      <c r="G69" t="s">
        <v>800</v>
      </c>
      <c r="H69" t="s">
        <v>216</v>
      </c>
      <c r="I69" s="78">
        <v>5.3</v>
      </c>
      <c r="J69" t="s">
        <v>112</v>
      </c>
      <c r="K69" t="s">
        <v>102</v>
      </c>
      <c r="L69" s="79">
        <v>5.5300000000000002E-2</v>
      </c>
      <c r="M69" s="79">
        <v>1.7000000000000001E-2</v>
      </c>
      <c r="N69" s="78">
        <v>339144.82</v>
      </c>
      <c r="O69" s="78">
        <v>123.38</v>
      </c>
      <c r="P69" s="78">
        <v>418.43687891600001</v>
      </c>
      <c r="Q69" s="79">
        <v>2.0000000000000001E-4</v>
      </c>
      <c r="R69" s="79">
        <v>0</v>
      </c>
    </row>
    <row r="70" spans="2:18">
      <c r="B70" t="s">
        <v>4467</v>
      </c>
      <c r="C70" t="s">
        <v>3918</v>
      </c>
      <c r="D70" t="s">
        <v>4003</v>
      </c>
      <c r="E70"/>
      <c r="F70" t="s">
        <v>623</v>
      </c>
      <c r="G70" t="s">
        <v>800</v>
      </c>
      <c r="H70" t="s">
        <v>216</v>
      </c>
      <c r="I70" s="78">
        <v>5.3</v>
      </c>
      <c r="J70" t="s">
        <v>112</v>
      </c>
      <c r="K70" t="s">
        <v>102</v>
      </c>
      <c r="L70" s="79">
        <v>5.5E-2</v>
      </c>
      <c r="M70" s="79">
        <v>1.6899999999999998E-2</v>
      </c>
      <c r="N70" s="78">
        <v>238885.65</v>
      </c>
      <c r="O70" s="78">
        <v>121.61</v>
      </c>
      <c r="P70" s="78">
        <v>290.508838965</v>
      </c>
      <c r="Q70" s="79">
        <v>1E-4</v>
      </c>
      <c r="R70" s="79">
        <v>0</v>
      </c>
    </row>
    <row r="71" spans="2:18">
      <c r="B71" t="s">
        <v>4467</v>
      </c>
      <c r="C71" t="s">
        <v>3918</v>
      </c>
      <c r="D71" t="s">
        <v>3984</v>
      </c>
      <c r="E71"/>
      <c r="F71" t="s">
        <v>623</v>
      </c>
      <c r="G71" t="s">
        <v>800</v>
      </c>
      <c r="H71" t="s">
        <v>216</v>
      </c>
      <c r="I71" s="78">
        <v>5.41</v>
      </c>
      <c r="J71" t="s">
        <v>112</v>
      </c>
      <c r="K71" t="s">
        <v>102</v>
      </c>
      <c r="L71" s="79">
        <v>5.5E-2</v>
      </c>
      <c r="M71" s="79">
        <v>5.7000000000000002E-3</v>
      </c>
      <c r="N71" s="78">
        <v>134931.29999999999</v>
      </c>
      <c r="O71" s="78">
        <v>128.80000000000001</v>
      </c>
      <c r="P71" s="78">
        <v>173.79151440000001</v>
      </c>
      <c r="Q71" s="79">
        <v>1E-4</v>
      </c>
      <c r="R71" s="79">
        <v>0</v>
      </c>
    </row>
    <row r="72" spans="2:18">
      <c r="B72" t="s">
        <v>4467</v>
      </c>
      <c r="C72" t="s">
        <v>3918</v>
      </c>
      <c r="D72" t="s">
        <v>3985</v>
      </c>
      <c r="E72"/>
      <c r="F72" t="s">
        <v>623</v>
      </c>
      <c r="G72" t="s">
        <v>800</v>
      </c>
      <c r="H72" t="s">
        <v>216</v>
      </c>
      <c r="I72" s="78">
        <v>5.3</v>
      </c>
      <c r="J72" t="s">
        <v>112</v>
      </c>
      <c r="K72" t="s">
        <v>102</v>
      </c>
      <c r="L72" s="79">
        <v>5.5E-2</v>
      </c>
      <c r="M72" s="79">
        <v>1.7000000000000001E-2</v>
      </c>
      <c r="N72" s="78">
        <v>273031.96999999997</v>
      </c>
      <c r="O72" s="78">
        <v>121.13</v>
      </c>
      <c r="P72" s="78">
        <v>330.723625261</v>
      </c>
      <c r="Q72" s="79">
        <v>1E-4</v>
      </c>
      <c r="R72" s="79">
        <v>0</v>
      </c>
    </row>
    <row r="73" spans="2:18">
      <c r="B73" t="s">
        <v>4467</v>
      </c>
      <c r="C73" t="s">
        <v>3918</v>
      </c>
      <c r="D73" t="s">
        <v>3972</v>
      </c>
      <c r="E73"/>
      <c r="F73" t="s">
        <v>623</v>
      </c>
      <c r="G73" t="s">
        <v>800</v>
      </c>
      <c r="H73" t="s">
        <v>216</v>
      </c>
      <c r="I73" s="78">
        <v>5.3</v>
      </c>
      <c r="J73" t="s">
        <v>112</v>
      </c>
      <c r="K73" t="s">
        <v>102</v>
      </c>
      <c r="L73" s="79">
        <v>5.5E-2</v>
      </c>
      <c r="M73" s="79">
        <v>1.6899999999999998E-2</v>
      </c>
      <c r="N73" s="78">
        <v>423246.11</v>
      </c>
      <c r="O73" s="78">
        <v>121.36</v>
      </c>
      <c r="P73" s="78">
        <v>513.651479096</v>
      </c>
      <c r="Q73" s="79">
        <v>2.0000000000000001E-4</v>
      </c>
      <c r="R73" s="79">
        <v>0</v>
      </c>
    </row>
    <row r="74" spans="2:18">
      <c r="B74" t="s">
        <v>4467</v>
      </c>
      <c r="C74" t="s">
        <v>3918</v>
      </c>
      <c r="D74" t="s">
        <v>3973</v>
      </c>
      <c r="E74"/>
      <c r="F74" t="s">
        <v>623</v>
      </c>
      <c r="G74" t="s">
        <v>800</v>
      </c>
      <c r="H74" t="s">
        <v>216</v>
      </c>
      <c r="I74" s="78">
        <v>5.41</v>
      </c>
      <c r="J74" t="s">
        <v>112</v>
      </c>
      <c r="K74" t="s">
        <v>102</v>
      </c>
      <c r="L74" s="79">
        <v>5.5E-2</v>
      </c>
      <c r="M74" s="79">
        <v>6.1999999999999998E-3</v>
      </c>
      <c r="N74" s="78">
        <v>185261.17</v>
      </c>
      <c r="O74" s="78">
        <v>128.22</v>
      </c>
      <c r="P74" s="78">
        <v>237.54187217399999</v>
      </c>
      <c r="Q74" s="79">
        <v>1E-4</v>
      </c>
      <c r="R74" s="79">
        <v>0</v>
      </c>
    </row>
    <row r="75" spans="2:18">
      <c r="B75" t="s">
        <v>4467</v>
      </c>
      <c r="C75" t="s">
        <v>3918</v>
      </c>
      <c r="D75" t="s">
        <v>4004</v>
      </c>
      <c r="E75"/>
      <c r="F75" t="s">
        <v>623</v>
      </c>
      <c r="G75" t="s">
        <v>800</v>
      </c>
      <c r="H75" t="s">
        <v>216</v>
      </c>
      <c r="I75" s="78">
        <v>5.3</v>
      </c>
      <c r="J75" t="s">
        <v>112</v>
      </c>
      <c r="K75" t="s">
        <v>102</v>
      </c>
      <c r="L75" s="79">
        <v>5.5E-2</v>
      </c>
      <c r="M75" s="79">
        <v>1.6899999999999998E-2</v>
      </c>
      <c r="N75" s="78">
        <v>439566.13</v>
      </c>
      <c r="O75" s="78">
        <v>121.61</v>
      </c>
      <c r="P75" s="78">
        <v>534.55637069299996</v>
      </c>
      <c r="Q75" s="79">
        <v>2.0000000000000001E-4</v>
      </c>
      <c r="R75" s="79">
        <v>0</v>
      </c>
    </row>
    <row r="76" spans="2:18">
      <c r="B76" t="s">
        <v>4467</v>
      </c>
      <c r="C76" t="s">
        <v>3918</v>
      </c>
      <c r="D76" t="s">
        <v>3994</v>
      </c>
      <c r="E76"/>
      <c r="F76" t="s">
        <v>623</v>
      </c>
      <c r="G76" t="s">
        <v>800</v>
      </c>
      <c r="H76" t="s">
        <v>216</v>
      </c>
      <c r="I76" s="78">
        <v>5.16</v>
      </c>
      <c r="J76" t="s">
        <v>112</v>
      </c>
      <c r="K76" t="s">
        <v>102</v>
      </c>
      <c r="L76" s="79">
        <v>5.5E-2</v>
      </c>
      <c r="M76" s="79">
        <v>3.1600000000000003E-2</v>
      </c>
      <c r="N76" s="78">
        <v>194925.73</v>
      </c>
      <c r="O76" s="78">
        <v>113.17</v>
      </c>
      <c r="P76" s="78">
        <v>220.597448641</v>
      </c>
      <c r="Q76" s="79">
        <v>1E-4</v>
      </c>
      <c r="R76" s="79">
        <v>0</v>
      </c>
    </row>
    <row r="77" spans="2:18">
      <c r="B77" t="s">
        <v>4467</v>
      </c>
      <c r="C77" t="s">
        <v>3918</v>
      </c>
      <c r="D77" t="s">
        <v>3995</v>
      </c>
      <c r="E77"/>
      <c r="F77" t="s">
        <v>623</v>
      </c>
      <c r="G77" t="s">
        <v>800</v>
      </c>
      <c r="H77" t="s">
        <v>216</v>
      </c>
      <c r="I77" s="78">
        <v>5.3</v>
      </c>
      <c r="J77" t="s">
        <v>112</v>
      </c>
      <c r="K77" t="s">
        <v>102</v>
      </c>
      <c r="L77" s="79">
        <v>5.5E-2</v>
      </c>
      <c r="M77" s="79">
        <v>1.7000000000000001E-2</v>
      </c>
      <c r="N77" s="78">
        <v>245801.38</v>
      </c>
      <c r="O77" s="78">
        <v>120.57</v>
      </c>
      <c r="P77" s="78">
        <v>296.36272386600001</v>
      </c>
      <c r="Q77" s="79">
        <v>1E-4</v>
      </c>
      <c r="R77" s="79">
        <v>0</v>
      </c>
    </row>
    <row r="78" spans="2:18">
      <c r="B78" t="s">
        <v>4467</v>
      </c>
      <c r="C78" t="s">
        <v>3918</v>
      </c>
      <c r="D78" t="s">
        <v>4010</v>
      </c>
      <c r="E78"/>
      <c r="F78" t="s">
        <v>623</v>
      </c>
      <c r="G78" t="s">
        <v>800</v>
      </c>
      <c r="H78" t="s">
        <v>216</v>
      </c>
      <c r="I78" s="78">
        <v>5.42</v>
      </c>
      <c r="J78" t="s">
        <v>112</v>
      </c>
      <c r="K78" t="s">
        <v>102</v>
      </c>
      <c r="L78" s="79">
        <v>5.5E-2</v>
      </c>
      <c r="M78" s="79">
        <v>5.1000000000000004E-3</v>
      </c>
      <c r="N78" s="78">
        <v>56198.98</v>
      </c>
      <c r="O78" s="78">
        <v>119.59463746582696</v>
      </c>
      <c r="P78" s="78">
        <v>67.210966390492601</v>
      </c>
      <c r="Q78" s="79">
        <v>0</v>
      </c>
      <c r="R78" s="79">
        <v>0</v>
      </c>
    </row>
    <row r="79" spans="2:18">
      <c r="B79" t="s">
        <v>4467</v>
      </c>
      <c r="C79" t="s">
        <v>3918</v>
      </c>
      <c r="D79" t="s">
        <v>3983</v>
      </c>
      <c r="E79"/>
      <c r="F79" t="s">
        <v>623</v>
      </c>
      <c r="G79" t="s">
        <v>800</v>
      </c>
      <c r="H79" t="s">
        <v>216</v>
      </c>
      <c r="I79" s="78">
        <v>5.3</v>
      </c>
      <c r="J79" t="s">
        <v>112</v>
      </c>
      <c r="K79" t="s">
        <v>102</v>
      </c>
      <c r="L79" s="79">
        <v>5.5E-2</v>
      </c>
      <c r="M79" s="79">
        <v>1.6899999999999998E-2</v>
      </c>
      <c r="N79" s="78">
        <v>495605.99</v>
      </c>
      <c r="O79" s="78">
        <v>120.81</v>
      </c>
      <c r="P79" s="78">
        <v>598.74159651900004</v>
      </c>
      <c r="Q79" s="79">
        <v>2.9999999999999997E-4</v>
      </c>
      <c r="R79" s="79">
        <v>0</v>
      </c>
    </row>
    <row r="80" spans="2:18">
      <c r="B80" t="s">
        <v>4467</v>
      </c>
      <c r="C80" t="s">
        <v>3918</v>
      </c>
      <c r="D80" t="s">
        <v>3986</v>
      </c>
      <c r="E80"/>
      <c r="F80" t="s">
        <v>623</v>
      </c>
      <c r="G80" t="s">
        <v>800</v>
      </c>
      <c r="H80" t="s">
        <v>216</v>
      </c>
      <c r="I80" s="78">
        <v>5.4</v>
      </c>
      <c r="J80" t="s">
        <v>112</v>
      </c>
      <c r="K80" t="s">
        <v>102</v>
      </c>
      <c r="L80" s="79">
        <v>5.5E-2</v>
      </c>
      <c r="M80" s="79">
        <v>7.0000000000000001E-3</v>
      </c>
      <c r="N80" s="78">
        <v>111782.21</v>
      </c>
      <c r="O80" s="78">
        <v>127.01</v>
      </c>
      <c r="P80" s="78">
        <v>141.974584921</v>
      </c>
      <c r="Q80" s="79">
        <v>1E-4</v>
      </c>
      <c r="R80" s="79">
        <v>0</v>
      </c>
    </row>
    <row r="81" spans="2:18">
      <c r="B81" t="s">
        <v>4467</v>
      </c>
      <c r="C81" t="s">
        <v>3918</v>
      </c>
      <c r="D81" t="s">
        <v>3987</v>
      </c>
      <c r="E81"/>
      <c r="F81" t="s">
        <v>623</v>
      </c>
      <c r="G81" t="s">
        <v>800</v>
      </c>
      <c r="H81" t="s">
        <v>216</v>
      </c>
      <c r="I81" s="78">
        <v>5.37</v>
      </c>
      <c r="J81" t="s">
        <v>112</v>
      </c>
      <c r="K81" t="s">
        <v>102</v>
      </c>
      <c r="L81" s="79">
        <v>5.5E-2</v>
      </c>
      <c r="M81" s="79">
        <v>1.01E-2</v>
      </c>
      <c r="N81" s="78">
        <v>98166.77</v>
      </c>
      <c r="O81" s="78">
        <v>123.99</v>
      </c>
      <c r="P81" s="78">
        <v>121.716978123</v>
      </c>
      <c r="Q81" s="79">
        <v>1E-4</v>
      </c>
      <c r="R81" s="79">
        <v>0</v>
      </c>
    </row>
    <row r="82" spans="2:18">
      <c r="B82" t="s">
        <v>4467</v>
      </c>
      <c r="C82" t="s">
        <v>3918</v>
      </c>
      <c r="D82" t="s">
        <v>3988</v>
      </c>
      <c r="E82"/>
      <c r="F82" t="s">
        <v>623</v>
      </c>
      <c r="G82" t="s">
        <v>800</v>
      </c>
      <c r="H82" t="s">
        <v>216</v>
      </c>
      <c r="I82" s="78">
        <v>5.13</v>
      </c>
      <c r="J82" t="s">
        <v>112</v>
      </c>
      <c r="K82" t="s">
        <v>102</v>
      </c>
      <c r="L82" s="79">
        <v>5.5E-2</v>
      </c>
      <c r="M82" s="79">
        <v>3.44E-2</v>
      </c>
      <c r="N82" s="78">
        <v>306052.77</v>
      </c>
      <c r="O82" s="78">
        <v>109.19</v>
      </c>
      <c r="P82" s="78">
        <v>334.179019563</v>
      </c>
      <c r="Q82" s="79">
        <v>1E-4</v>
      </c>
      <c r="R82" s="79">
        <v>0</v>
      </c>
    </row>
    <row r="83" spans="2:18">
      <c r="B83" t="s">
        <v>4467</v>
      </c>
      <c r="C83" t="s">
        <v>3918</v>
      </c>
      <c r="D83" t="s">
        <v>3989</v>
      </c>
      <c r="E83"/>
      <c r="F83" t="s">
        <v>623</v>
      </c>
      <c r="G83" t="s">
        <v>800</v>
      </c>
      <c r="H83" t="s">
        <v>216</v>
      </c>
      <c r="I83" s="78">
        <v>5.13</v>
      </c>
      <c r="J83" t="s">
        <v>112</v>
      </c>
      <c r="K83" t="s">
        <v>102</v>
      </c>
      <c r="L83" s="79">
        <v>5.5E-2</v>
      </c>
      <c r="M83" s="79">
        <v>3.44E-2</v>
      </c>
      <c r="N83" s="78">
        <v>223941.5</v>
      </c>
      <c r="O83" s="78">
        <v>109.19</v>
      </c>
      <c r="P83" s="78">
        <v>244.52172385</v>
      </c>
      <c r="Q83" s="79">
        <v>1E-4</v>
      </c>
      <c r="R83" s="79">
        <v>0</v>
      </c>
    </row>
    <row r="84" spans="2:18">
      <c r="B84" t="s">
        <v>4467</v>
      </c>
      <c r="C84" t="s">
        <v>3918</v>
      </c>
      <c r="D84" t="s">
        <v>3990</v>
      </c>
      <c r="E84"/>
      <c r="F84" t="s">
        <v>623</v>
      </c>
      <c r="G84" t="s">
        <v>800</v>
      </c>
      <c r="H84" t="s">
        <v>216</v>
      </c>
      <c r="I84" s="78">
        <v>5.35</v>
      </c>
      <c r="J84" t="s">
        <v>112</v>
      </c>
      <c r="K84" t="s">
        <v>102</v>
      </c>
      <c r="L84" s="79">
        <v>5.5E-2</v>
      </c>
      <c r="M84" s="79">
        <v>1.2E-2</v>
      </c>
      <c r="N84" s="78">
        <v>109192.8</v>
      </c>
      <c r="O84" s="78">
        <v>122.49</v>
      </c>
      <c r="P84" s="78">
        <v>133.75026072</v>
      </c>
      <c r="Q84" s="79">
        <v>1E-4</v>
      </c>
      <c r="R84" s="79">
        <v>0</v>
      </c>
    </row>
    <row r="85" spans="2:18">
      <c r="B85" t="s">
        <v>4467</v>
      </c>
      <c r="C85" t="s">
        <v>3918</v>
      </c>
      <c r="D85" t="s">
        <v>3975</v>
      </c>
      <c r="E85"/>
      <c r="F85" t="s">
        <v>623</v>
      </c>
      <c r="G85" t="s">
        <v>800</v>
      </c>
      <c r="H85" t="s">
        <v>216</v>
      </c>
      <c r="I85" s="78">
        <v>5.34</v>
      </c>
      <c r="J85" t="s">
        <v>112</v>
      </c>
      <c r="K85" t="s">
        <v>102</v>
      </c>
      <c r="L85" s="79">
        <v>5.5E-2</v>
      </c>
      <c r="M85" s="79">
        <v>1.26E-2</v>
      </c>
      <c r="N85" s="78">
        <v>28200.07</v>
      </c>
      <c r="O85" s="78">
        <v>122.12</v>
      </c>
      <c r="P85" s="78">
        <v>34.437925483999997</v>
      </c>
      <c r="Q85" s="79">
        <v>0</v>
      </c>
      <c r="R85" s="79">
        <v>0</v>
      </c>
    </row>
    <row r="86" spans="2:18">
      <c r="B86" t="s">
        <v>4467</v>
      </c>
      <c r="C86" t="s">
        <v>3918</v>
      </c>
      <c r="D86" t="s">
        <v>3976</v>
      </c>
      <c r="E86"/>
      <c r="F86" t="s">
        <v>623</v>
      </c>
      <c r="G86" t="s">
        <v>800</v>
      </c>
      <c r="H86" t="s">
        <v>216</v>
      </c>
      <c r="I86" s="78">
        <v>5.3</v>
      </c>
      <c r="J86" t="s">
        <v>112</v>
      </c>
      <c r="K86" t="s">
        <v>102</v>
      </c>
      <c r="L86" s="79">
        <v>5.5E-2</v>
      </c>
      <c r="M86" s="79">
        <v>1.7000000000000001E-2</v>
      </c>
      <c r="N86" s="78">
        <v>320825.87</v>
      </c>
      <c r="O86" s="78">
        <v>119.34</v>
      </c>
      <c r="P86" s="78">
        <v>382.87359325800003</v>
      </c>
      <c r="Q86" s="79">
        <v>2.0000000000000001E-4</v>
      </c>
      <c r="R86" s="79">
        <v>0</v>
      </c>
    </row>
    <row r="87" spans="2:18">
      <c r="B87" t="s">
        <v>4467</v>
      </c>
      <c r="C87" t="s">
        <v>3918</v>
      </c>
      <c r="D87" t="s">
        <v>3977</v>
      </c>
      <c r="E87"/>
      <c r="F87" t="s">
        <v>623</v>
      </c>
      <c r="G87" t="s">
        <v>800</v>
      </c>
      <c r="H87" t="s">
        <v>216</v>
      </c>
      <c r="I87" s="78">
        <v>5.3</v>
      </c>
      <c r="J87" t="s">
        <v>112</v>
      </c>
      <c r="K87" t="s">
        <v>102</v>
      </c>
      <c r="L87" s="79">
        <v>5.5E-2</v>
      </c>
      <c r="M87" s="79">
        <v>1.6899999999999998E-2</v>
      </c>
      <c r="N87" s="78">
        <v>62054.07</v>
      </c>
      <c r="O87" s="78">
        <v>119.34</v>
      </c>
      <c r="P87" s="78">
        <v>74.055327137999996</v>
      </c>
      <c r="Q87" s="79">
        <v>0</v>
      </c>
      <c r="R87" s="79">
        <v>0</v>
      </c>
    </row>
    <row r="88" spans="2:18">
      <c r="B88" t="s">
        <v>4467</v>
      </c>
      <c r="C88" t="s">
        <v>3918</v>
      </c>
      <c r="D88" t="s">
        <v>3978</v>
      </c>
      <c r="E88"/>
      <c r="F88" t="s">
        <v>623</v>
      </c>
      <c r="G88" t="s">
        <v>800</v>
      </c>
      <c r="H88" t="s">
        <v>216</v>
      </c>
      <c r="I88" s="78">
        <v>5.3</v>
      </c>
      <c r="J88" t="s">
        <v>112</v>
      </c>
      <c r="K88" t="s">
        <v>102</v>
      </c>
      <c r="L88" s="79">
        <v>5.5E-2</v>
      </c>
      <c r="M88" s="79">
        <v>1.6899999999999998E-2</v>
      </c>
      <c r="N88" s="78">
        <v>59727.02</v>
      </c>
      <c r="O88" s="78">
        <v>119.69</v>
      </c>
      <c r="P88" s="78">
        <v>71.487270237999994</v>
      </c>
      <c r="Q88" s="79">
        <v>0</v>
      </c>
      <c r="R88" s="79">
        <v>0</v>
      </c>
    </row>
    <row r="89" spans="2:18">
      <c r="B89" t="s">
        <v>4467</v>
      </c>
      <c r="C89" t="s">
        <v>3918</v>
      </c>
      <c r="D89" t="s">
        <v>3979</v>
      </c>
      <c r="E89"/>
      <c r="F89" t="s">
        <v>623</v>
      </c>
      <c r="G89" t="s">
        <v>800</v>
      </c>
      <c r="H89" t="s">
        <v>216</v>
      </c>
      <c r="I89" s="78">
        <v>5.3</v>
      </c>
      <c r="J89" t="s">
        <v>112</v>
      </c>
      <c r="K89" t="s">
        <v>102</v>
      </c>
      <c r="L89" s="79">
        <v>5.5E-2</v>
      </c>
      <c r="M89" s="79">
        <v>1.7000000000000001E-2</v>
      </c>
      <c r="N89" s="78">
        <v>118948.19</v>
      </c>
      <c r="O89" s="78">
        <v>119.91</v>
      </c>
      <c r="P89" s="78">
        <v>142.630774629</v>
      </c>
      <c r="Q89" s="79">
        <v>1E-4</v>
      </c>
      <c r="R89" s="79">
        <v>0</v>
      </c>
    </row>
    <row r="90" spans="2:18">
      <c r="B90" t="s">
        <v>4467</v>
      </c>
      <c r="C90" t="s">
        <v>3918</v>
      </c>
      <c r="D90" t="s">
        <v>3980</v>
      </c>
      <c r="E90"/>
      <c r="F90" t="s">
        <v>623</v>
      </c>
      <c r="G90" t="s">
        <v>800</v>
      </c>
      <c r="H90" t="s">
        <v>216</v>
      </c>
      <c r="I90" s="78">
        <v>5.3</v>
      </c>
      <c r="J90" t="s">
        <v>112</v>
      </c>
      <c r="K90" t="s">
        <v>102</v>
      </c>
      <c r="L90" s="79">
        <v>5.5E-2</v>
      </c>
      <c r="M90" s="79">
        <v>1.6899999999999998E-2</v>
      </c>
      <c r="N90" s="78">
        <v>74885.87</v>
      </c>
      <c r="O90" s="78">
        <v>119.46</v>
      </c>
      <c r="P90" s="78">
        <v>89.458660301999998</v>
      </c>
      <c r="Q90" s="79">
        <v>0</v>
      </c>
      <c r="R90" s="79">
        <v>0</v>
      </c>
    </row>
    <row r="91" spans="2:18">
      <c r="B91" t="s">
        <v>4467</v>
      </c>
      <c r="C91" t="s">
        <v>3918</v>
      </c>
      <c r="D91" t="s">
        <v>3981</v>
      </c>
      <c r="E91"/>
      <c r="F91" t="s">
        <v>623</v>
      </c>
      <c r="G91" t="s">
        <v>800</v>
      </c>
      <c r="H91" t="s">
        <v>216</v>
      </c>
      <c r="I91" s="78">
        <v>5.3</v>
      </c>
      <c r="J91" t="s">
        <v>112</v>
      </c>
      <c r="K91" t="s">
        <v>102</v>
      </c>
      <c r="L91" s="79">
        <v>5.5E-2</v>
      </c>
      <c r="M91" s="79">
        <v>1.6899999999999998E-2</v>
      </c>
      <c r="N91" s="78">
        <v>42104.86</v>
      </c>
      <c r="O91" s="78">
        <v>119.35</v>
      </c>
      <c r="P91" s="78">
        <v>50.252150409999999</v>
      </c>
      <c r="Q91" s="79">
        <v>0</v>
      </c>
      <c r="R91" s="79">
        <v>0</v>
      </c>
    </row>
    <row r="92" spans="2:18">
      <c r="B92" t="s">
        <v>4467</v>
      </c>
      <c r="C92" t="s">
        <v>3918</v>
      </c>
      <c r="D92" t="s">
        <v>3982</v>
      </c>
      <c r="E92"/>
      <c r="F92" t="s">
        <v>623</v>
      </c>
      <c r="G92" t="s">
        <v>800</v>
      </c>
      <c r="H92" t="s">
        <v>216</v>
      </c>
      <c r="I92" s="78">
        <v>5.3</v>
      </c>
      <c r="J92" t="s">
        <v>112</v>
      </c>
      <c r="K92" t="s">
        <v>102</v>
      </c>
      <c r="L92" s="79">
        <v>5.5E-2</v>
      </c>
      <c r="M92" s="79">
        <v>1.6899999999999998E-2</v>
      </c>
      <c r="N92" s="78">
        <v>125172.82</v>
      </c>
      <c r="O92" s="78">
        <v>119.35</v>
      </c>
      <c r="P92" s="78">
        <v>149.39376067000001</v>
      </c>
      <c r="Q92" s="79">
        <v>1E-4</v>
      </c>
      <c r="R92" s="79">
        <v>0</v>
      </c>
    </row>
    <row r="93" spans="2:18">
      <c r="B93" t="s">
        <v>4467</v>
      </c>
      <c r="C93" t="s">
        <v>3918</v>
      </c>
      <c r="D93" t="s">
        <v>3991</v>
      </c>
      <c r="E93"/>
      <c r="F93" t="s">
        <v>623</v>
      </c>
      <c r="G93" t="s">
        <v>800</v>
      </c>
      <c r="H93" t="s">
        <v>216</v>
      </c>
      <c r="I93" s="78">
        <v>5.3</v>
      </c>
      <c r="J93" t="s">
        <v>112</v>
      </c>
      <c r="K93" t="s">
        <v>102</v>
      </c>
      <c r="L93" s="79">
        <v>5.5E-2</v>
      </c>
      <c r="M93" s="79">
        <v>1.6899999999999998E-2</v>
      </c>
      <c r="N93" s="78">
        <v>49130.17</v>
      </c>
      <c r="O93" s="78">
        <v>119.35</v>
      </c>
      <c r="P93" s="78">
        <v>58.636857894999999</v>
      </c>
      <c r="Q93" s="79">
        <v>0</v>
      </c>
      <c r="R93" s="79">
        <v>0</v>
      </c>
    </row>
    <row r="94" spans="2:18">
      <c r="B94" t="s">
        <v>4467</v>
      </c>
      <c r="C94" t="s">
        <v>3918</v>
      </c>
      <c r="D94" t="s">
        <v>3992</v>
      </c>
      <c r="E94"/>
      <c r="F94" t="s">
        <v>623</v>
      </c>
      <c r="G94" t="s">
        <v>800</v>
      </c>
      <c r="H94" t="s">
        <v>216</v>
      </c>
      <c r="I94" s="78">
        <v>5.3</v>
      </c>
      <c r="J94" t="s">
        <v>112</v>
      </c>
      <c r="K94" t="s">
        <v>102</v>
      </c>
      <c r="L94" s="79">
        <v>5.5E-2</v>
      </c>
      <c r="M94" s="79">
        <v>1.7000000000000001E-2</v>
      </c>
      <c r="N94" s="78">
        <v>327034.33</v>
      </c>
      <c r="O94" s="78">
        <v>119.34</v>
      </c>
      <c r="P94" s="78">
        <v>390.282769422</v>
      </c>
      <c r="Q94" s="79">
        <v>2.0000000000000001E-4</v>
      </c>
      <c r="R94" s="79">
        <v>0</v>
      </c>
    </row>
    <row r="95" spans="2:18">
      <c r="B95" t="s">
        <v>4467</v>
      </c>
      <c r="C95" t="s">
        <v>3918</v>
      </c>
      <c r="D95" t="s">
        <v>3993</v>
      </c>
      <c r="E95"/>
      <c r="F95" t="s">
        <v>623</v>
      </c>
      <c r="G95" t="s">
        <v>4369</v>
      </c>
      <c r="H95" t="s">
        <v>216</v>
      </c>
      <c r="I95" s="78">
        <v>5.3</v>
      </c>
      <c r="J95" t="s">
        <v>112</v>
      </c>
      <c r="K95" t="s">
        <v>102</v>
      </c>
      <c r="L95" s="79">
        <v>5.5E-2</v>
      </c>
      <c r="M95" s="79">
        <v>1.6899999999999998E-2</v>
      </c>
      <c r="N95" s="78">
        <v>638832.34</v>
      </c>
      <c r="O95" s="78">
        <v>120.3</v>
      </c>
      <c r="P95" s="78">
        <v>768.51530502000003</v>
      </c>
      <c r="Q95" s="79">
        <v>2.9999999999999997E-4</v>
      </c>
      <c r="R95" s="79">
        <v>0</v>
      </c>
    </row>
    <row r="96" spans="2:18">
      <c r="B96" t="s">
        <v>4467</v>
      </c>
      <c r="C96" t="s">
        <v>3918</v>
      </c>
      <c r="D96" t="s">
        <v>3974</v>
      </c>
      <c r="E96"/>
      <c r="F96" t="s">
        <v>623</v>
      </c>
      <c r="G96" t="s">
        <v>800</v>
      </c>
      <c r="H96" t="s">
        <v>216</v>
      </c>
      <c r="I96" s="78">
        <v>5.16</v>
      </c>
      <c r="J96" t="s">
        <v>112</v>
      </c>
      <c r="K96" t="s">
        <v>102</v>
      </c>
      <c r="L96" s="79">
        <v>5.5E-2</v>
      </c>
      <c r="M96" s="79">
        <v>-5.7000000000000002E-3</v>
      </c>
      <c r="N96" s="78">
        <v>67852.78</v>
      </c>
      <c r="O96" s="78">
        <v>127.19</v>
      </c>
      <c r="P96" s="78">
        <v>86.301950882</v>
      </c>
      <c r="Q96" s="79">
        <v>0</v>
      </c>
      <c r="R96" s="79">
        <v>0</v>
      </c>
    </row>
    <row r="97" spans="2:18">
      <c r="B97" t="s">
        <v>4467</v>
      </c>
      <c r="C97" t="s">
        <v>3918</v>
      </c>
      <c r="D97" t="s">
        <v>3993</v>
      </c>
      <c r="E97"/>
      <c r="F97" t="s">
        <v>623</v>
      </c>
      <c r="G97" t="s">
        <v>4369</v>
      </c>
      <c r="H97" t="s">
        <v>216</v>
      </c>
      <c r="I97" s="78">
        <v>5.0999999999999996</v>
      </c>
      <c r="J97" t="s">
        <v>112</v>
      </c>
      <c r="K97" t="s">
        <v>102</v>
      </c>
      <c r="L97" s="79">
        <v>5.5E-2</v>
      </c>
      <c r="M97" s="79">
        <v>1.41E-2</v>
      </c>
      <c r="N97" s="78">
        <v>779751.67</v>
      </c>
      <c r="O97" s="78">
        <v>120.78</v>
      </c>
      <c r="P97" s="78">
        <v>941.784067026</v>
      </c>
      <c r="Q97" s="79">
        <v>4.0000000000000002E-4</v>
      </c>
      <c r="R97" s="79">
        <v>1E-4</v>
      </c>
    </row>
    <row r="98" spans="2:18">
      <c r="B98" t="s">
        <v>4467</v>
      </c>
      <c r="C98" t="s">
        <v>3918</v>
      </c>
      <c r="D98" t="s">
        <v>4011</v>
      </c>
      <c r="E98"/>
      <c r="F98" t="s">
        <v>623</v>
      </c>
      <c r="G98" t="s">
        <v>800</v>
      </c>
      <c r="H98" t="s">
        <v>216</v>
      </c>
      <c r="I98" s="78">
        <v>5.14</v>
      </c>
      <c r="J98" t="s">
        <v>112</v>
      </c>
      <c r="K98" t="s">
        <v>102</v>
      </c>
      <c r="L98" s="79">
        <v>5.5899999999999998E-2</v>
      </c>
      <c r="M98" s="79">
        <v>-4.0000000000000001E-3</v>
      </c>
      <c r="N98" s="78">
        <v>154024.49</v>
      </c>
      <c r="O98" s="78">
        <v>123.53</v>
      </c>
      <c r="P98" s="78">
        <v>190.26645249699999</v>
      </c>
      <c r="Q98" s="79">
        <v>1E-4</v>
      </c>
      <c r="R98" s="79">
        <v>0</v>
      </c>
    </row>
    <row r="99" spans="2:18">
      <c r="B99" t="s">
        <v>4467</v>
      </c>
      <c r="C99" t="s">
        <v>3918</v>
      </c>
      <c r="D99" t="s">
        <v>3998</v>
      </c>
      <c r="E99"/>
      <c r="F99" t="s">
        <v>623</v>
      </c>
      <c r="G99" t="s">
        <v>800</v>
      </c>
      <c r="H99" t="s">
        <v>216</v>
      </c>
      <c r="I99" s="78">
        <v>5.05</v>
      </c>
      <c r="J99" t="s">
        <v>112</v>
      </c>
      <c r="K99" t="s">
        <v>102</v>
      </c>
      <c r="L99" s="79">
        <v>5.5E-2</v>
      </c>
      <c r="M99" s="79">
        <v>5.7999999999999996E-3</v>
      </c>
      <c r="N99" s="78">
        <v>3953686.87</v>
      </c>
      <c r="O99" s="78">
        <v>133.52000000000001</v>
      </c>
      <c r="P99" s="78">
        <v>5278.9627088240004</v>
      </c>
      <c r="Q99" s="79">
        <v>2.2000000000000001E-3</v>
      </c>
      <c r="R99" s="79">
        <v>2.9999999999999997E-4</v>
      </c>
    </row>
    <row r="100" spans="2:18">
      <c r="B100" t="s">
        <v>4468</v>
      </c>
      <c r="C100" t="s">
        <v>3918</v>
      </c>
      <c r="D100" t="s">
        <v>4021</v>
      </c>
      <c r="E100"/>
      <c r="F100" t="s">
        <v>212</v>
      </c>
      <c r="G100" t="s">
        <v>3398</v>
      </c>
      <c r="H100" t="s">
        <v>150</v>
      </c>
      <c r="I100" s="78">
        <v>5.91</v>
      </c>
      <c r="J100" t="s">
        <v>112</v>
      </c>
      <c r="K100" t="s">
        <v>102</v>
      </c>
      <c r="L100" s="79">
        <v>5.3499999999999999E-2</v>
      </c>
      <c r="M100" s="79">
        <v>1.54E-2</v>
      </c>
      <c r="N100" s="78">
        <v>295948.24</v>
      </c>
      <c r="O100" s="78">
        <v>125.69</v>
      </c>
      <c r="P100" s="78">
        <v>371.97734285600001</v>
      </c>
      <c r="Q100" s="79">
        <v>2.0000000000000001E-4</v>
      </c>
      <c r="R100" s="79">
        <v>0</v>
      </c>
    </row>
    <row r="101" spans="2:18">
      <c r="B101" t="s">
        <v>4468</v>
      </c>
      <c r="C101" t="s">
        <v>3918</v>
      </c>
      <c r="D101" t="s">
        <v>4023</v>
      </c>
      <c r="E101"/>
      <c r="F101" t="s">
        <v>212</v>
      </c>
      <c r="G101" t="s">
        <v>3398</v>
      </c>
      <c r="H101" t="s">
        <v>150</v>
      </c>
      <c r="I101" s="78">
        <v>5.91</v>
      </c>
      <c r="J101" t="s">
        <v>112</v>
      </c>
      <c r="K101" t="s">
        <v>102</v>
      </c>
      <c r="L101" s="79">
        <v>5.3499999999999999E-2</v>
      </c>
      <c r="M101" s="79">
        <v>1.54E-2</v>
      </c>
      <c r="N101" s="78">
        <v>378153.01</v>
      </c>
      <c r="O101" s="78">
        <v>125.69</v>
      </c>
      <c r="P101" s="78">
        <v>475.30051826900001</v>
      </c>
      <c r="Q101" s="79">
        <v>2.0000000000000001E-4</v>
      </c>
      <c r="R101" s="79">
        <v>0</v>
      </c>
    </row>
    <row r="102" spans="2:18">
      <c r="B102" t="s">
        <v>4468</v>
      </c>
      <c r="C102" t="s">
        <v>3918</v>
      </c>
      <c r="D102" t="s">
        <v>4024</v>
      </c>
      <c r="E102"/>
      <c r="F102" t="s">
        <v>212</v>
      </c>
      <c r="G102" t="s">
        <v>3398</v>
      </c>
      <c r="H102" t="s">
        <v>150</v>
      </c>
      <c r="I102" s="78">
        <v>6.05</v>
      </c>
      <c r="J102" t="s">
        <v>112</v>
      </c>
      <c r="K102" t="s">
        <v>102</v>
      </c>
      <c r="L102" s="79">
        <v>5.3499999999999999E-2</v>
      </c>
      <c r="M102" s="79">
        <v>4.5999999999999999E-3</v>
      </c>
      <c r="N102" s="78">
        <v>2514045.6800000002</v>
      </c>
      <c r="O102" s="78">
        <v>136.07</v>
      </c>
      <c r="P102" s="78">
        <v>3420.8619567760002</v>
      </c>
      <c r="Q102" s="79">
        <v>1.5E-3</v>
      </c>
      <c r="R102" s="79">
        <v>2.0000000000000001E-4</v>
      </c>
    </row>
    <row r="103" spans="2:18">
      <c r="B103" t="s">
        <v>4468</v>
      </c>
      <c r="C103" t="s">
        <v>3918</v>
      </c>
      <c r="D103" t="s">
        <v>4025</v>
      </c>
      <c r="E103"/>
      <c r="F103" t="s">
        <v>212</v>
      </c>
      <c r="G103" t="s">
        <v>3398</v>
      </c>
      <c r="H103" t="s">
        <v>150</v>
      </c>
      <c r="I103" s="78">
        <v>5.91</v>
      </c>
      <c r="J103" t="s">
        <v>112</v>
      </c>
      <c r="K103" t="s">
        <v>102</v>
      </c>
      <c r="L103" s="79">
        <v>5.3499999999999999E-2</v>
      </c>
      <c r="M103" s="79">
        <v>1.54E-2</v>
      </c>
      <c r="N103" s="78">
        <v>443918.63</v>
      </c>
      <c r="O103" s="78">
        <v>125.69</v>
      </c>
      <c r="P103" s="78">
        <v>557.96132604700006</v>
      </c>
      <c r="Q103" s="79">
        <v>2.0000000000000001E-4</v>
      </c>
      <c r="R103" s="79">
        <v>0</v>
      </c>
    </row>
    <row r="104" spans="2:18">
      <c r="B104" t="s">
        <v>4468</v>
      </c>
      <c r="C104" t="s">
        <v>3918</v>
      </c>
      <c r="D104" t="s">
        <v>4026</v>
      </c>
      <c r="E104"/>
      <c r="F104" t="s">
        <v>212</v>
      </c>
      <c r="G104" t="s">
        <v>3398</v>
      </c>
      <c r="H104" t="s">
        <v>150</v>
      </c>
      <c r="I104" s="78">
        <v>6.05</v>
      </c>
      <c r="J104" t="s">
        <v>112</v>
      </c>
      <c r="K104" t="s">
        <v>102</v>
      </c>
      <c r="L104" s="79">
        <v>5.3499999999999999E-2</v>
      </c>
      <c r="M104" s="79">
        <v>4.5999999999999999E-3</v>
      </c>
      <c r="N104" s="78">
        <v>1810965.21</v>
      </c>
      <c r="O104" s="78">
        <v>136.07</v>
      </c>
      <c r="P104" s="78">
        <v>2464.1803612469998</v>
      </c>
      <c r="Q104" s="79">
        <v>1E-3</v>
      </c>
      <c r="R104" s="79">
        <v>1E-4</v>
      </c>
    </row>
    <row r="105" spans="2:18">
      <c r="B105" t="s">
        <v>4468</v>
      </c>
      <c r="C105" t="s">
        <v>3918</v>
      </c>
      <c r="D105" t="s">
        <v>4027</v>
      </c>
      <c r="E105"/>
      <c r="F105" t="s">
        <v>212</v>
      </c>
      <c r="G105" t="s">
        <v>3398</v>
      </c>
      <c r="H105" t="s">
        <v>150</v>
      </c>
      <c r="I105" s="78">
        <v>5.91</v>
      </c>
      <c r="J105" t="s">
        <v>112</v>
      </c>
      <c r="K105" t="s">
        <v>102</v>
      </c>
      <c r="L105" s="79">
        <v>5.3499999999999999E-2</v>
      </c>
      <c r="M105" s="79">
        <v>1.54E-2</v>
      </c>
      <c r="N105" s="78">
        <v>361628.3</v>
      </c>
      <c r="O105" s="78">
        <v>125.69</v>
      </c>
      <c r="P105" s="78">
        <v>454.53061027000001</v>
      </c>
      <c r="Q105" s="79">
        <v>2.0000000000000001E-4</v>
      </c>
      <c r="R105" s="79">
        <v>0</v>
      </c>
    </row>
    <row r="106" spans="2:18">
      <c r="B106" t="s">
        <v>4468</v>
      </c>
      <c r="C106" t="s">
        <v>3918</v>
      </c>
      <c r="D106" t="s">
        <v>4018</v>
      </c>
      <c r="E106"/>
      <c r="F106" t="s">
        <v>212</v>
      </c>
      <c r="G106" t="s">
        <v>3398</v>
      </c>
      <c r="H106" t="s">
        <v>150</v>
      </c>
      <c r="I106" s="78">
        <v>6.05</v>
      </c>
      <c r="J106" t="s">
        <v>112</v>
      </c>
      <c r="K106" t="s">
        <v>102</v>
      </c>
      <c r="L106" s="79">
        <v>5.3499999999999999E-2</v>
      </c>
      <c r="M106" s="79">
        <v>4.5999999999999999E-3</v>
      </c>
      <c r="N106" s="78">
        <v>2174933.7799999998</v>
      </c>
      <c r="O106" s="78">
        <v>136.07</v>
      </c>
      <c r="P106" s="78">
        <v>2959.4323944460002</v>
      </c>
      <c r="Q106" s="79">
        <v>1.2999999999999999E-3</v>
      </c>
      <c r="R106" s="79">
        <v>2.0000000000000001E-4</v>
      </c>
    </row>
    <row r="107" spans="2:18">
      <c r="B107" t="s">
        <v>4468</v>
      </c>
      <c r="C107" t="s">
        <v>3918</v>
      </c>
      <c r="D107" t="s">
        <v>4019</v>
      </c>
      <c r="E107"/>
      <c r="F107" t="s">
        <v>212</v>
      </c>
      <c r="G107" t="s">
        <v>3398</v>
      </c>
      <c r="H107" t="s">
        <v>150</v>
      </c>
      <c r="I107" s="78">
        <v>5.91</v>
      </c>
      <c r="J107" t="s">
        <v>112</v>
      </c>
      <c r="K107" t="s">
        <v>102</v>
      </c>
      <c r="L107" s="79">
        <v>5.3499999999999999E-2</v>
      </c>
      <c r="M107" s="79">
        <v>1.54E-2</v>
      </c>
      <c r="N107" s="78">
        <v>378152.93</v>
      </c>
      <c r="O107" s="78">
        <v>125.69</v>
      </c>
      <c r="P107" s="78">
        <v>475.30041771700002</v>
      </c>
      <c r="Q107" s="79">
        <v>2.0000000000000001E-4</v>
      </c>
      <c r="R107" s="79">
        <v>0</v>
      </c>
    </row>
    <row r="108" spans="2:18">
      <c r="B108" t="s">
        <v>4468</v>
      </c>
      <c r="C108" t="s">
        <v>3918</v>
      </c>
      <c r="D108" t="s">
        <v>4022</v>
      </c>
      <c r="E108"/>
      <c r="F108" t="s">
        <v>212</v>
      </c>
      <c r="G108" t="s">
        <v>3398</v>
      </c>
      <c r="H108" t="s">
        <v>150</v>
      </c>
      <c r="I108" s="78">
        <v>5.99</v>
      </c>
      <c r="J108" t="s">
        <v>112</v>
      </c>
      <c r="K108" t="s">
        <v>102</v>
      </c>
      <c r="L108" s="79">
        <v>5.3499999999999999E-2</v>
      </c>
      <c r="M108" s="79">
        <v>9.1000000000000004E-3</v>
      </c>
      <c r="N108" s="78">
        <v>1995502.02</v>
      </c>
      <c r="O108" s="78">
        <v>136.26</v>
      </c>
      <c r="P108" s="78">
        <v>2719.071052452</v>
      </c>
      <c r="Q108" s="79">
        <v>1.1999999999999999E-3</v>
      </c>
      <c r="R108" s="79">
        <v>2.0000000000000001E-4</v>
      </c>
    </row>
    <row r="109" spans="2:18">
      <c r="B109" t="s">
        <v>4468</v>
      </c>
      <c r="C109" t="s">
        <v>3918</v>
      </c>
      <c r="D109" t="s">
        <v>4020</v>
      </c>
      <c r="E109"/>
      <c r="F109" t="s">
        <v>212</v>
      </c>
      <c r="G109" t="s">
        <v>3398</v>
      </c>
      <c r="H109" t="s">
        <v>150</v>
      </c>
      <c r="I109" s="78">
        <v>5.99</v>
      </c>
      <c r="J109" t="s">
        <v>112</v>
      </c>
      <c r="K109" t="s">
        <v>102</v>
      </c>
      <c r="L109" s="79">
        <v>5.3499999999999999E-2</v>
      </c>
      <c r="M109" s="79">
        <v>9.1000000000000004E-3</v>
      </c>
      <c r="N109" s="78">
        <v>1878120.46</v>
      </c>
      <c r="O109" s="78">
        <v>136.26</v>
      </c>
      <c r="P109" s="78">
        <v>2559.1269387960001</v>
      </c>
      <c r="Q109" s="79">
        <v>1.1000000000000001E-3</v>
      </c>
      <c r="R109" s="79">
        <v>1E-4</v>
      </c>
    </row>
    <row r="110" spans="2:18">
      <c r="B110" t="s">
        <v>4469</v>
      </c>
      <c r="C110" t="s">
        <v>3918</v>
      </c>
      <c r="D110" t="s">
        <v>3996</v>
      </c>
      <c r="E110"/>
      <c r="F110" t="s">
        <v>212</v>
      </c>
      <c r="G110" t="s">
        <v>3952</v>
      </c>
      <c r="H110" t="s">
        <v>150</v>
      </c>
      <c r="I110" s="78">
        <v>5.57</v>
      </c>
      <c r="J110" t="s">
        <v>1112</v>
      </c>
      <c r="K110" t="s">
        <v>102</v>
      </c>
      <c r="L110" s="79">
        <v>2.5600000000000001E-2</v>
      </c>
      <c r="M110" s="79">
        <v>1.03E-2</v>
      </c>
      <c r="N110" s="78">
        <v>48967121.549999997</v>
      </c>
      <c r="O110" s="78">
        <v>107.63</v>
      </c>
      <c r="P110" s="78">
        <v>52703.312924265003</v>
      </c>
      <c r="Q110" s="79">
        <v>2.24E-2</v>
      </c>
      <c r="R110" s="79">
        <v>3.0000000000000001E-3</v>
      </c>
    </row>
    <row r="111" spans="2:18">
      <c r="B111" t="s">
        <v>4470</v>
      </c>
      <c r="C111" t="s">
        <v>3918</v>
      </c>
      <c r="D111" t="s">
        <v>4005</v>
      </c>
      <c r="E111"/>
      <c r="F111" t="s">
        <v>623</v>
      </c>
      <c r="G111" t="s">
        <v>4471</v>
      </c>
      <c r="H111" t="s">
        <v>216</v>
      </c>
      <c r="I111" s="78">
        <v>1.7</v>
      </c>
      <c r="J111" t="s">
        <v>127</v>
      </c>
      <c r="K111" t="s">
        <v>102</v>
      </c>
      <c r="L111" s="79">
        <v>3.6999999999999998E-2</v>
      </c>
      <c r="M111" s="79">
        <v>1.04E-2</v>
      </c>
      <c r="N111" s="78">
        <v>17369599.719999999</v>
      </c>
      <c r="O111" s="78">
        <v>106.2</v>
      </c>
      <c r="P111" s="78">
        <v>18446.514902639999</v>
      </c>
      <c r="Q111" s="79">
        <v>7.7999999999999996E-3</v>
      </c>
      <c r="R111" s="79">
        <v>1E-3</v>
      </c>
    </row>
    <row r="112" spans="2:18">
      <c r="B112" t="s">
        <v>4470</v>
      </c>
      <c r="C112" t="s">
        <v>3918</v>
      </c>
      <c r="D112" t="s">
        <v>4008</v>
      </c>
      <c r="E112"/>
      <c r="F112" t="s">
        <v>4000</v>
      </c>
      <c r="G112" t="s">
        <v>4471</v>
      </c>
      <c r="H112" t="s">
        <v>3921</v>
      </c>
      <c r="I112" s="78">
        <v>2.16</v>
      </c>
      <c r="J112" t="s">
        <v>127</v>
      </c>
      <c r="K112" t="s">
        <v>102</v>
      </c>
      <c r="L112" s="79">
        <v>3.6999999999999998E-2</v>
      </c>
      <c r="M112" s="79">
        <v>1.1900000000000001E-2</v>
      </c>
      <c r="N112" s="78">
        <v>7237333.2800000003</v>
      </c>
      <c r="O112" s="78">
        <v>105.19158548155677</v>
      </c>
      <c r="P112" s="78">
        <v>7613.0656198782799</v>
      </c>
      <c r="Q112" s="79">
        <v>3.2000000000000002E-3</v>
      </c>
      <c r="R112" s="79">
        <v>4.0000000000000002E-4</v>
      </c>
    </row>
    <row r="113" spans="2:18">
      <c r="B113" t="s">
        <v>4470</v>
      </c>
      <c r="C113" t="s">
        <v>3918</v>
      </c>
      <c r="D113" t="s">
        <v>4006</v>
      </c>
      <c r="E113"/>
      <c r="F113" t="s">
        <v>4000</v>
      </c>
      <c r="G113" t="s">
        <v>4472</v>
      </c>
      <c r="H113" t="s">
        <v>3921</v>
      </c>
      <c r="I113" s="78">
        <v>2.64</v>
      </c>
      <c r="J113" t="s">
        <v>127</v>
      </c>
      <c r="K113" t="s">
        <v>102</v>
      </c>
      <c r="L113" s="79">
        <v>3.8800000000000001E-2</v>
      </c>
      <c r="M113" s="79">
        <v>2.98E-2</v>
      </c>
      <c r="N113" s="78">
        <v>3695603.81</v>
      </c>
      <c r="O113" s="78">
        <v>105.94</v>
      </c>
      <c r="P113" s="78">
        <v>3915.1226763139998</v>
      </c>
      <c r="Q113" s="79">
        <v>1.6999999999999999E-3</v>
      </c>
      <c r="R113" s="79">
        <v>2.0000000000000001E-4</v>
      </c>
    </row>
    <row r="114" spans="2:18">
      <c r="B114" t="s">
        <v>4470</v>
      </c>
      <c r="C114" t="s">
        <v>3918</v>
      </c>
      <c r="D114" t="s">
        <v>4007</v>
      </c>
      <c r="E114"/>
      <c r="F114" t="s">
        <v>4000</v>
      </c>
      <c r="G114" t="s">
        <v>4472</v>
      </c>
      <c r="H114" t="s">
        <v>3921</v>
      </c>
      <c r="I114" s="78">
        <v>0.75</v>
      </c>
      <c r="J114" t="s">
        <v>127</v>
      </c>
      <c r="K114" t="s">
        <v>102</v>
      </c>
      <c r="L114" s="79">
        <v>2.3E-2</v>
      </c>
      <c r="M114" s="79">
        <v>9.7000000000000003E-3</v>
      </c>
      <c r="N114" s="78">
        <v>3695603.81</v>
      </c>
      <c r="O114" s="78">
        <v>104.16</v>
      </c>
      <c r="P114" s="78">
        <v>3849.3409284959998</v>
      </c>
      <c r="Q114" s="79">
        <v>1.6000000000000001E-3</v>
      </c>
      <c r="R114" s="79">
        <v>2.0000000000000001E-4</v>
      </c>
    </row>
    <row r="115" spans="2:18">
      <c r="B115" t="s">
        <v>4473</v>
      </c>
      <c r="C115" t="s">
        <v>3918</v>
      </c>
      <c r="D115" t="s">
        <v>3999</v>
      </c>
      <c r="E115"/>
      <c r="F115" t="s">
        <v>4000</v>
      </c>
      <c r="G115" t="s">
        <v>3952</v>
      </c>
      <c r="H115" t="s">
        <v>3921</v>
      </c>
      <c r="I115" s="78">
        <v>5.28</v>
      </c>
      <c r="J115" t="s">
        <v>112</v>
      </c>
      <c r="K115" t="s">
        <v>102</v>
      </c>
      <c r="L115" s="79">
        <v>2.98E-2</v>
      </c>
      <c r="M115" s="79">
        <v>1.1900000000000001E-2</v>
      </c>
      <c r="N115" s="78">
        <v>8012057</v>
      </c>
      <c r="O115" s="78">
        <v>113.98</v>
      </c>
      <c r="P115" s="78">
        <v>9132.1425686000002</v>
      </c>
      <c r="Q115" s="79">
        <v>3.8999999999999998E-3</v>
      </c>
      <c r="R115" s="79">
        <v>5.0000000000000001E-4</v>
      </c>
    </row>
    <row r="116" spans="2:18">
      <c r="B116" t="s">
        <v>4474</v>
      </c>
      <c r="C116" t="s">
        <v>3918</v>
      </c>
      <c r="D116" t="s">
        <v>4017</v>
      </c>
      <c r="E116"/>
      <c r="F116" t="s">
        <v>4000</v>
      </c>
      <c r="G116" t="s">
        <v>3952</v>
      </c>
      <c r="H116" t="s">
        <v>3921</v>
      </c>
      <c r="I116" s="78">
        <v>5.29</v>
      </c>
      <c r="J116" t="s">
        <v>112</v>
      </c>
      <c r="K116" t="s">
        <v>102</v>
      </c>
      <c r="L116" s="79">
        <v>2.98E-2</v>
      </c>
      <c r="M116" s="79">
        <v>1.18E-2</v>
      </c>
      <c r="N116" s="78">
        <v>6641839.0599999996</v>
      </c>
      <c r="O116" s="78">
        <v>114.26</v>
      </c>
      <c r="P116" s="78">
        <v>7588.9653099560001</v>
      </c>
      <c r="Q116" s="79">
        <v>3.2000000000000002E-3</v>
      </c>
      <c r="R116" s="79">
        <v>4.0000000000000002E-4</v>
      </c>
    </row>
    <row r="117" spans="2:18">
      <c r="B117" t="s">
        <v>4475</v>
      </c>
      <c r="C117" t="s">
        <v>3918</v>
      </c>
      <c r="D117" t="s">
        <v>4009</v>
      </c>
      <c r="E117"/>
      <c r="F117" t="s">
        <v>623</v>
      </c>
      <c r="G117" t="s">
        <v>4472</v>
      </c>
      <c r="H117" t="s">
        <v>216</v>
      </c>
      <c r="I117" s="78">
        <v>2.36</v>
      </c>
      <c r="J117" t="s">
        <v>112</v>
      </c>
      <c r="K117" t="s">
        <v>102</v>
      </c>
      <c r="L117" s="79">
        <v>0.04</v>
      </c>
      <c r="M117" s="79">
        <v>2.2599999999999999E-2</v>
      </c>
      <c r="N117" s="78">
        <v>16520880.800000001</v>
      </c>
      <c r="O117" s="78">
        <v>104.18</v>
      </c>
      <c r="P117" s="78">
        <v>17211.453617439998</v>
      </c>
      <c r="Q117" s="79">
        <v>7.3000000000000001E-3</v>
      </c>
      <c r="R117" s="79">
        <v>1E-3</v>
      </c>
    </row>
    <row r="118" spans="2:18">
      <c r="B118" t="s">
        <v>4463</v>
      </c>
      <c r="C118" t="s">
        <v>3918</v>
      </c>
      <c r="D118" t="s">
        <v>3997</v>
      </c>
      <c r="E118"/>
      <c r="F118" t="s">
        <v>623</v>
      </c>
      <c r="G118" t="s">
        <v>4476</v>
      </c>
      <c r="H118" t="s">
        <v>216</v>
      </c>
      <c r="I118" s="78">
        <v>3.64</v>
      </c>
      <c r="J118" t="s">
        <v>112</v>
      </c>
      <c r="K118" t="s">
        <v>102</v>
      </c>
      <c r="L118" s="79">
        <v>3.85E-2</v>
      </c>
      <c r="M118" s="79">
        <v>-4.8999999999999998E-3</v>
      </c>
      <c r="N118" s="78">
        <v>374114.01</v>
      </c>
      <c r="O118" s="78">
        <v>140.86000000000001</v>
      </c>
      <c r="P118" s="78">
        <v>526.97699448599997</v>
      </c>
      <c r="Q118" s="79">
        <v>2.0000000000000001E-4</v>
      </c>
      <c r="R118" s="79">
        <v>0</v>
      </c>
    </row>
    <row r="119" spans="2:18">
      <c r="B119" t="s">
        <v>4477</v>
      </c>
      <c r="C119" t="s">
        <v>3918</v>
      </c>
      <c r="D119" t="s">
        <v>4036</v>
      </c>
      <c r="E119"/>
      <c r="F119" t="s">
        <v>1153</v>
      </c>
      <c r="G119" t="s">
        <v>2812</v>
      </c>
      <c r="H119" t="s">
        <v>3921</v>
      </c>
      <c r="I119" s="78">
        <v>4.8099999999999996</v>
      </c>
      <c r="J119" t="s">
        <v>127</v>
      </c>
      <c r="K119" t="s">
        <v>102</v>
      </c>
      <c r="L119" s="79">
        <v>2.3900000000000001E-2</v>
      </c>
      <c r="M119" s="79">
        <v>3.2099999999999997E-2</v>
      </c>
      <c r="N119" s="78">
        <v>4414748.3099999996</v>
      </c>
      <c r="O119" s="78">
        <v>100.73</v>
      </c>
      <c r="P119" s="78">
        <v>4446.975972663</v>
      </c>
      <c r="Q119" s="79">
        <v>1.9E-3</v>
      </c>
      <c r="R119" s="79">
        <v>2.0000000000000001E-4</v>
      </c>
    </row>
    <row r="120" spans="2:18">
      <c r="B120" t="s">
        <v>4477</v>
      </c>
      <c r="C120" t="s">
        <v>3918</v>
      </c>
      <c r="D120" t="s">
        <v>4035</v>
      </c>
      <c r="E120"/>
      <c r="F120" t="s">
        <v>1153</v>
      </c>
      <c r="G120" t="s">
        <v>2812</v>
      </c>
      <c r="H120" t="s">
        <v>3921</v>
      </c>
      <c r="I120" s="78">
        <v>4.9800000000000004</v>
      </c>
      <c r="J120" t="s">
        <v>127</v>
      </c>
      <c r="K120" t="s">
        <v>102</v>
      </c>
      <c r="L120" s="79">
        <v>1.2999999999999999E-2</v>
      </c>
      <c r="M120" s="79">
        <v>2.1299999999999999E-2</v>
      </c>
      <c r="N120" s="78">
        <v>8829496.5800000001</v>
      </c>
      <c r="O120" s="78">
        <v>101.29</v>
      </c>
      <c r="P120" s="78">
        <v>8943.3970858819994</v>
      </c>
      <c r="Q120" s="79">
        <v>3.8E-3</v>
      </c>
      <c r="R120" s="79">
        <v>5.0000000000000001E-4</v>
      </c>
    </row>
    <row r="121" spans="2:18">
      <c r="B121" t="s">
        <v>4478</v>
      </c>
      <c r="C121" t="s">
        <v>3918</v>
      </c>
      <c r="D121" t="s">
        <v>4055</v>
      </c>
      <c r="E121"/>
      <c r="F121" t="s">
        <v>792</v>
      </c>
      <c r="G121" t="s">
        <v>3674</v>
      </c>
      <c r="H121" t="s">
        <v>216</v>
      </c>
      <c r="I121" s="78">
        <v>10.34</v>
      </c>
      <c r="J121" t="s">
        <v>123</v>
      </c>
      <c r="K121" t="s">
        <v>102</v>
      </c>
      <c r="L121" s="79">
        <v>4.8000000000000001E-2</v>
      </c>
      <c r="M121" s="79">
        <v>4.7800000000000002E-2</v>
      </c>
      <c r="N121" s="78">
        <v>3441655.15</v>
      </c>
      <c r="O121" s="78">
        <v>109.59</v>
      </c>
      <c r="P121" s="78">
        <v>3771.7098788849999</v>
      </c>
      <c r="Q121" s="79">
        <v>1.6000000000000001E-3</v>
      </c>
      <c r="R121" s="79">
        <v>2.0000000000000001E-4</v>
      </c>
    </row>
    <row r="122" spans="2:18">
      <c r="B122" t="s">
        <v>4478</v>
      </c>
      <c r="C122" t="s">
        <v>3918</v>
      </c>
      <c r="D122" t="s">
        <v>4056</v>
      </c>
      <c r="E122"/>
      <c r="F122" t="s">
        <v>792</v>
      </c>
      <c r="G122" t="s">
        <v>3674</v>
      </c>
      <c r="H122" t="s">
        <v>216</v>
      </c>
      <c r="I122" s="78">
        <v>7.28</v>
      </c>
      <c r="J122" t="s">
        <v>123</v>
      </c>
      <c r="K122" t="s">
        <v>102</v>
      </c>
      <c r="L122" s="79">
        <v>4.8000000000000001E-2</v>
      </c>
      <c r="M122" s="79">
        <v>5.1499999999999997E-2</v>
      </c>
      <c r="N122" s="78">
        <v>736730.57</v>
      </c>
      <c r="O122" s="78">
        <v>106</v>
      </c>
      <c r="P122" s="78">
        <v>780.93440420000002</v>
      </c>
      <c r="Q122" s="79">
        <v>2.9999999999999997E-4</v>
      </c>
      <c r="R122" s="79">
        <v>0</v>
      </c>
    </row>
    <row r="123" spans="2:18">
      <c r="B123" t="s">
        <v>4478</v>
      </c>
      <c r="C123" t="s">
        <v>3918</v>
      </c>
      <c r="D123" t="s">
        <v>4057</v>
      </c>
      <c r="E123"/>
      <c r="F123" t="s">
        <v>792</v>
      </c>
      <c r="G123" t="s">
        <v>3674</v>
      </c>
      <c r="H123" t="s">
        <v>216</v>
      </c>
      <c r="I123" s="78">
        <v>7.44</v>
      </c>
      <c r="J123" t="s">
        <v>123</v>
      </c>
      <c r="K123" t="s">
        <v>102</v>
      </c>
      <c r="L123" s="79">
        <v>4.8000000000000001E-2</v>
      </c>
      <c r="M123" s="79">
        <v>4.82E-2</v>
      </c>
      <c r="N123" s="78">
        <v>1310647.06</v>
      </c>
      <c r="O123" s="78">
        <v>99.27</v>
      </c>
      <c r="P123" s="78">
        <v>1301.0793364619999</v>
      </c>
      <c r="Q123" s="79">
        <v>5.9999999999999995E-4</v>
      </c>
      <c r="R123" s="79">
        <v>1E-4</v>
      </c>
    </row>
    <row r="124" spans="2:18">
      <c r="B124" t="s">
        <v>4478</v>
      </c>
      <c r="C124" t="s">
        <v>3918</v>
      </c>
      <c r="D124" t="s">
        <v>4049</v>
      </c>
      <c r="E124"/>
      <c r="F124" t="s">
        <v>792</v>
      </c>
      <c r="G124" t="s">
        <v>3674</v>
      </c>
      <c r="H124" t="s">
        <v>216</v>
      </c>
      <c r="I124" s="78">
        <v>7.95</v>
      </c>
      <c r="J124" t="s">
        <v>123</v>
      </c>
      <c r="K124" t="s">
        <v>102</v>
      </c>
      <c r="L124" s="79">
        <v>3.7900000000000003E-2</v>
      </c>
      <c r="M124" s="79">
        <v>4.1399999999999999E-2</v>
      </c>
      <c r="N124" s="78">
        <v>846003.21</v>
      </c>
      <c r="O124" s="78">
        <v>103.49</v>
      </c>
      <c r="P124" s="78">
        <v>875.52872202900005</v>
      </c>
      <c r="Q124" s="79">
        <v>4.0000000000000002E-4</v>
      </c>
      <c r="R124" s="79">
        <v>0</v>
      </c>
    </row>
    <row r="125" spans="2:18">
      <c r="B125" t="s">
        <v>4478</v>
      </c>
      <c r="C125" t="s">
        <v>3918</v>
      </c>
      <c r="D125" t="s">
        <v>4050</v>
      </c>
      <c r="E125"/>
      <c r="F125" t="s">
        <v>792</v>
      </c>
      <c r="G125" t="s">
        <v>3674</v>
      </c>
      <c r="H125" t="s">
        <v>216</v>
      </c>
      <c r="I125" s="78">
        <v>8.5</v>
      </c>
      <c r="J125" t="s">
        <v>123</v>
      </c>
      <c r="K125" t="s">
        <v>102</v>
      </c>
      <c r="L125" s="79">
        <v>3.7900000000000003E-2</v>
      </c>
      <c r="M125" s="79">
        <v>2.35E-2</v>
      </c>
      <c r="N125" s="78">
        <v>1124943.21</v>
      </c>
      <c r="O125" s="78">
        <v>104.16</v>
      </c>
      <c r="P125" s="78">
        <v>1171.740847536</v>
      </c>
      <c r="Q125" s="79">
        <v>5.0000000000000001E-4</v>
      </c>
      <c r="R125" s="79">
        <v>1E-4</v>
      </c>
    </row>
    <row r="126" spans="2:18">
      <c r="B126" t="s">
        <v>4478</v>
      </c>
      <c r="C126" t="s">
        <v>3918</v>
      </c>
      <c r="D126" t="s">
        <v>4054</v>
      </c>
      <c r="E126"/>
      <c r="F126" t="s">
        <v>792</v>
      </c>
      <c r="G126" t="s">
        <v>3674</v>
      </c>
      <c r="H126" t="s">
        <v>216</v>
      </c>
      <c r="I126" s="78">
        <v>8.27</v>
      </c>
      <c r="J126" t="s">
        <v>123</v>
      </c>
      <c r="K126" t="s">
        <v>102</v>
      </c>
      <c r="L126" s="79">
        <v>3.9699999999999999E-2</v>
      </c>
      <c r="M126" s="79">
        <v>3.2199999999999999E-2</v>
      </c>
      <c r="N126" s="78">
        <v>2250461.48</v>
      </c>
      <c r="O126" s="78">
        <v>102.28</v>
      </c>
      <c r="P126" s="78">
        <v>2301.7720017440001</v>
      </c>
      <c r="Q126" s="79">
        <v>1E-3</v>
      </c>
      <c r="R126" s="79">
        <v>1E-4</v>
      </c>
    </row>
    <row r="127" spans="2:18">
      <c r="B127" t="s">
        <v>4478</v>
      </c>
      <c r="C127" t="s">
        <v>3918</v>
      </c>
      <c r="D127" t="s">
        <v>4058</v>
      </c>
      <c r="E127"/>
      <c r="F127" t="s">
        <v>787</v>
      </c>
      <c r="G127" t="s">
        <v>3674</v>
      </c>
      <c r="H127" t="s">
        <v>150</v>
      </c>
      <c r="I127" s="78">
        <v>10.47</v>
      </c>
      <c r="J127" t="s">
        <v>123</v>
      </c>
      <c r="K127" t="s">
        <v>102</v>
      </c>
      <c r="L127" s="79">
        <v>4.0000000000000002E-4</v>
      </c>
      <c r="M127" s="79">
        <v>9.1000000000000004E-3</v>
      </c>
      <c r="N127" s="78">
        <v>1585026.27</v>
      </c>
      <c r="O127" s="78">
        <v>114.26</v>
      </c>
      <c r="P127" s="78">
        <v>1811.0510161019999</v>
      </c>
      <c r="Q127" s="79">
        <v>8.0000000000000004E-4</v>
      </c>
      <c r="R127" s="79">
        <v>1E-4</v>
      </c>
    </row>
    <row r="128" spans="2:18">
      <c r="B128" t="s">
        <v>4478</v>
      </c>
      <c r="C128" t="s">
        <v>3918</v>
      </c>
      <c r="D128" t="s">
        <v>4051</v>
      </c>
      <c r="E128"/>
      <c r="F128" t="s">
        <v>787</v>
      </c>
      <c r="G128" t="s">
        <v>3674</v>
      </c>
      <c r="H128" t="s">
        <v>150</v>
      </c>
      <c r="I128" s="78">
        <v>10.19</v>
      </c>
      <c r="J128" t="s">
        <v>1228</v>
      </c>
      <c r="K128" t="s">
        <v>102</v>
      </c>
      <c r="L128" s="79">
        <v>4.0000000000000002E-4</v>
      </c>
      <c r="M128" s="79">
        <v>-5.4000000000000003E-3</v>
      </c>
      <c r="N128" s="78">
        <v>3788906.91</v>
      </c>
      <c r="O128" s="78">
        <v>104.01</v>
      </c>
      <c r="P128" s="78">
        <v>3940.8420770910002</v>
      </c>
      <c r="Q128" s="79">
        <v>1.6999999999999999E-3</v>
      </c>
      <c r="R128" s="79">
        <v>2.0000000000000001E-4</v>
      </c>
    </row>
    <row r="129" spans="2:18">
      <c r="B129" t="s">
        <v>4478</v>
      </c>
      <c r="C129" t="s">
        <v>3918</v>
      </c>
      <c r="D129" t="s">
        <v>4053</v>
      </c>
      <c r="E129"/>
      <c r="F129" t="s">
        <v>787</v>
      </c>
      <c r="G129" t="s">
        <v>3674</v>
      </c>
      <c r="H129" t="s">
        <v>150</v>
      </c>
      <c r="I129" s="78">
        <v>8.4</v>
      </c>
      <c r="J129" t="s">
        <v>123</v>
      </c>
      <c r="K129" t="s">
        <v>102</v>
      </c>
      <c r="L129" s="79">
        <v>3.1E-2</v>
      </c>
      <c r="M129" s="79">
        <v>5.57E-2</v>
      </c>
      <c r="N129" s="78">
        <v>4451956.5199999996</v>
      </c>
      <c r="O129" s="78">
        <v>91.47</v>
      </c>
      <c r="P129" s="78">
        <v>4072.2046288440001</v>
      </c>
      <c r="Q129" s="79">
        <v>1.6999999999999999E-3</v>
      </c>
      <c r="R129" s="79">
        <v>2.0000000000000001E-4</v>
      </c>
    </row>
    <row r="130" spans="2:18">
      <c r="B130" t="s">
        <v>4479</v>
      </c>
      <c r="C130" t="s">
        <v>3918</v>
      </c>
      <c r="D130" t="s">
        <v>4088</v>
      </c>
      <c r="E130"/>
      <c r="F130" t="s">
        <v>1153</v>
      </c>
      <c r="G130" t="s">
        <v>3663</v>
      </c>
      <c r="H130" t="s">
        <v>3921</v>
      </c>
      <c r="I130" s="78">
        <v>6.56</v>
      </c>
      <c r="J130" t="s">
        <v>474</v>
      </c>
      <c r="K130" t="s">
        <v>102</v>
      </c>
      <c r="L130" s="79">
        <v>3.1E-2</v>
      </c>
      <c r="M130" s="79">
        <v>1E-4</v>
      </c>
      <c r="N130" s="78">
        <v>6786522.8300000001</v>
      </c>
      <c r="O130" s="78">
        <v>103.12</v>
      </c>
      <c r="P130" s="78">
        <v>6998.2623422959996</v>
      </c>
      <c r="Q130" s="79">
        <v>3.0000000000000001E-3</v>
      </c>
      <c r="R130" s="79">
        <v>4.0000000000000002E-4</v>
      </c>
    </row>
    <row r="131" spans="2:18">
      <c r="B131" t="s">
        <v>4479</v>
      </c>
      <c r="C131" t="s">
        <v>3918</v>
      </c>
      <c r="D131" t="s">
        <v>4089</v>
      </c>
      <c r="E131"/>
      <c r="F131" t="s">
        <v>1153</v>
      </c>
      <c r="G131" t="s">
        <v>3663</v>
      </c>
      <c r="H131" t="s">
        <v>3921</v>
      </c>
      <c r="I131" s="78">
        <v>5.31</v>
      </c>
      <c r="J131" t="s">
        <v>474</v>
      </c>
      <c r="K131" t="s">
        <v>102</v>
      </c>
      <c r="L131" s="79">
        <v>2.4899999999999999E-2</v>
      </c>
      <c r="M131" s="79">
        <v>7.7000000000000002E-3</v>
      </c>
      <c r="N131" s="78">
        <v>2877396.35</v>
      </c>
      <c r="O131" s="78">
        <v>100.87</v>
      </c>
      <c r="P131" s="78">
        <v>2902.4296982450001</v>
      </c>
      <c r="Q131" s="79">
        <v>1.1999999999999999E-3</v>
      </c>
      <c r="R131" s="79">
        <v>2.0000000000000001E-4</v>
      </c>
    </row>
    <row r="132" spans="2:18">
      <c r="B132" t="s">
        <v>4479</v>
      </c>
      <c r="C132" t="s">
        <v>3918</v>
      </c>
      <c r="D132" t="s">
        <v>4090</v>
      </c>
      <c r="E132"/>
      <c r="F132" t="s">
        <v>1153</v>
      </c>
      <c r="G132" t="s">
        <v>3663</v>
      </c>
      <c r="H132" t="s">
        <v>3921</v>
      </c>
      <c r="I132" s="78">
        <v>6.44</v>
      </c>
      <c r="J132" t="s">
        <v>474</v>
      </c>
      <c r="K132" t="s">
        <v>102</v>
      </c>
      <c r="L132" s="79">
        <v>3.5999999999999997E-2</v>
      </c>
      <c r="M132" s="79">
        <v>1E-4</v>
      </c>
      <c r="N132" s="78">
        <v>1813731.85</v>
      </c>
      <c r="O132" s="78">
        <v>106.83</v>
      </c>
      <c r="P132" s="78">
        <v>1937.6097353550001</v>
      </c>
      <c r="Q132" s="79">
        <v>8.0000000000000004E-4</v>
      </c>
      <c r="R132" s="79">
        <v>1E-4</v>
      </c>
    </row>
    <row r="133" spans="2:18">
      <c r="B133" t="s">
        <v>4480</v>
      </c>
      <c r="C133" t="s">
        <v>3918</v>
      </c>
      <c r="D133" t="s">
        <v>4028</v>
      </c>
      <c r="E133"/>
      <c r="F133" t="s">
        <v>792</v>
      </c>
      <c r="G133" t="s">
        <v>370</v>
      </c>
      <c r="H133" t="s">
        <v>216</v>
      </c>
      <c r="I133" s="78">
        <v>5.63</v>
      </c>
      <c r="J133" t="s">
        <v>585</v>
      </c>
      <c r="K133" t="s">
        <v>110</v>
      </c>
      <c r="L133" s="79">
        <v>4.2299999999999997E-2</v>
      </c>
      <c r="M133" s="79">
        <v>6.1699999999999998E-2</v>
      </c>
      <c r="N133" s="78">
        <v>8714267.6400000006</v>
      </c>
      <c r="O133" s="78">
        <v>91.979999999999833</v>
      </c>
      <c r="P133" s="78">
        <v>31122.130569506098</v>
      </c>
      <c r="Q133" s="79">
        <v>1.32E-2</v>
      </c>
      <c r="R133" s="79">
        <v>1.6999999999999999E-3</v>
      </c>
    </row>
    <row r="134" spans="2:18">
      <c r="B134" t="s">
        <v>4481</v>
      </c>
      <c r="C134" t="s">
        <v>3918</v>
      </c>
      <c r="D134" t="s">
        <v>4029</v>
      </c>
      <c r="E134"/>
      <c r="F134" t="s">
        <v>1153</v>
      </c>
      <c r="G134" t="s">
        <v>4482</v>
      </c>
      <c r="H134" t="s">
        <v>3921</v>
      </c>
      <c r="I134" s="78">
        <v>5.46</v>
      </c>
      <c r="J134" t="s">
        <v>474</v>
      </c>
      <c r="K134" t="s">
        <v>102</v>
      </c>
      <c r="L134" s="79">
        <v>2.7E-2</v>
      </c>
      <c r="M134" s="79">
        <v>2.5600000000000001E-2</v>
      </c>
      <c r="N134" s="78">
        <v>6033544.3799999999</v>
      </c>
      <c r="O134" s="78">
        <v>107.63</v>
      </c>
      <c r="P134" s="78">
        <v>6493.9038161939998</v>
      </c>
      <c r="Q134" s="79">
        <v>2.8E-3</v>
      </c>
      <c r="R134" s="79">
        <v>4.0000000000000002E-4</v>
      </c>
    </row>
    <row r="135" spans="2:18">
      <c r="B135" t="s">
        <v>4481</v>
      </c>
      <c r="C135" t="s">
        <v>3918</v>
      </c>
      <c r="D135" t="s">
        <v>4031</v>
      </c>
      <c r="E135"/>
      <c r="F135" t="s">
        <v>1153</v>
      </c>
      <c r="G135" t="s">
        <v>4482</v>
      </c>
      <c r="H135" t="s">
        <v>3921</v>
      </c>
      <c r="I135" s="78">
        <v>5.23</v>
      </c>
      <c r="J135" t="s">
        <v>474</v>
      </c>
      <c r="K135" t="s">
        <v>102</v>
      </c>
      <c r="L135" s="79">
        <v>2.9499999999999998E-2</v>
      </c>
      <c r="M135" s="79">
        <v>5.28E-2</v>
      </c>
      <c r="N135" s="78">
        <v>295302.39</v>
      </c>
      <c r="O135" s="78">
        <v>103.96</v>
      </c>
      <c r="P135" s="78">
        <v>306.99636464399998</v>
      </c>
      <c r="Q135" s="79">
        <v>1E-4</v>
      </c>
      <c r="R135" s="79">
        <v>0</v>
      </c>
    </row>
    <row r="136" spans="2:18">
      <c r="B136" t="s">
        <v>4481</v>
      </c>
      <c r="C136" t="s">
        <v>3918</v>
      </c>
      <c r="D136" t="s">
        <v>4032</v>
      </c>
      <c r="E136"/>
      <c r="F136" t="s">
        <v>1153</v>
      </c>
      <c r="G136" t="s">
        <v>4482</v>
      </c>
      <c r="H136" t="s">
        <v>3921</v>
      </c>
      <c r="I136" s="78">
        <v>5.18</v>
      </c>
      <c r="J136" t="s">
        <v>474</v>
      </c>
      <c r="K136" t="s">
        <v>102</v>
      </c>
      <c r="L136" s="79">
        <v>2.9499999999999998E-2</v>
      </c>
      <c r="M136" s="79">
        <v>5.2299999999999999E-2</v>
      </c>
      <c r="N136" s="78">
        <v>431003.55</v>
      </c>
      <c r="O136" s="78">
        <v>99.96</v>
      </c>
      <c r="P136" s="78">
        <v>430.83114857999999</v>
      </c>
      <c r="Q136" s="79">
        <v>2.0000000000000001E-4</v>
      </c>
      <c r="R136" s="79">
        <v>0</v>
      </c>
    </row>
    <row r="137" spans="2:18">
      <c r="B137" t="s">
        <v>4481</v>
      </c>
      <c r="C137" t="s">
        <v>3918</v>
      </c>
      <c r="D137" t="s">
        <v>4033</v>
      </c>
      <c r="E137"/>
      <c r="F137" t="s">
        <v>1153</v>
      </c>
      <c r="G137" t="s">
        <v>4482</v>
      </c>
      <c r="H137" t="s">
        <v>3921</v>
      </c>
      <c r="I137" s="78">
        <v>5.24</v>
      </c>
      <c r="J137" t="s">
        <v>474</v>
      </c>
      <c r="K137" t="s">
        <v>102</v>
      </c>
      <c r="L137" s="79">
        <v>2.7E-2</v>
      </c>
      <c r="M137" s="79">
        <v>3.2899999999999999E-2</v>
      </c>
      <c r="N137" s="78">
        <v>384116.84</v>
      </c>
      <c r="O137" s="78">
        <v>98.44</v>
      </c>
      <c r="P137" s="78">
        <v>378.124617296</v>
      </c>
      <c r="Q137" s="79">
        <v>2.0000000000000001E-4</v>
      </c>
      <c r="R137" s="79">
        <v>0</v>
      </c>
    </row>
    <row r="138" spans="2:18">
      <c r="B138" t="s">
        <v>4462</v>
      </c>
      <c r="C138" t="s">
        <v>3918</v>
      </c>
      <c r="D138" t="s">
        <v>4061</v>
      </c>
      <c r="E138"/>
      <c r="F138" t="s">
        <v>792</v>
      </c>
      <c r="G138" t="s">
        <v>3809</v>
      </c>
      <c r="H138" t="s">
        <v>216</v>
      </c>
      <c r="I138" s="78">
        <v>7.14</v>
      </c>
      <c r="J138" t="s">
        <v>474</v>
      </c>
      <c r="K138" t="s">
        <v>102</v>
      </c>
      <c r="L138" s="79">
        <v>0.06</v>
      </c>
      <c r="M138" s="79">
        <v>2.24E-2</v>
      </c>
      <c r="N138" s="78">
        <v>22483404.370000001</v>
      </c>
      <c r="O138" s="78">
        <v>155.51</v>
      </c>
      <c r="P138" s="78">
        <v>34963.942135787001</v>
      </c>
      <c r="Q138" s="79">
        <v>1.49E-2</v>
      </c>
      <c r="R138" s="79">
        <v>2E-3</v>
      </c>
    </row>
    <row r="139" spans="2:18">
      <c r="B139" t="s">
        <v>4483</v>
      </c>
      <c r="C139" t="s">
        <v>3918</v>
      </c>
      <c r="D139" t="s">
        <v>4037</v>
      </c>
      <c r="E139"/>
      <c r="F139" t="s">
        <v>792</v>
      </c>
      <c r="G139" t="s">
        <v>4472</v>
      </c>
      <c r="H139" t="s">
        <v>216</v>
      </c>
      <c r="I139" s="78">
        <v>4.42</v>
      </c>
      <c r="J139" t="s">
        <v>810</v>
      </c>
      <c r="K139" t="s">
        <v>102</v>
      </c>
      <c r="L139" s="79">
        <v>0.05</v>
      </c>
      <c r="M139" s="79">
        <v>9.4999999999999998E-3</v>
      </c>
      <c r="N139" s="78">
        <v>5485000.21</v>
      </c>
      <c r="O139" s="78">
        <v>119.93</v>
      </c>
      <c r="P139" s="78">
        <v>6578.160751853</v>
      </c>
      <c r="Q139" s="79">
        <v>2.8E-3</v>
      </c>
      <c r="R139" s="79">
        <v>4.0000000000000002E-4</v>
      </c>
    </row>
    <row r="140" spans="2:18">
      <c r="B140" t="s">
        <v>4483</v>
      </c>
      <c r="C140" t="s">
        <v>3918</v>
      </c>
      <c r="D140" t="s">
        <v>4038</v>
      </c>
      <c r="E140"/>
      <c r="F140" t="s">
        <v>792</v>
      </c>
      <c r="G140" t="s">
        <v>4472</v>
      </c>
      <c r="H140" t="s">
        <v>216</v>
      </c>
      <c r="I140" s="78">
        <v>4.22</v>
      </c>
      <c r="J140" t="s">
        <v>810</v>
      </c>
      <c r="K140" t="s">
        <v>102</v>
      </c>
      <c r="L140" s="79">
        <v>0.05</v>
      </c>
      <c r="M140" s="79">
        <v>4.0300000000000002E-2</v>
      </c>
      <c r="N140" s="78">
        <v>1764084.98</v>
      </c>
      <c r="O140" s="78">
        <v>101.07898910029041</v>
      </c>
      <c r="P140" s="78">
        <v>1783.11926462</v>
      </c>
      <c r="Q140" s="79">
        <v>8.0000000000000004E-4</v>
      </c>
      <c r="R140" s="79">
        <v>1E-4</v>
      </c>
    </row>
    <row r="141" spans="2:18">
      <c r="B141" t="s">
        <v>4483</v>
      </c>
      <c r="C141" t="s">
        <v>3918</v>
      </c>
      <c r="D141" t="s">
        <v>4034</v>
      </c>
      <c r="E141"/>
      <c r="F141" t="s">
        <v>792</v>
      </c>
      <c r="G141" t="s">
        <v>4194</v>
      </c>
      <c r="H141" t="s">
        <v>216</v>
      </c>
      <c r="I141" s="78">
        <v>8.32</v>
      </c>
      <c r="J141" t="s">
        <v>810</v>
      </c>
      <c r="K141" t="s">
        <v>102</v>
      </c>
      <c r="L141" s="79">
        <v>4.1000000000000002E-2</v>
      </c>
      <c r="M141" s="79">
        <v>2.7400000000000001E-2</v>
      </c>
      <c r="N141" s="78">
        <v>4661743.03</v>
      </c>
      <c r="O141" s="78">
        <v>117.67</v>
      </c>
      <c r="P141" s="78">
        <v>5485.4730234010003</v>
      </c>
      <c r="Q141" s="79">
        <v>2.3E-3</v>
      </c>
      <c r="R141" s="79">
        <v>2.9999999999999997E-4</v>
      </c>
    </row>
    <row r="142" spans="2:18">
      <c r="B142" t="s">
        <v>4483</v>
      </c>
      <c r="C142" t="s">
        <v>3918</v>
      </c>
      <c r="D142" t="s">
        <v>4039</v>
      </c>
      <c r="E142"/>
      <c r="F142" t="s">
        <v>792</v>
      </c>
      <c r="G142" t="s">
        <v>4472</v>
      </c>
      <c r="H142" t="s">
        <v>216</v>
      </c>
      <c r="I142" s="78">
        <v>6.58</v>
      </c>
      <c r="J142" t="s">
        <v>810</v>
      </c>
      <c r="K142" t="s">
        <v>102</v>
      </c>
      <c r="L142" s="79">
        <v>0.05</v>
      </c>
      <c r="M142" s="79">
        <v>1.7399999999999999E-2</v>
      </c>
      <c r="N142" s="78">
        <v>5666902.29</v>
      </c>
      <c r="O142" s="78">
        <v>122.96</v>
      </c>
      <c r="P142" s="78">
        <v>6968.0230557839996</v>
      </c>
      <c r="Q142" s="79">
        <v>3.0000000000000001E-3</v>
      </c>
      <c r="R142" s="79">
        <v>4.0000000000000002E-4</v>
      </c>
    </row>
    <row r="143" spans="2:18">
      <c r="B143" t="s">
        <v>4483</v>
      </c>
      <c r="C143" t="s">
        <v>3918</v>
      </c>
      <c r="D143" t="s">
        <v>4040</v>
      </c>
      <c r="E143"/>
      <c r="F143" t="s">
        <v>792</v>
      </c>
      <c r="G143" t="s">
        <v>4472</v>
      </c>
      <c r="H143" t="s">
        <v>216</v>
      </c>
      <c r="I143" s="78">
        <v>8.6</v>
      </c>
      <c r="J143" t="s">
        <v>810</v>
      </c>
      <c r="K143" t="s">
        <v>102</v>
      </c>
      <c r="L143" s="79">
        <v>4.1000000000000002E-2</v>
      </c>
      <c r="M143" s="79">
        <v>1.61E-2</v>
      </c>
      <c r="N143" s="78">
        <v>15709283.800000001</v>
      </c>
      <c r="O143" s="78">
        <v>123.11</v>
      </c>
      <c r="P143" s="78">
        <v>19339.699286179999</v>
      </c>
      <c r="Q143" s="79">
        <v>8.2000000000000007E-3</v>
      </c>
      <c r="R143" s="79">
        <v>1.1000000000000001E-3</v>
      </c>
    </row>
    <row r="144" spans="2:18">
      <c r="B144" t="s">
        <v>4484</v>
      </c>
      <c r="C144" t="s">
        <v>3918</v>
      </c>
      <c r="D144" t="s">
        <v>4043</v>
      </c>
      <c r="E144"/>
      <c r="F144" t="s">
        <v>792</v>
      </c>
      <c r="G144" t="s">
        <v>3663</v>
      </c>
      <c r="H144" t="s">
        <v>216</v>
      </c>
      <c r="I144" s="78">
        <v>1.86</v>
      </c>
      <c r="J144" t="s">
        <v>127</v>
      </c>
      <c r="K144" t="s">
        <v>102</v>
      </c>
      <c r="L144" s="79">
        <v>3.1800000000000002E-2</v>
      </c>
      <c r="M144" s="79">
        <v>2.0500000000000001E-2</v>
      </c>
      <c r="N144" s="78">
        <v>2527035.64</v>
      </c>
      <c r="O144" s="78">
        <v>99.76</v>
      </c>
      <c r="P144" s="78">
        <v>2520.970754464</v>
      </c>
      <c r="Q144" s="79">
        <v>1.1000000000000001E-3</v>
      </c>
      <c r="R144" s="79">
        <v>1E-4</v>
      </c>
    </row>
    <row r="145" spans="2:18">
      <c r="B145" t="s">
        <v>4484</v>
      </c>
      <c r="C145" t="s">
        <v>3918</v>
      </c>
      <c r="D145" t="s">
        <v>4045</v>
      </c>
      <c r="E145"/>
      <c r="F145" t="s">
        <v>792</v>
      </c>
      <c r="G145" t="s">
        <v>3663</v>
      </c>
      <c r="H145" t="s">
        <v>216</v>
      </c>
      <c r="I145" s="78">
        <v>2.92</v>
      </c>
      <c r="J145" t="s">
        <v>127</v>
      </c>
      <c r="K145" t="s">
        <v>102</v>
      </c>
      <c r="L145" s="79">
        <v>3.3700000000000001E-2</v>
      </c>
      <c r="M145" s="79">
        <v>2.1299999999999999E-2</v>
      </c>
      <c r="N145" s="78">
        <v>672278.59</v>
      </c>
      <c r="O145" s="78">
        <v>100.59</v>
      </c>
      <c r="P145" s="78">
        <v>676.245033681</v>
      </c>
      <c r="Q145" s="79">
        <v>2.9999999999999997E-4</v>
      </c>
      <c r="R145" s="79">
        <v>0</v>
      </c>
    </row>
    <row r="146" spans="2:18">
      <c r="B146" t="s">
        <v>4484</v>
      </c>
      <c r="C146" t="s">
        <v>3918</v>
      </c>
      <c r="D146" t="s">
        <v>4042</v>
      </c>
      <c r="E146"/>
      <c r="F146" t="s">
        <v>792</v>
      </c>
      <c r="G146" t="s">
        <v>3663</v>
      </c>
      <c r="H146" t="s">
        <v>216</v>
      </c>
      <c r="I146" s="78">
        <v>3.79</v>
      </c>
      <c r="J146" t="s">
        <v>127</v>
      </c>
      <c r="K146" t="s">
        <v>102</v>
      </c>
      <c r="L146" s="79">
        <v>3.6700000000000003E-2</v>
      </c>
      <c r="M146" s="79">
        <v>2.2599999999999999E-2</v>
      </c>
      <c r="N146" s="78">
        <v>2333471.91</v>
      </c>
      <c r="O146" s="78">
        <v>101.33</v>
      </c>
      <c r="P146" s="78">
        <v>2364.5070864029999</v>
      </c>
      <c r="Q146" s="79">
        <v>1E-3</v>
      </c>
      <c r="R146" s="79">
        <v>1E-4</v>
      </c>
    </row>
    <row r="147" spans="2:18">
      <c r="B147" t="s">
        <v>4484</v>
      </c>
      <c r="C147" t="s">
        <v>3918</v>
      </c>
      <c r="D147" t="s">
        <v>4044</v>
      </c>
      <c r="E147"/>
      <c r="F147" t="s">
        <v>792</v>
      </c>
      <c r="G147" t="s">
        <v>3663</v>
      </c>
      <c r="H147" t="s">
        <v>216</v>
      </c>
      <c r="I147" s="78">
        <v>1.87</v>
      </c>
      <c r="J147" t="s">
        <v>127</v>
      </c>
      <c r="K147" t="s">
        <v>102</v>
      </c>
      <c r="L147" s="79">
        <v>2.1999999999999999E-2</v>
      </c>
      <c r="M147" s="79">
        <v>2.1299999999999999E-2</v>
      </c>
      <c r="N147" s="78">
        <v>2470672.04</v>
      </c>
      <c r="O147" s="78">
        <v>98.2</v>
      </c>
      <c r="P147" s="78">
        <v>2426.1999432799998</v>
      </c>
      <c r="Q147" s="79">
        <v>1E-3</v>
      </c>
      <c r="R147" s="79">
        <v>1E-4</v>
      </c>
    </row>
    <row r="148" spans="2:18">
      <c r="B148" t="s">
        <v>4484</v>
      </c>
      <c r="C148" t="s">
        <v>3918</v>
      </c>
      <c r="D148" t="s">
        <v>4041</v>
      </c>
      <c r="E148"/>
      <c r="F148" t="s">
        <v>792</v>
      </c>
      <c r="G148" t="s">
        <v>3663</v>
      </c>
      <c r="H148" t="s">
        <v>216</v>
      </c>
      <c r="I148" s="78">
        <v>2.96</v>
      </c>
      <c r="J148" t="s">
        <v>127</v>
      </c>
      <c r="K148" t="s">
        <v>102</v>
      </c>
      <c r="L148" s="79">
        <v>2.3E-2</v>
      </c>
      <c r="M148" s="79">
        <v>1.7000000000000001E-2</v>
      </c>
      <c r="N148" s="78">
        <v>1312301.81</v>
      </c>
      <c r="O148" s="78">
        <v>99.22</v>
      </c>
      <c r="P148" s="78">
        <v>1302.0658558820001</v>
      </c>
      <c r="Q148" s="79">
        <v>5.9999999999999995E-4</v>
      </c>
      <c r="R148" s="79">
        <v>1E-4</v>
      </c>
    </row>
    <row r="149" spans="2:18">
      <c r="B149" t="s">
        <v>4484</v>
      </c>
      <c r="C149" t="s">
        <v>3918</v>
      </c>
      <c r="D149" t="s">
        <v>4046</v>
      </c>
      <c r="E149"/>
      <c r="F149" t="s">
        <v>792</v>
      </c>
      <c r="G149" t="s">
        <v>3663</v>
      </c>
      <c r="H149" t="s">
        <v>216</v>
      </c>
      <c r="I149" s="78">
        <v>3.05</v>
      </c>
      <c r="J149" t="s">
        <v>127</v>
      </c>
      <c r="K149" t="s">
        <v>102</v>
      </c>
      <c r="L149" s="79">
        <v>3.8399999999999997E-2</v>
      </c>
      <c r="M149" s="79">
        <v>2.4E-2</v>
      </c>
      <c r="N149" s="78">
        <v>512530.79</v>
      </c>
      <c r="O149" s="78">
        <v>99.83</v>
      </c>
      <c r="P149" s="78">
        <v>511.659487657</v>
      </c>
      <c r="Q149" s="79">
        <v>2.0000000000000001E-4</v>
      </c>
      <c r="R149" s="79">
        <v>0</v>
      </c>
    </row>
    <row r="150" spans="2:18">
      <c r="B150" t="s">
        <v>4484</v>
      </c>
      <c r="C150" t="s">
        <v>3918</v>
      </c>
      <c r="D150" t="s">
        <v>4047</v>
      </c>
      <c r="E150"/>
      <c r="F150" t="s">
        <v>792</v>
      </c>
      <c r="G150" t="s">
        <v>3663</v>
      </c>
      <c r="H150" t="s">
        <v>216</v>
      </c>
      <c r="I150" s="78">
        <v>3.05</v>
      </c>
      <c r="J150" t="s">
        <v>127</v>
      </c>
      <c r="K150" t="s">
        <v>102</v>
      </c>
      <c r="L150" s="79">
        <v>3.85E-2</v>
      </c>
      <c r="M150" s="79">
        <v>2.4E-2</v>
      </c>
      <c r="N150" s="78">
        <v>171430.67</v>
      </c>
      <c r="O150" s="78">
        <v>99.83</v>
      </c>
      <c r="P150" s="78">
        <v>171.139237861</v>
      </c>
      <c r="Q150" s="79">
        <v>1E-4</v>
      </c>
      <c r="R150" s="79">
        <v>0</v>
      </c>
    </row>
    <row r="151" spans="2:18">
      <c r="B151" t="s">
        <v>4485</v>
      </c>
      <c r="C151" t="s">
        <v>3918</v>
      </c>
      <c r="D151" t="s">
        <v>4062</v>
      </c>
      <c r="E151"/>
      <c r="F151" t="s">
        <v>1153</v>
      </c>
      <c r="G151" t="s">
        <v>4472</v>
      </c>
      <c r="H151" t="s">
        <v>3921</v>
      </c>
      <c r="I151" s="78">
        <v>6.54</v>
      </c>
      <c r="J151" t="s">
        <v>1112</v>
      </c>
      <c r="K151" t="s">
        <v>102</v>
      </c>
      <c r="L151" s="79">
        <v>0.04</v>
      </c>
      <c r="M151" s="79">
        <v>3.8300000000000001E-2</v>
      </c>
      <c r="N151" s="78">
        <v>14111756.890000001</v>
      </c>
      <c r="O151" s="78">
        <v>101.71</v>
      </c>
      <c r="P151" s="78">
        <v>14353.067932819</v>
      </c>
      <c r="Q151" s="79">
        <v>6.1000000000000004E-3</v>
      </c>
      <c r="R151" s="79">
        <v>8.0000000000000004E-4</v>
      </c>
    </row>
    <row r="152" spans="2:18">
      <c r="B152" t="s">
        <v>4486</v>
      </c>
      <c r="C152" t="s">
        <v>3918</v>
      </c>
      <c r="D152" t="s">
        <v>4048</v>
      </c>
      <c r="E152"/>
      <c r="F152" t="s">
        <v>1153</v>
      </c>
      <c r="G152" t="s">
        <v>373</v>
      </c>
      <c r="H152" t="s">
        <v>3921</v>
      </c>
      <c r="I152" s="78">
        <v>0.02</v>
      </c>
      <c r="J152" t="s">
        <v>127</v>
      </c>
      <c r="K152" t="s">
        <v>102</v>
      </c>
      <c r="L152" s="79">
        <v>1.4E-2</v>
      </c>
      <c r="M152" s="79">
        <v>8.0000000000000004E-4</v>
      </c>
      <c r="N152" s="78">
        <v>0.51</v>
      </c>
      <c r="O152" s="78">
        <v>100.34</v>
      </c>
      <c r="P152" s="78">
        <v>5.1173400000000002E-4</v>
      </c>
      <c r="Q152" s="79">
        <v>0</v>
      </c>
      <c r="R152" s="79">
        <v>0</v>
      </c>
    </row>
    <row r="153" spans="2:18">
      <c r="B153" t="s">
        <v>4487</v>
      </c>
      <c r="C153" t="s">
        <v>3918</v>
      </c>
      <c r="D153" t="s">
        <v>4059</v>
      </c>
      <c r="E153"/>
      <c r="F153" t="s">
        <v>787</v>
      </c>
      <c r="G153" t="s">
        <v>3952</v>
      </c>
      <c r="H153" t="s">
        <v>150</v>
      </c>
      <c r="I153" s="78">
        <v>5.31</v>
      </c>
      <c r="J153" t="s">
        <v>112</v>
      </c>
      <c r="K153" t="s">
        <v>102</v>
      </c>
      <c r="L153" s="79">
        <v>2.98E-2</v>
      </c>
      <c r="M153" s="79">
        <v>1.1900000000000001E-2</v>
      </c>
      <c r="N153" s="78">
        <v>5829170.5999999996</v>
      </c>
      <c r="O153" s="78">
        <v>101.5415571362537</v>
      </c>
      <c r="P153" s="78">
        <v>5921.5975691200001</v>
      </c>
      <c r="Q153" s="79">
        <v>2.5000000000000001E-3</v>
      </c>
      <c r="R153" s="79">
        <v>2.9999999999999997E-4</v>
      </c>
    </row>
    <row r="154" spans="2:18">
      <c r="B154" t="s">
        <v>4487</v>
      </c>
      <c r="C154" t="s">
        <v>3918</v>
      </c>
      <c r="D154" t="s">
        <v>4060</v>
      </c>
      <c r="E154"/>
      <c r="F154" t="s">
        <v>787</v>
      </c>
      <c r="G154" t="s">
        <v>3952</v>
      </c>
      <c r="H154" t="s">
        <v>150</v>
      </c>
      <c r="I154" s="78">
        <v>5.31</v>
      </c>
      <c r="J154" t="s">
        <v>112</v>
      </c>
      <c r="K154" t="s">
        <v>102</v>
      </c>
      <c r="L154" s="79">
        <v>2.98E-2</v>
      </c>
      <c r="M154" s="79">
        <v>1.1900000000000001E-2</v>
      </c>
      <c r="N154" s="78">
        <v>164852.15</v>
      </c>
      <c r="O154" s="78">
        <v>104.59418742536121</v>
      </c>
      <c r="P154" s="78">
        <v>167.46603522000001</v>
      </c>
      <c r="Q154" s="79">
        <v>1E-4</v>
      </c>
      <c r="R154" s="79">
        <v>0</v>
      </c>
    </row>
    <row r="155" spans="2:18">
      <c r="B155" t="s">
        <v>4488</v>
      </c>
      <c r="C155" t="s">
        <v>3918</v>
      </c>
      <c r="D155" t="s">
        <v>4076</v>
      </c>
      <c r="E155"/>
      <c r="F155" t="s">
        <v>787</v>
      </c>
      <c r="G155" t="s">
        <v>3952</v>
      </c>
      <c r="H155" t="s">
        <v>150</v>
      </c>
      <c r="I155" s="78">
        <v>5.56</v>
      </c>
      <c r="J155" t="s">
        <v>1228</v>
      </c>
      <c r="K155" t="s">
        <v>102</v>
      </c>
      <c r="L155" s="79">
        <v>2.5399999999999999E-2</v>
      </c>
      <c r="M155" s="79">
        <v>4.7199999999999999E-2</v>
      </c>
      <c r="N155" s="78">
        <v>8864816.2899999991</v>
      </c>
      <c r="O155" s="78">
        <v>112.24</v>
      </c>
      <c r="P155" s="78">
        <v>9949.8698038959992</v>
      </c>
      <c r="Q155" s="79">
        <v>4.1999999999999997E-3</v>
      </c>
      <c r="R155" s="79">
        <v>5.9999999999999995E-4</v>
      </c>
    </row>
    <row r="156" spans="2:18">
      <c r="B156" t="s">
        <v>4489</v>
      </c>
      <c r="C156" t="s">
        <v>3918</v>
      </c>
      <c r="D156" t="s">
        <v>4070</v>
      </c>
      <c r="E156"/>
      <c r="F156" t="s">
        <v>787</v>
      </c>
      <c r="G156" t="s">
        <v>4471</v>
      </c>
      <c r="H156" t="s">
        <v>150</v>
      </c>
      <c r="I156" s="78">
        <v>7.76</v>
      </c>
      <c r="J156" t="s">
        <v>112</v>
      </c>
      <c r="K156" t="s">
        <v>102</v>
      </c>
      <c r="L156" s="79">
        <v>3.4000000000000002E-2</v>
      </c>
      <c r="M156" s="79">
        <v>5.6899999999999999E-2</v>
      </c>
      <c r="N156" s="78">
        <v>2810166.82</v>
      </c>
      <c r="O156" s="78">
        <v>107.39</v>
      </c>
      <c r="P156" s="78">
        <v>3017.8381479979998</v>
      </c>
      <c r="Q156" s="79">
        <v>1.2999999999999999E-3</v>
      </c>
      <c r="R156" s="79">
        <v>2.0000000000000001E-4</v>
      </c>
    </row>
    <row r="157" spans="2:18">
      <c r="B157" t="s">
        <v>4489</v>
      </c>
      <c r="C157" t="s">
        <v>3918</v>
      </c>
      <c r="D157" t="s">
        <v>4071</v>
      </c>
      <c r="E157"/>
      <c r="F157" t="s">
        <v>787</v>
      </c>
      <c r="G157" t="s">
        <v>4471</v>
      </c>
      <c r="H157" t="s">
        <v>150</v>
      </c>
      <c r="I157" s="78">
        <v>9</v>
      </c>
      <c r="J157" t="s">
        <v>112</v>
      </c>
      <c r="K157" t="s">
        <v>102</v>
      </c>
      <c r="L157" s="79">
        <v>3.4000000000000002E-2</v>
      </c>
      <c r="M157" s="79">
        <v>1.55E-2</v>
      </c>
      <c r="N157" s="78">
        <v>2577782.08</v>
      </c>
      <c r="O157" s="78">
        <v>107.58</v>
      </c>
      <c r="P157" s="78">
        <v>2773.1779616640001</v>
      </c>
      <c r="Q157" s="79">
        <v>1.1999999999999999E-3</v>
      </c>
      <c r="R157" s="79">
        <v>2.0000000000000001E-4</v>
      </c>
    </row>
    <row r="158" spans="2:18">
      <c r="B158" t="s">
        <v>4489</v>
      </c>
      <c r="C158" t="s">
        <v>3918</v>
      </c>
      <c r="D158" t="s">
        <v>4073</v>
      </c>
      <c r="E158"/>
      <c r="F158" t="s">
        <v>787</v>
      </c>
      <c r="G158" t="s">
        <v>4471</v>
      </c>
      <c r="H158" t="s">
        <v>150</v>
      </c>
      <c r="I158" s="78">
        <v>8.89</v>
      </c>
      <c r="J158" t="s">
        <v>112</v>
      </c>
      <c r="K158" t="s">
        <v>102</v>
      </c>
      <c r="L158" s="79">
        <v>3.4000000000000002E-2</v>
      </c>
      <c r="M158" s="79">
        <v>1.8700000000000001E-2</v>
      </c>
      <c r="N158" s="78">
        <v>1801030.76</v>
      </c>
      <c r="O158" s="78">
        <v>106.93</v>
      </c>
      <c r="P158" s="78">
        <v>1925.8421916679999</v>
      </c>
      <c r="Q158" s="79">
        <v>8.0000000000000004E-4</v>
      </c>
      <c r="R158" s="79">
        <v>1E-4</v>
      </c>
    </row>
    <row r="159" spans="2:18">
      <c r="B159" t="s">
        <v>4489</v>
      </c>
      <c r="C159" t="s">
        <v>3918</v>
      </c>
      <c r="D159" t="s">
        <v>4063</v>
      </c>
      <c r="E159"/>
      <c r="F159" t="s">
        <v>787</v>
      </c>
      <c r="G159" t="s">
        <v>4471</v>
      </c>
      <c r="H159" t="s">
        <v>150</v>
      </c>
      <c r="I159" s="78">
        <v>8.33</v>
      </c>
      <c r="J159" t="s">
        <v>112</v>
      </c>
      <c r="K159" t="s">
        <v>102</v>
      </c>
      <c r="L159" s="79">
        <v>3.4000000000000002E-2</v>
      </c>
      <c r="M159" s="79">
        <v>2.93E-2</v>
      </c>
      <c r="N159" s="78">
        <v>668088.74</v>
      </c>
      <c r="O159" s="78">
        <v>110.26</v>
      </c>
      <c r="P159" s="78">
        <v>736.63464472400005</v>
      </c>
      <c r="Q159" s="79">
        <v>2.9999999999999997E-4</v>
      </c>
      <c r="R159" s="79">
        <v>0</v>
      </c>
    </row>
    <row r="160" spans="2:18">
      <c r="B160" t="s">
        <v>4489</v>
      </c>
      <c r="C160" t="s">
        <v>3918</v>
      </c>
      <c r="D160" t="s">
        <v>4074</v>
      </c>
      <c r="E160"/>
      <c r="F160" t="s">
        <v>787</v>
      </c>
      <c r="G160" t="s">
        <v>4490</v>
      </c>
      <c r="H160" t="s">
        <v>150</v>
      </c>
      <c r="I160" s="78">
        <v>7.68</v>
      </c>
      <c r="J160" t="s">
        <v>112</v>
      </c>
      <c r="K160" t="s">
        <v>102</v>
      </c>
      <c r="L160" s="79">
        <v>3.4000000000000002E-2</v>
      </c>
      <c r="M160" s="79">
        <v>5.3999999999999999E-2</v>
      </c>
      <c r="N160" s="78">
        <v>1323780.75</v>
      </c>
      <c r="O160" s="78">
        <v>94.6</v>
      </c>
      <c r="P160" s="78">
        <v>1252.2965895</v>
      </c>
      <c r="Q160" s="79">
        <v>5.0000000000000001E-4</v>
      </c>
      <c r="R160" s="79">
        <v>1E-4</v>
      </c>
    </row>
    <row r="161" spans="2:18">
      <c r="B161" t="s">
        <v>4489</v>
      </c>
      <c r="C161" t="s">
        <v>3918</v>
      </c>
      <c r="D161" t="s">
        <v>4075</v>
      </c>
      <c r="E161"/>
      <c r="F161" t="s">
        <v>787</v>
      </c>
      <c r="G161" t="s">
        <v>4490</v>
      </c>
      <c r="H161" t="s">
        <v>150</v>
      </c>
      <c r="I161" s="78">
        <v>7.68</v>
      </c>
      <c r="J161" t="s">
        <v>112</v>
      </c>
      <c r="K161" t="s">
        <v>102</v>
      </c>
      <c r="L161" s="79">
        <v>3.4000000000000002E-2</v>
      </c>
      <c r="M161" s="79">
        <v>5.3900000000000003E-2</v>
      </c>
      <c r="N161" s="78">
        <v>3609649.16</v>
      </c>
      <c r="O161" s="78">
        <v>95.27</v>
      </c>
      <c r="P161" s="78">
        <v>3438.9127547319999</v>
      </c>
      <c r="Q161" s="79">
        <v>1.5E-3</v>
      </c>
      <c r="R161" s="79">
        <v>2.0000000000000001E-4</v>
      </c>
    </row>
    <row r="162" spans="2:18">
      <c r="B162" t="s">
        <v>4491</v>
      </c>
      <c r="C162" t="s">
        <v>3918</v>
      </c>
      <c r="D162" t="s">
        <v>4065</v>
      </c>
      <c r="E162"/>
      <c r="F162" t="s">
        <v>787</v>
      </c>
      <c r="G162" t="s">
        <v>4471</v>
      </c>
      <c r="H162" t="s">
        <v>150</v>
      </c>
      <c r="I162" s="78">
        <v>0.01</v>
      </c>
      <c r="J162" t="s">
        <v>112</v>
      </c>
      <c r="K162" t="s">
        <v>102</v>
      </c>
      <c r="L162" s="79">
        <v>3.4000000000000002E-2</v>
      </c>
      <c r="M162" s="79">
        <v>5.9999999999999995E-4</v>
      </c>
      <c r="N162" s="78">
        <v>1262538.67</v>
      </c>
      <c r="O162" s="78">
        <v>114.76</v>
      </c>
      <c r="P162" s="78">
        <v>1448.8893776919999</v>
      </c>
      <c r="Q162" s="79">
        <v>5.9999999999999995E-4</v>
      </c>
      <c r="R162" s="79">
        <v>1E-4</v>
      </c>
    </row>
    <row r="163" spans="2:18">
      <c r="B163" t="s">
        <v>4491</v>
      </c>
      <c r="C163" t="s">
        <v>3918</v>
      </c>
      <c r="D163" t="s">
        <v>4072</v>
      </c>
      <c r="E163"/>
      <c r="F163" t="s">
        <v>787</v>
      </c>
      <c r="G163" t="s">
        <v>4471</v>
      </c>
      <c r="H163" t="s">
        <v>150</v>
      </c>
      <c r="I163" s="78">
        <v>9</v>
      </c>
      <c r="J163" t="s">
        <v>112</v>
      </c>
      <c r="K163" t="s">
        <v>102</v>
      </c>
      <c r="L163" s="79">
        <v>3.4000000000000002E-2</v>
      </c>
      <c r="M163" s="79">
        <v>1.55E-2</v>
      </c>
      <c r="N163" s="78">
        <v>1158133.82</v>
      </c>
      <c r="O163" s="78">
        <v>114.71</v>
      </c>
      <c r="P163" s="78">
        <v>1328.4953049220001</v>
      </c>
      <c r="Q163" s="79">
        <v>5.9999999999999995E-4</v>
      </c>
      <c r="R163" s="79">
        <v>1E-4</v>
      </c>
    </row>
    <row r="164" spans="2:18">
      <c r="B164" t="s">
        <v>4491</v>
      </c>
      <c r="C164" t="s">
        <v>3918</v>
      </c>
      <c r="D164" t="s">
        <v>4066</v>
      </c>
      <c r="E164"/>
      <c r="F164" t="s">
        <v>787</v>
      </c>
      <c r="G164" t="s">
        <v>4471</v>
      </c>
      <c r="H164" t="s">
        <v>150</v>
      </c>
      <c r="I164" s="78">
        <v>8.17</v>
      </c>
      <c r="J164" t="s">
        <v>112</v>
      </c>
      <c r="K164" t="s">
        <v>102</v>
      </c>
      <c r="L164" s="79">
        <v>3.4000000000000002E-2</v>
      </c>
      <c r="M164" s="79">
        <v>3.4599999999999999E-2</v>
      </c>
      <c r="N164" s="78">
        <v>809159.55</v>
      </c>
      <c r="O164" s="78">
        <v>113.26</v>
      </c>
      <c r="P164" s="78">
        <v>916.45410632999995</v>
      </c>
      <c r="Q164" s="79">
        <v>4.0000000000000002E-4</v>
      </c>
      <c r="R164" s="79">
        <v>1E-4</v>
      </c>
    </row>
    <row r="165" spans="2:18">
      <c r="B165" t="s">
        <v>4491</v>
      </c>
      <c r="C165" t="s">
        <v>3918</v>
      </c>
      <c r="D165" t="s">
        <v>4064</v>
      </c>
      <c r="E165"/>
      <c r="F165" t="s">
        <v>787</v>
      </c>
      <c r="G165" t="s">
        <v>4471</v>
      </c>
      <c r="H165" t="s">
        <v>150</v>
      </c>
      <c r="I165" s="78">
        <v>1.25</v>
      </c>
      <c r="J165" t="s">
        <v>112</v>
      </c>
      <c r="K165" t="s">
        <v>102</v>
      </c>
      <c r="L165" s="79">
        <v>3.4000000000000002E-2</v>
      </c>
      <c r="M165" s="79">
        <v>1.34E-2</v>
      </c>
      <c r="N165" s="78">
        <v>300155.8</v>
      </c>
      <c r="O165" s="78">
        <v>118.87</v>
      </c>
      <c r="P165" s="78">
        <v>356.79519945999999</v>
      </c>
      <c r="Q165" s="79">
        <v>2.0000000000000001E-4</v>
      </c>
      <c r="R165" s="79">
        <v>0</v>
      </c>
    </row>
    <row r="166" spans="2:18">
      <c r="B166" t="s">
        <v>4491</v>
      </c>
      <c r="C166" t="s">
        <v>3918</v>
      </c>
      <c r="D166" t="s">
        <v>4067</v>
      </c>
      <c r="E166"/>
      <c r="F166" t="s">
        <v>787</v>
      </c>
      <c r="G166" t="s">
        <v>4471</v>
      </c>
      <c r="H166" t="s">
        <v>150</v>
      </c>
      <c r="I166" s="78">
        <v>7.91</v>
      </c>
      <c r="J166" t="s">
        <v>112</v>
      </c>
      <c r="K166" t="s">
        <v>102</v>
      </c>
      <c r="L166" s="79">
        <v>3.4000000000000002E-2</v>
      </c>
      <c r="M166" s="79">
        <v>4.3299999999999998E-2</v>
      </c>
      <c r="N166" s="78">
        <v>958479.65</v>
      </c>
      <c r="O166" s="78">
        <v>105.01</v>
      </c>
      <c r="P166" s="78">
        <v>1006.499480465</v>
      </c>
      <c r="Q166" s="79">
        <v>4.0000000000000002E-4</v>
      </c>
      <c r="R166" s="79">
        <v>1E-4</v>
      </c>
    </row>
    <row r="167" spans="2:18">
      <c r="B167" t="s">
        <v>4491</v>
      </c>
      <c r="C167" t="s">
        <v>3918</v>
      </c>
      <c r="D167" t="s">
        <v>4068</v>
      </c>
      <c r="E167"/>
      <c r="F167" t="s">
        <v>787</v>
      </c>
      <c r="G167" t="s">
        <v>4471</v>
      </c>
      <c r="H167" t="s">
        <v>150</v>
      </c>
      <c r="I167" s="78">
        <v>0.01</v>
      </c>
      <c r="J167" t="s">
        <v>112</v>
      </c>
      <c r="K167" t="s">
        <v>102</v>
      </c>
      <c r="L167" s="79">
        <v>3.4000000000000002E-2</v>
      </c>
      <c r="M167" s="79">
        <v>8.3799999999999999E-2</v>
      </c>
      <c r="N167" s="78">
        <v>594741.92000000004</v>
      </c>
      <c r="O167" s="78">
        <v>98.33</v>
      </c>
      <c r="P167" s="78">
        <v>584.80972993600005</v>
      </c>
      <c r="Q167" s="79">
        <v>2.0000000000000001E-4</v>
      </c>
      <c r="R167" s="79">
        <v>0</v>
      </c>
    </row>
    <row r="168" spans="2:18">
      <c r="B168" t="s">
        <v>4491</v>
      </c>
      <c r="C168" t="s">
        <v>3918</v>
      </c>
      <c r="D168" t="s">
        <v>4069</v>
      </c>
      <c r="E168"/>
      <c r="F168" t="s">
        <v>787</v>
      </c>
      <c r="G168" t="s">
        <v>4490</v>
      </c>
      <c r="H168" t="s">
        <v>150</v>
      </c>
      <c r="I168" s="78">
        <v>7.68</v>
      </c>
      <c r="J168" t="s">
        <v>112</v>
      </c>
      <c r="K168" t="s">
        <v>102</v>
      </c>
      <c r="L168" s="79">
        <v>3.4000000000000002E-2</v>
      </c>
      <c r="M168" s="79">
        <v>5.3900000000000003E-2</v>
      </c>
      <c r="N168" s="78">
        <v>1621726.28</v>
      </c>
      <c r="O168" s="78">
        <v>104.05</v>
      </c>
      <c r="P168" s="78">
        <v>1687.40619434</v>
      </c>
      <c r="Q168" s="79">
        <v>6.9999999999999999E-4</v>
      </c>
      <c r="R168" s="79">
        <v>1E-4</v>
      </c>
    </row>
    <row r="169" spans="2:18">
      <c r="B169" t="s">
        <v>4461</v>
      </c>
      <c r="C169" t="s">
        <v>4077</v>
      </c>
      <c r="D169" t="s">
        <v>4078</v>
      </c>
      <c r="E169"/>
      <c r="F169" t="s">
        <v>792</v>
      </c>
      <c r="G169" t="s">
        <v>3799</v>
      </c>
      <c r="H169" t="s">
        <v>216</v>
      </c>
      <c r="I169" s="78">
        <v>5.04</v>
      </c>
      <c r="J169" t="s">
        <v>127</v>
      </c>
      <c r="K169" t="s">
        <v>102</v>
      </c>
      <c r="L169" s="79">
        <v>2.3300000000000001E-2</v>
      </c>
      <c r="M169" s="79">
        <v>2.52E-2</v>
      </c>
      <c r="N169" s="78">
        <v>14659140.210000001</v>
      </c>
      <c r="O169" s="78">
        <v>98.34</v>
      </c>
      <c r="P169" s="78">
        <v>14415.798482513999</v>
      </c>
      <c r="Q169" s="79">
        <v>6.1000000000000004E-3</v>
      </c>
      <c r="R169" s="79">
        <v>8.0000000000000004E-4</v>
      </c>
    </row>
    <row r="170" spans="2:18">
      <c r="B170" t="s">
        <v>4492</v>
      </c>
      <c r="C170" t="s">
        <v>3918</v>
      </c>
      <c r="D170" t="s">
        <v>4084</v>
      </c>
      <c r="E170"/>
      <c r="F170" t="s">
        <v>792</v>
      </c>
      <c r="G170" t="s">
        <v>4471</v>
      </c>
      <c r="H170" t="s">
        <v>216</v>
      </c>
      <c r="I170" s="78">
        <v>0.38</v>
      </c>
      <c r="J170" t="s">
        <v>127</v>
      </c>
      <c r="K170" t="s">
        <v>102</v>
      </c>
      <c r="L170" s="79">
        <v>2.2700000000000001E-2</v>
      </c>
      <c r="M170" s="79">
        <v>2.18E-2</v>
      </c>
      <c r="N170" s="78">
        <v>1055548.6100000001</v>
      </c>
      <c r="O170" s="78">
        <v>100.59</v>
      </c>
      <c r="P170" s="78">
        <v>1061.7763467990001</v>
      </c>
      <c r="Q170" s="79">
        <v>5.0000000000000001E-4</v>
      </c>
      <c r="R170" s="79">
        <v>1E-4</v>
      </c>
    </row>
    <row r="171" spans="2:18">
      <c r="B171" t="s">
        <v>4492</v>
      </c>
      <c r="C171" t="s">
        <v>3918</v>
      </c>
      <c r="D171" t="s">
        <v>4085</v>
      </c>
      <c r="E171"/>
      <c r="F171" t="s">
        <v>792</v>
      </c>
      <c r="G171" t="s">
        <v>4493</v>
      </c>
      <c r="H171" t="s">
        <v>216</v>
      </c>
      <c r="I171" s="78">
        <v>0.57999999999999996</v>
      </c>
      <c r="J171" t="s">
        <v>127</v>
      </c>
      <c r="K171" t="s">
        <v>102</v>
      </c>
      <c r="L171" s="79">
        <v>2.2700000000000001E-2</v>
      </c>
      <c r="M171" s="79">
        <v>1.8800000000000001E-2</v>
      </c>
      <c r="N171" s="78">
        <v>1055525.78</v>
      </c>
      <c r="O171" s="78">
        <v>100.41</v>
      </c>
      <c r="P171" s="78">
        <v>1059.8534356980001</v>
      </c>
      <c r="Q171" s="79">
        <v>5.0000000000000001E-4</v>
      </c>
      <c r="R171" s="79">
        <v>1E-4</v>
      </c>
    </row>
    <row r="172" spans="2:18">
      <c r="B172" t="s">
        <v>4492</v>
      </c>
      <c r="C172" t="s">
        <v>3918</v>
      </c>
      <c r="D172" t="s">
        <v>4087</v>
      </c>
      <c r="E172"/>
      <c r="F172" t="s">
        <v>792</v>
      </c>
      <c r="G172" t="s">
        <v>3384</v>
      </c>
      <c r="H172" t="s">
        <v>216</v>
      </c>
      <c r="I172" s="78">
        <v>0.38</v>
      </c>
      <c r="J172" t="s">
        <v>127</v>
      </c>
      <c r="K172" t="s">
        <v>102</v>
      </c>
      <c r="L172" s="79">
        <v>2.2700000000000001E-2</v>
      </c>
      <c r="M172" s="79">
        <v>2.2499999999999999E-2</v>
      </c>
      <c r="N172" s="78">
        <v>1055548.6100000001</v>
      </c>
      <c r="O172" s="78">
        <v>100.15</v>
      </c>
      <c r="P172" s="78">
        <v>1057.1319329150001</v>
      </c>
      <c r="Q172" s="79">
        <v>4.0000000000000002E-4</v>
      </c>
      <c r="R172" s="79">
        <v>1E-4</v>
      </c>
    </row>
    <row r="173" spans="2:18">
      <c r="B173" t="s">
        <v>4492</v>
      </c>
      <c r="C173" t="s">
        <v>3918</v>
      </c>
      <c r="D173" t="s">
        <v>4086</v>
      </c>
      <c r="E173"/>
      <c r="F173" t="s">
        <v>792</v>
      </c>
      <c r="G173" t="s">
        <v>370</v>
      </c>
      <c r="H173" t="s">
        <v>216</v>
      </c>
      <c r="I173" s="78">
        <v>0.74</v>
      </c>
      <c r="J173" t="s">
        <v>548</v>
      </c>
      <c r="K173" t="s">
        <v>102</v>
      </c>
      <c r="L173" s="79">
        <v>2.0799999999999999E-2</v>
      </c>
      <c r="M173" s="79">
        <v>2.52E-2</v>
      </c>
      <c r="N173" s="78">
        <v>1319435.74</v>
      </c>
      <c r="O173" s="78">
        <v>99.7</v>
      </c>
      <c r="P173" s="78">
        <v>1315.4774327800001</v>
      </c>
      <c r="Q173" s="79">
        <v>5.9999999999999995E-4</v>
      </c>
      <c r="R173" s="79">
        <v>1E-4</v>
      </c>
    </row>
    <row r="174" spans="2:18">
      <c r="B174" t="s">
        <v>4492</v>
      </c>
      <c r="C174" t="s">
        <v>3918</v>
      </c>
      <c r="D174" t="s">
        <v>4079</v>
      </c>
      <c r="E174"/>
      <c r="F174" t="s">
        <v>792</v>
      </c>
      <c r="G174" t="s">
        <v>4493</v>
      </c>
      <c r="H174" t="s">
        <v>216</v>
      </c>
      <c r="I174" s="78">
        <v>1.0900000000000001</v>
      </c>
      <c r="J174" t="s">
        <v>548</v>
      </c>
      <c r="K174" t="s">
        <v>102</v>
      </c>
      <c r="L174" s="79">
        <v>2.4E-2</v>
      </c>
      <c r="M174" s="79">
        <v>2.18E-2</v>
      </c>
      <c r="N174" s="78">
        <v>2220752.52</v>
      </c>
      <c r="O174" s="78">
        <v>100.59</v>
      </c>
      <c r="P174" s="78">
        <v>2233.8549598680002</v>
      </c>
      <c r="Q174" s="79">
        <v>1E-3</v>
      </c>
      <c r="R174" s="79">
        <v>1E-4</v>
      </c>
    </row>
    <row r="175" spans="2:18">
      <c r="B175" t="s">
        <v>4492</v>
      </c>
      <c r="C175" t="s">
        <v>3918</v>
      </c>
      <c r="D175" t="s">
        <v>4080</v>
      </c>
      <c r="E175"/>
      <c r="F175" t="s">
        <v>792</v>
      </c>
      <c r="G175" t="s">
        <v>3384</v>
      </c>
      <c r="H175" t="s">
        <v>216</v>
      </c>
      <c r="I175" s="78">
        <v>2.12</v>
      </c>
      <c r="J175" t="s">
        <v>548</v>
      </c>
      <c r="K175" t="s">
        <v>102</v>
      </c>
      <c r="L175" s="79">
        <v>2.3800000000000002E-2</v>
      </c>
      <c r="M175" s="79">
        <v>1.9099999999999999E-2</v>
      </c>
      <c r="N175" s="78">
        <v>2220755.52</v>
      </c>
      <c r="O175" s="78">
        <v>100.28</v>
      </c>
      <c r="P175" s="78">
        <v>2226.973635456</v>
      </c>
      <c r="Q175" s="79">
        <v>8.9999999999999998E-4</v>
      </c>
      <c r="R175" s="79">
        <v>1E-4</v>
      </c>
    </row>
    <row r="176" spans="2:18">
      <c r="B176" t="s">
        <v>4492</v>
      </c>
      <c r="C176" t="s">
        <v>3918</v>
      </c>
      <c r="D176" t="s">
        <v>4082</v>
      </c>
      <c r="E176"/>
      <c r="F176" t="s">
        <v>1153</v>
      </c>
      <c r="G176" t="s">
        <v>3384</v>
      </c>
      <c r="H176" t="s">
        <v>3921</v>
      </c>
      <c r="I176" s="78">
        <v>2</v>
      </c>
      <c r="J176" t="s">
        <v>548</v>
      </c>
      <c r="K176" t="s">
        <v>102</v>
      </c>
      <c r="L176" s="79">
        <v>2.4299999999999999E-2</v>
      </c>
      <c r="M176" s="79">
        <v>2.1399999999999999E-2</v>
      </c>
      <c r="N176" s="78">
        <v>2961007.51</v>
      </c>
      <c r="O176" s="78">
        <v>100.09</v>
      </c>
      <c r="P176" s="78">
        <v>2963.672416759</v>
      </c>
      <c r="Q176" s="79">
        <v>1.2999999999999999E-3</v>
      </c>
      <c r="R176" s="79">
        <v>2.0000000000000001E-4</v>
      </c>
    </row>
    <row r="177" spans="2:18">
      <c r="B177" t="s">
        <v>4492</v>
      </c>
      <c r="C177" t="s">
        <v>3918</v>
      </c>
      <c r="D177" t="s">
        <v>4083</v>
      </c>
      <c r="E177"/>
      <c r="F177" t="s">
        <v>792</v>
      </c>
      <c r="G177" t="s">
        <v>3809</v>
      </c>
      <c r="H177" t="s">
        <v>216</v>
      </c>
      <c r="I177" s="78">
        <v>1.72</v>
      </c>
      <c r="J177" t="s">
        <v>548</v>
      </c>
      <c r="K177" t="s">
        <v>102</v>
      </c>
      <c r="L177" s="79">
        <v>2.0799999999999999E-2</v>
      </c>
      <c r="M177" s="79">
        <v>3.4299999999999997E-2</v>
      </c>
      <c r="N177" s="78">
        <v>3701259.3</v>
      </c>
      <c r="O177" s="78">
        <v>100.44408852581296</v>
      </c>
      <c r="P177" s="78">
        <v>3719.8641048</v>
      </c>
      <c r="Q177" s="79">
        <v>1.6000000000000001E-3</v>
      </c>
      <c r="R177" s="79">
        <v>2.0000000000000001E-4</v>
      </c>
    </row>
    <row r="178" spans="2:18">
      <c r="B178" t="s">
        <v>4494</v>
      </c>
      <c r="C178" t="s">
        <v>3918</v>
      </c>
      <c r="D178" t="s">
        <v>4115</v>
      </c>
      <c r="E178"/>
      <c r="F178" t="s">
        <v>4097</v>
      </c>
      <c r="G178" t="s">
        <v>3423</v>
      </c>
      <c r="H178" t="s">
        <v>3921</v>
      </c>
      <c r="I178" s="78">
        <v>2.08</v>
      </c>
      <c r="J178" t="s">
        <v>127</v>
      </c>
      <c r="K178" t="s">
        <v>102</v>
      </c>
      <c r="L178" s="79">
        <v>2.76E-2</v>
      </c>
      <c r="M178" s="79">
        <v>2.92E-2</v>
      </c>
      <c r="N178" s="78">
        <v>2331304.21</v>
      </c>
      <c r="O178" s="78">
        <v>95.907888085270642</v>
      </c>
      <c r="P178" s="78">
        <v>2235.9046310031799</v>
      </c>
      <c r="Q178" s="79">
        <v>1E-3</v>
      </c>
      <c r="R178" s="79">
        <v>1E-4</v>
      </c>
    </row>
    <row r="179" spans="2:18">
      <c r="B179" t="s">
        <v>4494</v>
      </c>
      <c r="C179" t="s">
        <v>3918</v>
      </c>
      <c r="D179" t="s">
        <v>4114</v>
      </c>
      <c r="E179"/>
      <c r="F179" t="s">
        <v>815</v>
      </c>
      <c r="G179" t="s">
        <v>3423</v>
      </c>
      <c r="H179" t="s">
        <v>216</v>
      </c>
      <c r="I179" s="78">
        <v>3.5</v>
      </c>
      <c r="J179" t="s">
        <v>127</v>
      </c>
      <c r="K179" t="s">
        <v>102</v>
      </c>
      <c r="L179" s="79">
        <v>2.3E-2</v>
      </c>
      <c r="M179" s="79">
        <v>2.1299999999999999E-2</v>
      </c>
      <c r="N179" s="78">
        <v>999130.41</v>
      </c>
      <c r="O179" s="78">
        <v>99.22</v>
      </c>
      <c r="P179" s="78">
        <v>991.337192802</v>
      </c>
      <c r="Q179" s="79">
        <v>4.0000000000000002E-4</v>
      </c>
      <c r="R179" s="79">
        <v>1E-4</v>
      </c>
    </row>
    <row r="180" spans="2:18">
      <c r="B180" t="s">
        <v>4495</v>
      </c>
      <c r="C180" t="s">
        <v>3918</v>
      </c>
      <c r="D180" t="s">
        <v>4137</v>
      </c>
      <c r="E180"/>
      <c r="F180" t="s">
        <v>815</v>
      </c>
      <c r="G180" t="s">
        <v>3799</v>
      </c>
      <c r="H180" t="s">
        <v>216</v>
      </c>
      <c r="I180" s="78">
        <v>7.73</v>
      </c>
      <c r="J180" t="s">
        <v>1228</v>
      </c>
      <c r="K180" t="s">
        <v>102</v>
      </c>
      <c r="L180" s="79">
        <v>2.8199999999999999E-2</v>
      </c>
      <c r="M180" s="79">
        <v>3.2599999999999997E-2</v>
      </c>
      <c r="N180" s="78">
        <v>2697709.17</v>
      </c>
      <c r="O180" s="78">
        <v>100.61</v>
      </c>
      <c r="P180" s="78">
        <v>2714.1651959370001</v>
      </c>
      <c r="Q180" s="79">
        <v>1.1999999999999999E-3</v>
      </c>
      <c r="R180" s="79">
        <v>2.0000000000000001E-4</v>
      </c>
    </row>
    <row r="181" spans="2:18">
      <c r="B181" t="s">
        <v>4495</v>
      </c>
      <c r="C181" t="s">
        <v>3918</v>
      </c>
      <c r="D181" t="s">
        <v>4138</v>
      </c>
      <c r="E181"/>
      <c r="F181" t="s">
        <v>815</v>
      </c>
      <c r="G181" t="s">
        <v>3799</v>
      </c>
      <c r="H181" t="s">
        <v>216</v>
      </c>
      <c r="I181" s="78">
        <v>9.1199999999999992</v>
      </c>
      <c r="J181" t="s">
        <v>1228</v>
      </c>
      <c r="K181" t="s">
        <v>102</v>
      </c>
      <c r="L181" s="79">
        <v>2.98E-2</v>
      </c>
      <c r="M181" s="79">
        <v>3.09E-2</v>
      </c>
      <c r="N181" s="78">
        <v>430246.27</v>
      </c>
      <c r="O181" s="78">
        <v>105.84</v>
      </c>
      <c r="P181" s="78">
        <v>455.372652168</v>
      </c>
      <c r="Q181" s="79">
        <v>2.0000000000000001E-4</v>
      </c>
      <c r="R181" s="79">
        <v>0</v>
      </c>
    </row>
    <row r="182" spans="2:18">
      <c r="B182" t="s">
        <v>4495</v>
      </c>
      <c r="C182" t="s">
        <v>3918</v>
      </c>
      <c r="D182" t="s">
        <v>4139</v>
      </c>
      <c r="E182"/>
      <c r="F182" t="s">
        <v>815</v>
      </c>
      <c r="G182" t="s">
        <v>364</v>
      </c>
      <c r="H182" t="s">
        <v>216</v>
      </c>
      <c r="I182" s="78">
        <v>7.8</v>
      </c>
      <c r="J182" t="s">
        <v>1228</v>
      </c>
      <c r="K182" t="s">
        <v>102</v>
      </c>
      <c r="L182" s="79">
        <v>2.5000000000000001E-2</v>
      </c>
      <c r="M182" s="79">
        <v>2.9000000000000001E-2</v>
      </c>
      <c r="N182" s="78">
        <v>503186.28</v>
      </c>
      <c r="O182" s="78">
        <v>106.36</v>
      </c>
      <c r="P182" s="78">
        <v>535.18892740800004</v>
      </c>
      <c r="Q182" s="79">
        <v>2.0000000000000001E-4</v>
      </c>
      <c r="R182" s="79">
        <v>0</v>
      </c>
    </row>
    <row r="183" spans="2:18">
      <c r="B183" t="s">
        <v>4495</v>
      </c>
      <c r="C183" t="s">
        <v>3918</v>
      </c>
      <c r="D183" t="s">
        <v>4141</v>
      </c>
      <c r="E183"/>
      <c r="F183" t="s">
        <v>815</v>
      </c>
      <c r="G183" t="s">
        <v>364</v>
      </c>
      <c r="H183" t="s">
        <v>216</v>
      </c>
      <c r="I183" s="78">
        <v>8.15</v>
      </c>
      <c r="J183" t="s">
        <v>1228</v>
      </c>
      <c r="K183" t="s">
        <v>102</v>
      </c>
      <c r="L183" s="79">
        <v>2.5000000000000001E-2</v>
      </c>
      <c r="M183" s="79">
        <v>1.8700000000000001E-2</v>
      </c>
      <c r="N183" s="78">
        <v>3209305.59</v>
      </c>
      <c r="O183" s="78">
        <v>107.89</v>
      </c>
      <c r="P183" s="78">
        <v>3462.5198010509998</v>
      </c>
      <c r="Q183" s="79">
        <v>1.5E-3</v>
      </c>
      <c r="R183" s="79">
        <v>2.0000000000000001E-4</v>
      </c>
    </row>
    <row r="184" spans="2:18">
      <c r="B184" t="s">
        <v>4495</v>
      </c>
      <c r="C184" t="s">
        <v>3918</v>
      </c>
      <c r="D184" t="s">
        <v>4140</v>
      </c>
      <c r="E184"/>
      <c r="F184" t="s">
        <v>815</v>
      </c>
      <c r="G184" t="s">
        <v>364</v>
      </c>
      <c r="H184" t="s">
        <v>216</v>
      </c>
      <c r="I184" s="78">
        <v>7.8</v>
      </c>
      <c r="J184" t="s">
        <v>1228</v>
      </c>
      <c r="K184" t="s">
        <v>102</v>
      </c>
      <c r="L184" s="79">
        <v>3.0499999999999999E-2</v>
      </c>
      <c r="M184" s="79">
        <v>2.8400000000000002E-2</v>
      </c>
      <c r="N184" s="78">
        <v>2818777.09</v>
      </c>
      <c r="O184" s="78">
        <v>107.49</v>
      </c>
      <c r="P184" s="78">
        <v>3029.9034940410002</v>
      </c>
      <c r="Q184" s="79">
        <v>1.2999999999999999E-3</v>
      </c>
      <c r="R184" s="79">
        <v>2.0000000000000001E-4</v>
      </c>
    </row>
    <row r="185" spans="2:18">
      <c r="B185" t="s">
        <v>4495</v>
      </c>
      <c r="C185" t="s">
        <v>3918</v>
      </c>
      <c r="D185" t="s">
        <v>4142</v>
      </c>
      <c r="E185"/>
      <c r="F185" t="s">
        <v>815</v>
      </c>
      <c r="G185" t="s">
        <v>364</v>
      </c>
      <c r="H185" t="s">
        <v>216</v>
      </c>
      <c r="I185" s="78">
        <v>8.26</v>
      </c>
      <c r="J185" t="s">
        <v>1228</v>
      </c>
      <c r="K185" t="s">
        <v>102</v>
      </c>
      <c r="L185" s="79">
        <v>2.5000000000000001E-2</v>
      </c>
      <c r="M185" s="79">
        <v>1.47E-2</v>
      </c>
      <c r="N185" s="78">
        <v>4055594.57</v>
      </c>
      <c r="O185" s="78">
        <v>110.17</v>
      </c>
      <c r="P185" s="78">
        <v>4468.0485377690002</v>
      </c>
      <c r="Q185" s="79">
        <v>1.9E-3</v>
      </c>
      <c r="R185" s="79">
        <v>2.9999999999999997E-4</v>
      </c>
    </row>
    <row r="186" spans="2:18">
      <c r="B186" t="s">
        <v>4495</v>
      </c>
      <c r="C186" t="s">
        <v>3918</v>
      </c>
      <c r="D186" t="s">
        <v>4143</v>
      </c>
      <c r="E186"/>
      <c r="F186" t="s">
        <v>805</v>
      </c>
      <c r="G186" t="s">
        <v>364</v>
      </c>
      <c r="H186" t="s">
        <v>150</v>
      </c>
      <c r="I186" s="78">
        <v>8.81</v>
      </c>
      <c r="J186" t="s">
        <v>1228</v>
      </c>
      <c r="K186" t="s">
        <v>102</v>
      </c>
      <c r="L186" s="79">
        <v>2.5000000000000001E-2</v>
      </c>
      <c r="M186" s="79">
        <v>2.5000000000000001E-2</v>
      </c>
      <c r="N186" s="78">
        <v>348273.04</v>
      </c>
      <c r="O186" s="78">
        <v>105.8</v>
      </c>
      <c r="P186" s="78">
        <v>368.47287632000001</v>
      </c>
      <c r="Q186" s="79">
        <v>2.0000000000000001E-4</v>
      </c>
      <c r="R186" s="79">
        <v>0</v>
      </c>
    </row>
    <row r="187" spans="2:18">
      <c r="B187" t="s">
        <v>4495</v>
      </c>
      <c r="C187" t="s">
        <v>3918</v>
      </c>
      <c r="D187" t="s">
        <v>4144</v>
      </c>
      <c r="E187"/>
      <c r="F187" t="s">
        <v>815</v>
      </c>
      <c r="G187" t="s">
        <v>364</v>
      </c>
      <c r="H187" t="s">
        <v>216</v>
      </c>
      <c r="I187" s="78">
        <v>8.67</v>
      </c>
      <c r="J187" t="s">
        <v>1228</v>
      </c>
      <c r="K187" t="s">
        <v>102</v>
      </c>
      <c r="L187" s="79">
        <v>2.7199999999999998E-2</v>
      </c>
      <c r="M187" s="79">
        <v>2.3199999999999998E-2</v>
      </c>
      <c r="N187" s="78">
        <v>1070411.69</v>
      </c>
      <c r="O187" s="78">
        <v>103.47</v>
      </c>
      <c r="P187" s="78">
        <v>1107.554975643</v>
      </c>
      <c r="Q187" s="79">
        <v>5.0000000000000001E-4</v>
      </c>
      <c r="R187" s="79">
        <v>1E-4</v>
      </c>
    </row>
    <row r="188" spans="2:18">
      <c r="B188" t="s">
        <v>4495</v>
      </c>
      <c r="C188" t="s">
        <v>3918</v>
      </c>
      <c r="D188" t="s">
        <v>4145</v>
      </c>
      <c r="E188"/>
      <c r="F188" t="s">
        <v>805</v>
      </c>
      <c r="G188" t="s">
        <v>364</v>
      </c>
      <c r="H188" t="s">
        <v>150</v>
      </c>
      <c r="I188" s="78">
        <v>8.5</v>
      </c>
      <c r="J188" t="s">
        <v>1228</v>
      </c>
      <c r="K188" t="s">
        <v>102</v>
      </c>
      <c r="L188" s="79">
        <v>2.7199999999999998E-2</v>
      </c>
      <c r="M188" s="79">
        <v>2.0299999999999999E-2</v>
      </c>
      <c r="N188" s="78">
        <v>1056073.3</v>
      </c>
      <c r="O188" s="78">
        <v>98.42</v>
      </c>
      <c r="P188" s="78">
        <v>1039.3873418600001</v>
      </c>
      <c r="Q188" s="79">
        <v>4.0000000000000002E-4</v>
      </c>
      <c r="R188" s="79">
        <v>1E-4</v>
      </c>
    </row>
    <row r="189" spans="2:18">
      <c r="B189" t="s">
        <v>4495</v>
      </c>
      <c r="C189" t="s">
        <v>3918</v>
      </c>
      <c r="D189" t="s">
        <v>4134</v>
      </c>
      <c r="E189"/>
      <c r="F189" t="s">
        <v>4097</v>
      </c>
      <c r="G189" t="s">
        <v>364</v>
      </c>
      <c r="H189" t="s">
        <v>3921</v>
      </c>
      <c r="I189" s="78">
        <v>7.61</v>
      </c>
      <c r="J189" t="s">
        <v>1228</v>
      </c>
      <c r="K189" t="s">
        <v>102</v>
      </c>
      <c r="L189" s="79">
        <v>2.53E-2</v>
      </c>
      <c r="M189" s="79">
        <v>3.8899999999999997E-2</v>
      </c>
      <c r="N189" s="78">
        <v>1308054.28</v>
      </c>
      <c r="O189" s="78">
        <v>93.52</v>
      </c>
      <c r="P189" s="78">
        <v>1223.292362656</v>
      </c>
      <c r="Q189" s="79">
        <v>5.0000000000000001E-4</v>
      </c>
      <c r="R189" s="79">
        <v>1E-4</v>
      </c>
    </row>
    <row r="190" spans="2:18">
      <c r="B190" t="s">
        <v>4495</v>
      </c>
      <c r="C190" t="s">
        <v>3918</v>
      </c>
      <c r="D190" t="s">
        <v>4135</v>
      </c>
      <c r="E190"/>
      <c r="F190" t="s">
        <v>805</v>
      </c>
      <c r="G190" t="s">
        <v>364</v>
      </c>
      <c r="H190" t="s">
        <v>150</v>
      </c>
      <c r="I190" s="78">
        <v>7.44</v>
      </c>
      <c r="J190" t="s">
        <v>1228</v>
      </c>
      <c r="K190" t="s">
        <v>102</v>
      </c>
      <c r="L190" s="79">
        <v>2.7199999999999998E-2</v>
      </c>
      <c r="M190" s="79">
        <v>4.4299999999999999E-2</v>
      </c>
      <c r="N190" s="78">
        <v>728402.12</v>
      </c>
      <c r="O190" s="78">
        <v>99.131329358853677</v>
      </c>
      <c r="P190" s="78">
        <v>722.13618951000001</v>
      </c>
      <c r="Q190" s="79">
        <v>2.9999999999999997E-4</v>
      </c>
      <c r="R190" s="79">
        <v>0</v>
      </c>
    </row>
    <row r="191" spans="2:18">
      <c r="B191" t="s">
        <v>4496</v>
      </c>
      <c r="C191" t="s">
        <v>3918</v>
      </c>
      <c r="D191" t="s">
        <v>4102</v>
      </c>
      <c r="E191"/>
      <c r="F191" t="s">
        <v>815</v>
      </c>
      <c r="G191" t="s">
        <v>4103</v>
      </c>
      <c r="H191" t="s">
        <v>216</v>
      </c>
      <c r="I191" s="78">
        <v>1.46</v>
      </c>
      <c r="J191" t="s">
        <v>1112</v>
      </c>
      <c r="K191" t="s">
        <v>106</v>
      </c>
      <c r="L191" s="79">
        <v>5.1999999999999998E-2</v>
      </c>
      <c r="M191" s="79">
        <v>0.1217</v>
      </c>
      <c r="N191" s="78">
        <v>2360894.6</v>
      </c>
      <c r="O191" s="78">
        <v>100.9</v>
      </c>
      <c r="P191" s="78">
        <v>8256.5064297524004</v>
      </c>
      <c r="Q191" s="79">
        <v>3.5000000000000001E-3</v>
      </c>
      <c r="R191" s="79">
        <v>5.0000000000000001E-4</v>
      </c>
    </row>
    <row r="192" spans="2:18">
      <c r="B192" t="s">
        <v>4496</v>
      </c>
      <c r="C192" t="s">
        <v>3918</v>
      </c>
      <c r="D192" t="s">
        <v>4104</v>
      </c>
      <c r="E192"/>
      <c r="F192" t="s">
        <v>815</v>
      </c>
      <c r="G192" t="s">
        <v>4105</v>
      </c>
      <c r="H192" t="s">
        <v>216</v>
      </c>
      <c r="I192" s="78">
        <v>1.47</v>
      </c>
      <c r="J192" t="s">
        <v>1112</v>
      </c>
      <c r="K192" t="s">
        <v>106</v>
      </c>
      <c r="L192" s="79">
        <v>5.1999999999999998E-2</v>
      </c>
      <c r="M192" s="79">
        <v>4.7800000000000002E-2</v>
      </c>
      <c r="N192" s="78">
        <v>1079266.1000000001</v>
      </c>
      <c r="O192" s="78">
        <v>100.9</v>
      </c>
      <c r="P192" s="78">
        <v>3774.4029293233998</v>
      </c>
      <c r="Q192" s="79">
        <v>1.6000000000000001E-3</v>
      </c>
      <c r="R192" s="79">
        <v>2.0000000000000001E-4</v>
      </c>
    </row>
    <row r="193" spans="2:18">
      <c r="B193" t="s">
        <v>4496</v>
      </c>
      <c r="C193" t="s">
        <v>3918</v>
      </c>
      <c r="D193" t="s">
        <v>4106</v>
      </c>
      <c r="E193"/>
      <c r="F193" t="s">
        <v>815</v>
      </c>
      <c r="G193" t="s">
        <v>4107</v>
      </c>
      <c r="H193" t="s">
        <v>216</v>
      </c>
      <c r="I193" s="78">
        <v>2.14</v>
      </c>
      <c r="J193" t="s">
        <v>1112</v>
      </c>
      <c r="K193" t="s">
        <v>106</v>
      </c>
      <c r="L193" s="79">
        <v>5.1999999999999998E-2</v>
      </c>
      <c r="M193" s="79">
        <v>6.0600000000000001E-2</v>
      </c>
      <c r="N193" s="78">
        <v>1011812</v>
      </c>
      <c r="O193" s="78">
        <v>100.9</v>
      </c>
      <c r="P193" s="78">
        <v>3538.5028555280001</v>
      </c>
      <c r="Q193" s="79">
        <v>1.5E-3</v>
      </c>
      <c r="R193" s="79">
        <v>2.0000000000000001E-4</v>
      </c>
    </row>
    <row r="194" spans="2:18">
      <c r="B194" t="s">
        <v>4496</v>
      </c>
      <c r="C194" t="s">
        <v>3918</v>
      </c>
      <c r="D194" t="s">
        <v>4108</v>
      </c>
      <c r="E194"/>
      <c r="F194" t="s">
        <v>815</v>
      </c>
      <c r="G194" t="s">
        <v>4109</v>
      </c>
      <c r="H194" t="s">
        <v>216</v>
      </c>
      <c r="I194" s="78">
        <v>1.67</v>
      </c>
      <c r="J194" t="s">
        <v>1112</v>
      </c>
      <c r="K194" t="s">
        <v>106</v>
      </c>
      <c r="L194" s="79">
        <v>5.1999999999999998E-2</v>
      </c>
      <c r="M194" s="79">
        <v>7.7899999999999997E-2</v>
      </c>
      <c r="N194" s="78">
        <v>1146720.3700000001</v>
      </c>
      <c r="O194" s="78">
        <v>100.9</v>
      </c>
      <c r="P194" s="78">
        <v>4010.30359764178</v>
      </c>
      <c r="Q194" s="79">
        <v>1.6999999999999999E-3</v>
      </c>
      <c r="R194" s="79">
        <v>2.0000000000000001E-4</v>
      </c>
    </row>
    <row r="195" spans="2:18">
      <c r="B195" t="s">
        <v>4496</v>
      </c>
      <c r="C195" t="s">
        <v>3918</v>
      </c>
      <c r="D195" t="s">
        <v>4110</v>
      </c>
      <c r="E195"/>
      <c r="F195" t="s">
        <v>815</v>
      </c>
      <c r="G195" t="s">
        <v>3575</v>
      </c>
      <c r="H195" t="s">
        <v>216</v>
      </c>
      <c r="I195" s="78">
        <v>1.68</v>
      </c>
      <c r="J195" t="s">
        <v>1112</v>
      </c>
      <c r="K195" t="s">
        <v>106</v>
      </c>
      <c r="L195" s="79">
        <v>5.1999999999999998E-2</v>
      </c>
      <c r="M195" s="79">
        <v>5.1499999999999997E-2</v>
      </c>
      <c r="N195" s="78">
        <v>337270.67</v>
      </c>
      <c r="O195" s="78">
        <v>100.9</v>
      </c>
      <c r="P195" s="78">
        <v>1179.5009634999799</v>
      </c>
      <c r="Q195" s="79">
        <v>5.0000000000000001E-4</v>
      </c>
      <c r="R195" s="79">
        <v>1E-4</v>
      </c>
    </row>
    <row r="196" spans="2:18">
      <c r="B196" t="s">
        <v>4496</v>
      </c>
      <c r="C196" t="s">
        <v>3918</v>
      </c>
      <c r="D196" t="s">
        <v>4101</v>
      </c>
      <c r="E196"/>
      <c r="F196" t="s">
        <v>815</v>
      </c>
      <c r="G196" t="s">
        <v>3381</v>
      </c>
      <c r="H196" t="s">
        <v>216</v>
      </c>
      <c r="I196" s="78">
        <v>1.47</v>
      </c>
      <c r="J196" t="s">
        <v>1112</v>
      </c>
      <c r="K196" t="s">
        <v>106</v>
      </c>
      <c r="L196" s="79">
        <v>5.1999999999999998E-2</v>
      </c>
      <c r="M196" s="79">
        <v>4.7899999999999998E-2</v>
      </c>
      <c r="N196" s="78">
        <v>1024448.73</v>
      </c>
      <c r="O196" s="78">
        <v>100.9</v>
      </c>
      <c r="P196" s="78">
        <v>3582.6959518636199</v>
      </c>
      <c r="Q196" s="79">
        <v>1.5E-3</v>
      </c>
      <c r="R196" s="79">
        <v>2.0000000000000001E-4</v>
      </c>
    </row>
    <row r="197" spans="2:18">
      <c r="B197" t="s">
        <v>4497</v>
      </c>
      <c r="C197" t="s">
        <v>3918</v>
      </c>
      <c r="D197" t="s">
        <v>4095</v>
      </c>
      <c r="E197"/>
      <c r="F197" t="s">
        <v>805</v>
      </c>
      <c r="G197" t="s">
        <v>370</v>
      </c>
      <c r="H197" t="s">
        <v>150</v>
      </c>
      <c r="I197" s="78">
        <v>10.88</v>
      </c>
      <c r="J197" t="s">
        <v>112</v>
      </c>
      <c r="K197" t="s">
        <v>102</v>
      </c>
      <c r="L197" s="79">
        <v>3.4000000000000002E-2</v>
      </c>
      <c r="M197" s="79">
        <v>5.16E-2</v>
      </c>
      <c r="N197" s="78">
        <v>6219426.6200000001</v>
      </c>
      <c r="O197" s="78">
        <v>95.38</v>
      </c>
      <c r="P197" s="78">
        <v>5932.0891101560001</v>
      </c>
      <c r="Q197" s="79">
        <v>2.5000000000000001E-3</v>
      </c>
      <c r="R197" s="79">
        <v>2.9999999999999997E-4</v>
      </c>
    </row>
    <row r="198" spans="2:18">
      <c r="B198" t="s">
        <v>4498</v>
      </c>
      <c r="C198" t="s">
        <v>3918</v>
      </c>
      <c r="D198" t="s">
        <v>4136</v>
      </c>
      <c r="E198"/>
      <c r="F198" t="s">
        <v>805</v>
      </c>
      <c r="G198" t="s">
        <v>370</v>
      </c>
      <c r="H198" t="s">
        <v>150</v>
      </c>
      <c r="I198" s="78">
        <v>11.02</v>
      </c>
      <c r="J198" t="s">
        <v>112</v>
      </c>
      <c r="K198" t="s">
        <v>102</v>
      </c>
      <c r="L198" s="79">
        <v>3.4000000000000002E-2</v>
      </c>
      <c r="M198" s="79">
        <v>5.1700000000000003E-2</v>
      </c>
      <c r="N198" s="78">
        <v>12997612.560000001</v>
      </c>
      <c r="O198" s="78">
        <v>95.26</v>
      </c>
      <c r="P198" s="78">
        <v>12381.525724656</v>
      </c>
      <c r="Q198" s="79">
        <v>5.3E-3</v>
      </c>
      <c r="R198" s="79">
        <v>6.9999999999999999E-4</v>
      </c>
    </row>
    <row r="199" spans="2:18">
      <c r="B199" t="s">
        <v>4499</v>
      </c>
      <c r="C199" t="s">
        <v>3918</v>
      </c>
      <c r="D199" t="s">
        <v>4111</v>
      </c>
      <c r="E199"/>
      <c r="F199" t="s">
        <v>815</v>
      </c>
      <c r="G199" t="s">
        <v>4194</v>
      </c>
      <c r="H199" t="s">
        <v>216</v>
      </c>
      <c r="I199" s="78">
        <v>4.55</v>
      </c>
      <c r="J199" t="s">
        <v>474</v>
      </c>
      <c r="K199" t="s">
        <v>102</v>
      </c>
      <c r="L199" s="79">
        <v>2.3599999999999999E-2</v>
      </c>
      <c r="M199" s="79">
        <v>2.9899999999999999E-2</v>
      </c>
      <c r="N199" s="78">
        <v>15354033.630000001</v>
      </c>
      <c r="O199" s="78">
        <v>101.56</v>
      </c>
      <c r="P199" s="78">
        <v>15593.556554628</v>
      </c>
      <c r="Q199" s="79">
        <v>6.6E-3</v>
      </c>
      <c r="R199" s="79">
        <v>8.9999999999999998E-4</v>
      </c>
    </row>
    <row r="200" spans="2:18">
      <c r="B200" t="s">
        <v>4500</v>
      </c>
      <c r="C200" t="s">
        <v>3918</v>
      </c>
      <c r="D200" t="s">
        <v>4098</v>
      </c>
      <c r="E200"/>
      <c r="F200" t="s">
        <v>815</v>
      </c>
      <c r="G200" t="s">
        <v>4501</v>
      </c>
      <c r="H200" t="s">
        <v>216</v>
      </c>
      <c r="I200" s="78">
        <v>1.81</v>
      </c>
      <c r="J200" t="s">
        <v>112</v>
      </c>
      <c r="K200" t="s">
        <v>102</v>
      </c>
      <c r="L200" s="79">
        <v>4.4999999999999998E-2</v>
      </c>
      <c r="M200" s="79">
        <v>8.5000000000000006E-3</v>
      </c>
      <c r="N200" s="78">
        <v>677329.74</v>
      </c>
      <c r="O200" s="78">
        <v>109.54</v>
      </c>
      <c r="P200" s="78">
        <v>741.94699719599998</v>
      </c>
      <c r="Q200" s="79">
        <v>2.9999999999999997E-4</v>
      </c>
      <c r="R200" s="79">
        <v>0</v>
      </c>
    </row>
    <row r="201" spans="2:18">
      <c r="B201" t="s">
        <v>4500</v>
      </c>
      <c r="C201" t="s">
        <v>3918</v>
      </c>
      <c r="D201" t="s">
        <v>4099</v>
      </c>
      <c r="E201"/>
      <c r="F201" t="s">
        <v>815</v>
      </c>
      <c r="G201" t="s">
        <v>4501</v>
      </c>
      <c r="H201" t="s">
        <v>216</v>
      </c>
      <c r="I201" s="78">
        <v>1.8</v>
      </c>
      <c r="J201" t="s">
        <v>112</v>
      </c>
      <c r="K201" t="s">
        <v>102</v>
      </c>
      <c r="L201" s="79">
        <v>4.7500000000000001E-2</v>
      </c>
      <c r="M201" s="79">
        <v>8.6E-3</v>
      </c>
      <c r="N201" s="78">
        <v>398223.02</v>
      </c>
      <c r="O201" s="78">
        <v>109.97</v>
      </c>
      <c r="P201" s="78">
        <v>437.92585509399999</v>
      </c>
      <c r="Q201" s="79">
        <v>2.0000000000000001E-4</v>
      </c>
      <c r="R201" s="79">
        <v>0</v>
      </c>
    </row>
    <row r="202" spans="2:18">
      <c r="B202" t="s">
        <v>4500</v>
      </c>
      <c r="C202" t="s">
        <v>3918</v>
      </c>
      <c r="D202" t="s">
        <v>4092</v>
      </c>
      <c r="E202"/>
      <c r="F202" t="s">
        <v>815</v>
      </c>
      <c r="G202" t="s">
        <v>4472</v>
      </c>
      <c r="H202" t="s">
        <v>216</v>
      </c>
      <c r="I202" s="78">
        <v>2.82</v>
      </c>
      <c r="J202" t="s">
        <v>112</v>
      </c>
      <c r="K202" t="s">
        <v>102</v>
      </c>
      <c r="L202" s="79">
        <v>2.6100000000000002E-2</v>
      </c>
      <c r="M202" s="79">
        <v>3.56E-2</v>
      </c>
      <c r="N202" s="78">
        <v>3819820.5</v>
      </c>
      <c r="O202" s="78">
        <v>99.68</v>
      </c>
      <c r="P202" s="78">
        <v>3807.5970744000001</v>
      </c>
      <c r="Q202" s="79">
        <v>1.6000000000000001E-3</v>
      </c>
      <c r="R202" s="79">
        <v>2.0000000000000001E-4</v>
      </c>
    </row>
    <row r="203" spans="2:18">
      <c r="B203" t="s">
        <v>4500</v>
      </c>
      <c r="C203" t="s">
        <v>3918</v>
      </c>
      <c r="D203" t="s">
        <v>4093</v>
      </c>
      <c r="E203"/>
      <c r="F203" t="s">
        <v>815</v>
      </c>
      <c r="G203" t="s">
        <v>4199</v>
      </c>
      <c r="H203" t="s">
        <v>216</v>
      </c>
      <c r="I203" s="78">
        <v>2.82</v>
      </c>
      <c r="J203" t="s">
        <v>112</v>
      </c>
      <c r="K203" t="s">
        <v>102</v>
      </c>
      <c r="L203" s="79">
        <v>2.6100000000000002E-2</v>
      </c>
      <c r="M203" s="79">
        <v>3.2899999999999999E-2</v>
      </c>
      <c r="N203" s="78">
        <v>5347748.7</v>
      </c>
      <c r="O203" s="78">
        <v>99.87</v>
      </c>
      <c r="P203" s="78">
        <v>5340.7966266900003</v>
      </c>
      <c r="Q203" s="79">
        <v>2.3E-3</v>
      </c>
      <c r="R203" s="79">
        <v>2.9999999999999997E-4</v>
      </c>
    </row>
    <row r="204" spans="2:18">
      <c r="B204" t="s">
        <v>4502</v>
      </c>
      <c r="C204" t="s">
        <v>3918</v>
      </c>
      <c r="D204" t="s">
        <v>4133</v>
      </c>
      <c r="E204"/>
      <c r="F204" t="s">
        <v>815</v>
      </c>
      <c r="G204" t="s">
        <v>370</v>
      </c>
      <c r="H204" t="s">
        <v>216</v>
      </c>
      <c r="I204" s="78">
        <v>6.89</v>
      </c>
      <c r="J204" t="s">
        <v>127</v>
      </c>
      <c r="K204" t="s">
        <v>102</v>
      </c>
      <c r="L204" s="79">
        <v>4.4999999999999998E-2</v>
      </c>
      <c r="M204" s="79">
        <v>2.63E-2</v>
      </c>
      <c r="N204" s="78">
        <v>3071895.08</v>
      </c>
      <c r="O204" s="78">
        <v>116.22</v>
      </c>
      <c r="P204" s="78">
        <v>3570.1564619760002</v>
      </c>
      <c r="Q204" s="79">
        <v>1.5E-3</v>
      </c>
      <c r="R204" s="79">
        <v>2.0000000000000001E-4</v>
      </c>
    </row>
    <row r="205" spans="2:18">
      <c r="B205" t="s">
        <v>4502</v>
      </c>
      <c r="C205" t="s">
        <v>3918</v>
      </c>
      <c r="D205" t="s">
        <v>4120</v>
      </c>
      <c r="E205"/>
      <c r="F205" t="s">
        <v>815</v>
      </c>
      <c r="G205" t="s">
        <v>370</v>
      </c>
      <c r="H205" t="s">
        <v>216</v>
      </c>
      <c r="I205" s="78">
        <v>6.8</v>
      </c>
      <c r="J205" t="s">
        <v>127</v>
      </c>
      <c r="K205" t="s">
        <v>102</v>
      </c>
      <c r="L205" s="79">
        <v>4.4999999999999998E-2</v>
      </c>
      <c r="M205" s="79">
        <v>2.5600000000000001E-2</v>
      </c>
      <c r="N205" s="78">
        <v>2078732.07</v>
      </c>
      <c r="O205" s="78">
        <v>116.94</v>
      </c>
      <c r="P205" s="78">
        <v>2430.869282658</v>
      </c>
      <c r="Q205" s="79">
        <v>1E-3</v>
      </c>
      <c r="R205" s="79">
        <v>1E-4</v>
      </c>
    </row>
    <row r="206" spans="2:18">
      <c r="B206" t="s">
        <v>4502</v>
      </c>
      <c r="C206" t="s">
        <v>3918</v>
      </c>
      <c r="D206" t="s">
        <v>4121</v>
      </c>
      <c r="E206"/>
      <c r="F206" t="s">
        <v>815</v>
      </c>
      <c r="G206" t="s">
        <v>370</v>
      </c>
      <c r="H206" t="s">
        <v>216</v>
      </c>
      <c r="I206" s="78">
        <v>11.54</v>
      </c>
      <c r="J206" t="s">
        <v>127</v>
      </c>
      <c r="K206" t="s">
        <v>102</v>
      </c>
      <c r="L206" s="79">
        <v>4.4999999999999998E-2</v>
      </c>
      <c r="M206" s="79">
        <v>2.76E-2</v>
      </c>
      <c r="N206" s="78">
        <v>1910976.03</v>
      </c>
      <c r="O206" s="78">
        <v>116.7</v>
      </c>
      <c r="P206" s="78">
        <v>2230.1090270099999</v>
      </c>
      <c r="Q206" s="79">
        <v>8.9999999999999998E-4</v>
      </c>
      <c r="R206" s="79">
        <v>1E-4</v>
      </c>
    </row>
    <row r="207" spans="2:18">
      <c r="B207" t="s">
        <v>4502</v>
      </c>
      <c r="C207" t="s">
        <v>3918</v>
      </c>
      <c r="D207" t="s">
        <v>4122</v>
      </c>
      <c r="E207"/>
      <c r="F207" t="s">
        <v>815</v>
      </c>
      <c r="G207" t="s">
        <v>370</v>
      </c>
      <c r="H207" t="s">
        <v>216</v>
      </c>
      <c r="I207" s="78">
        <v>11.54</v>
      </c>
      <c r="J207" t="s">
        <v>127</v>
      </c>
      <c r="K207" t="s">
        <v>102</v>
      </c>
      <c r="L207" s="79">
        <v>4.4999999999999998E-2</v>
      </c>
      <c r="M207" s="79">
        <v>2.76E-2</v>
      </c>
      <c r="N207" s="78">
        <v>2269638.17</v>
      </c>
      <c r="O207" s="78">
        <v>117.89</v>
      </c>
      <c r="P207" s="78">
        <v>2675.6764386129998</v>
      </c>
      <c r="Q207" s="79">
        <v>1.1000000000000001E-3</v>
      </c>
      <c r="R207" s="79">
        <v>1E-4</v>
      </c>
    </row>
    <row r="208" spans="2:18">
      <c r="B208" t="s">
        <v>4502</v>
      </c>
      <c r="C208" t="s">
        <v>3918</v>
      </c>
      <c r="D208" t="s">
        <v>4117</v>
      </c>
      <c r="E208"/>
      <c r="F208" t="s">
        <v>815</v>
      </c>
      <c r="G208" t="s">
        <v>370</v>
      </c>
      <c r="H208" t="s">
        <v>216</v>
      </c>
      <c r="I208" s="78">
        <v>7</v>
      </c>
      <c r="J208" t="s">
        <v>127</v>
      </c>
      <c r="K208" t="s">
        <v>102</v>
      </c>
      <c r="L208" s="79">
        <v>4.4999999999999998E-2</v>
      </c>
      <c r="M208" s="79">
        <v>1.5599999999999999E-2</v>
      </c>
      <c r="N208" s="78">
        <v>2207097.96</v>
      </c>
      <c r="O208" s="78">
        <v>116.94</v>
      </c>
      <c r="P208" s="78">
        <v>2580.9803544239999</v>
      </c>
      <c r="Q208" s="79">
        <v>1.1000000000000001E-3</v>
      </c>
      <c r="R208" s="79">
        <v>1E-4</v>
      </c>
    </row>
    <row r="209" spans="2:18">
      <c r="B209" t="s">
        <v>4502</v>
      </c>
      <c r="C209" t="s">
        <v>3918</v>
      </c>
      <c r="D209" t="s">
        <v>4123</v>
      </c>
      <c r="E209"/>
      <c r="F209" t="s">
        <v>815</v>
      </c>
      <c r="G209" t="s">
        <v>370</v>
      </c>
      <c r="H209" t="s">
        <v>216</v>
      </c>
      <c r="I209" s="78">
        <v>11.54</v>
      </c>
      <c r="J209" t="s">
        <v>127</v>
      </c>
      <c r="K209" t="s">
        <v>102</v>
      </c>
      <c r="L209" s="79">
        <v>4.4999999999999998E-2</v>
      </c>
      <c r="M209" s="79">
        <v>2.76E-2</v>
      </c>
      <c r="N209" s="78">
        <v>1596437.02</v>
      </c>
      <c r="O209" s="78">
        <v>116</v>
      </c>
      <c r="P209" s="78">
        <v>1851.8669431999999</v>
      </c>
      <c r="Q209" s="79">
        <v>8.0000000000000004E-4</v>
      </c>
      <c r="R209" s="79">
        <v>1E-4</v>
      </c>
    </row>
    <row r="210" spans="2:18">
      <c r="B210" t="s">
        <v>4502</v>
      </c>
      <c r="C210" t="s">
        <v>3918</v>
      </c>
      <c r="D210" t="s">
        <v>4132</v>
      </c>
      <c r="E210"/>
      <c r="F210" t="s">
        <v>815</v>
      </c>
      <c r="G210" t="s">
        <v>370</v>
      </c>
      <c r="H210" t="s">
        <v>216</v>
      </c>
      <c r="I210" s="78">
        <v>11.54</v>
      </c>
      <c r="J210" t="s">
        <v>127</v>
      </c>
      <c r="K210" t="s">
        <v>102</v>
      </c>
      <c r="L210" s="79">
        <v>4.4999999999999998E-2</v>
      </c>
      <c r="M210" s="79">
        <v>2.76E-2</v>
      </c>
      <c r="N210" s="78">
        <v>2087619.28</v>
      </c>
      <c r="O210" s="78">
        <v>111.72</v>
      </c>
      <c r="P210" s="78">
        <v>2332.2882596159998</v>
      </c>
      <c r="Q210" s="79">
        <v>1E-3</v>
      </c>
      <c r="R210" s="79">
        <v>1E-4</v>
      </c>
    </row>
    <row r="211" spans="2:18">
      <c r="B211" t="s">
        <v>4502</v>
      </c>
      <c r="C211" t="s">
        <v>3918</v>
      </c>
      <c r="D211" t="s">
        <v>4118</v>
      </c>
      <c r="E211"/>
      <c r="F211" t="s">
        <v>815</v>
      </c>
      <c r="G211" t="s">
        <v>370</v>
      </c>
      <c r="H211" t="s">
        <v>216</v>
      </c>
      <c r="I211" s="78">
        <v>11.53</v>
      </c>
      <c r="J211" t="s">
        <v>127</v>
      </c>
      <c r="K211" t="s">
        <v>102</v>
      </c>
      <c r="L211" s="79">
        <v>4.4999999999999998E-2</v>
      </c>
      <c r="M211" s="79">
        <v>2.7900000000000001E-2</v>
      </c>
      <c r="N211" s="78">
        <v>855395.55</v>
      </c>
      <c r="O211" s="78">
        <v>111.71</v>
      </c>
      <c r="P211" s="78">
        <v>955.56236890499997</v>
      </c>
      <c r="Q211" s="79">
        <v>4.0000000000000002E-4</v>
      </c>
      <c r="R211" s="79">
        <v>1E-4</v>
      </c>
    </row>
    <row r="212" spans="2:18">
      <c r="B212" t="s">
        <v>4502</v>
      </c>
      <c r="C212" t="s">
        <v>3918</v>
      </c>
      <c r="D212" t="s">
        <v>4130</v>
      </c>
      <c r="E212"/>
      <c r="F212" t="s">
        <v>815</v>
      </c>
      <c r="G212" t="s">
        <v>370</v>
      </c>
      <c r="H212" t="s">
        <v>216</v>
      </c>
      <c r="I212" s="78">
        <v>11.53</v>
      </c>
      <c r="J212" t="s">
        <v>127</v>
      </c>
      <c r="K212" t="s">
        <v>102</v>
      </c>
      <c r="L212" s="79">
        <v>4.4999999999999998E-2</v>
      </c>
      <c r="M212" s="79">
        <v>2.7900000000000001E-2</v>
      </c>
      <c r="N212" s="78">
        <v>647156.98</v>
      </c>
      <c r="O212" s="78">
        <v>114</v>
      </c>
      <c r="P212" s="78">
        <v>737.75895720000005</v>
      </c>
      <c r="Q212" s="79">
        <v>2.9999999999999997E-4</v>
      </c>
      <c r="R212" s="79">
        <v>0</v>
      </c>
    </row>
    <row r="213" spans="2:18">
      <c r="B213" t="s">
        <v>4502</v>
      </c>
      <c r="C213" t="s">
        <v>3918</v>
      </c>
      <c r="D213" t="s">
        <v>4129</v>
      </c>
      <c r="E213"/>
      <c r="F213" t="s">
        <v>815</v>
      </c>
      <c r="G213" t="s">
        <v>370</v>
      </c>
      <c r="H213" t="s">
        <v>216</v>
      </c>
      <c r="I213" s="78">
        <v>11.53</v>
      </c>
      <c r="J213" t="s">
        <v>127</v>
      </c>
      <c r="K213" t="s">
        <v>102</v>
      </c>
      <c r="L213" s="79">
        <v>4.4999999999999998E-2</v>
      </c>
      <c r="M213" s="79">
        <v>2.7900000000000001E-2</v>
      </c>
      <c r="N213" s="78">
        <v>4147467.7</v>
      </c>
      <c r="O213" s="78">
        <v>109.75</v>
      </c>
      <c r="P213" s="78">
        <v>4551.8458007500003</v>
      </c>
      <c r="Q213" s="79">
        <v>1.9E-3</v>
      </c>
      <c r="R213" s="79">
        <v>2.9999999999999997E-4</v>
      </c>
    </row>
    <row r="214" spans="2:18">
      <c r="B214" t="s">
        <v>4502</v>
      </c>
      <c r="C214" t="s">
        <v>3918</v>
      </c>
      <c r="D214" t="s">
        <v>4131</v>
      </c>
      <c r="E214"/>
      <c r="F214" t="s">
        <v>815</v>
      </c>
      <c r="G214" t="s">
        <v>370</v>
      </c>
      <c r="H214" t="s">
        <v>216</v>
      </c>
      <c r="I214" s="78">
        <v>11.52</v>
      </c>
      <c r="J214" t="s">
        <v>127</v>
      </c>
      <c r="K214" t="s">
        <v>102</v>
      </c>
      <c r="L214" s="79">
        <v>4.4999999999999998E-2</v>
      </c>
      <c r="M214" s="79">
        <v>2.8199999999999999E-2</v>
      </c>
      <c r="N214" s="78">
        <v>780032.38</v>
      </c>
      <c r="O214" s="78">
        <v>106.19</v>
      </c>
      <c r="P214" s="78">
        <v>828.31638432199998</v>
      </c>
      <c r="Q214" s="79">
        <v>4.0000000000000002E-4</v>
      </c>
      <c r="R214" s="79">
        <v>0</v>
      </c>
    </row>
    <row r="215" spans="2:18">
      <c r="B215" t="s">
        <v>4502</v>
      </c>
      <c r="C215" t="s">
        <v>3918</v>
      </c>
      <c r="D215" t="s">
        <v>4124</v>
      </c>
      <c r="E215"/>
      <c r="F215" t="s">
        <v>815</v>
      </c>
      <c r="G215" t="s">
        <v>370</v>
      </c>
      <c r="H215" t="s">
        <v>216</v>
      </c>
      <c r="I215" s="78">
        <v>11.52</v>
      </c>
      <c r="J215" t="s">
        <v>127</v>
      </c>
      <c r="K215" t="s">
        <v>102</v>
      </c>
      <c r="L215" s="79">
        <v>4.4999999999999998E-2</v>
      </c>
      <c r="M215" s="79">
        <v>2.8199999999999999E-2</v>
      </c>
      <c r="N215" s="78">
        <v>982938.99</v>
      </c>
      <c r="O215" s="78">
        <v>105.51</v>
      </c>
      <c r="P215" s="78">
        <v>1037.0989283490001</v>
      </c>
      <c r="Q215" s="79">
        <v>4.0000000000000002E-4</v>
      </c>
      <c r="R215" s="79">
        <v>1E-4</v>
      </c>
    </row>
    <row r="216" spans="2:18">
      <c r="B216" t="s">
        <v>4502</v>
      </c>
      <c r="C216" t="s">
        <v>3918</v>
      </c>
      <c r="D216" t="s">
        <v>4125</v>
      </c>
      <c r="E216"/>
      <c r="F216" t="s">
        <v>815</v>
      </c>
      <c r="G216" t="s">
        <v>370</v>
      </c>
      <c r="H216" t="s">
        <v>216</v>
      </c>
      <c r="I216" s="78">
        <v>11.52</v>
      </c>
      <c r="J216" t="s">
        <v>127</v>
      </c>
      <c r="K216" t="s">
        <v>102</v>
      </c>
      <c r="L216" s="79">
        <v>4.4999999999999998E-2</v>
      </c>
      <c r="M216" s="79">
        <v>2.8400000000000002E-2</v>
      </c>
      <c r="N216" s="78">
        <v>304548.47999999998</v>
      </c>
      <c r="O216" s="78">
        <v>101.97</v>
      </c>
      <c r="P216" s="78">
        <v>310.54808505599999</v>
      </c>
      <c r="Q216" s="79">
        <v>1E-4</v>
      </c>
      <c r="R216" s="79">
        <v>0</v>
      </c>
    </row>
    <row r="217" spans="2:18">
      <c r="B217" t="s">
        <v>4502</v>
      </c>
      <c r="C217" t="s">
        <v>3918</v>
      </c>
      <c r="D217" t="s">
        <v>4126</v>
      </c>
      <c r="E217"/>
      <c r="F217" t="s">
        <v>815</v>
      </c>
      <c r="G217" t="s">
        <v>370</v>
      </c>
      <c r="H217" t="s">
        <v>216</v>
      </c>
      <c r="I217" s="78">
        <v>11.09</v>
      </c>
      <c r="J217" t="s">
        <v>127</v>
      </c>
      <c r="K217" t="s">
        <v>102</v>
      </c>
      <c r="L217" s="79">
        <v>4.4999999999999998E-2</v>
      </c>
      <c r="M217" s="79">
        <v>4.4900000000000002E-2</v>
      </c>
      <c r="N217" s="78">
        <v>227554.13</v>
      </c>
      <c r="O217" s="78">
        <v>102.39</v>
      </c>
      <c r="P217" s="78">
        <v>232.99267370699999</v>
      </c>
      <c r="Q217" s="79">
        <v>1E-4</v>
      </c>
      <c r="R217" s="79">
        <v>0</v>
      </c>
    </row>
    <row r="218" spans="2:18">
      <c r="B218" t="s">
        <v>4502</v>
      </c>
      <c r="C218" t="s">
        <v>3918</v>
      </c>
      <c r="D218" t="s">
        <v>4127</v>
      </c>
      <c r="E218"/>
      <c r="F218" t="s">
        <v>815</v>
      </c>
      <c r="G218" t="s">
        <v>3575</v>
      </c>
      <c r="H218" t="s">
        <v>216</v>
      </c>
      <c r="I218" s="78">
        <v>11.19</v>
      </c>
      <c r="J218" t="s">
        <v>127</v>
      </c>
      <c r="K218" t="s">
        <v>102</v>
      </c>
      <c r="L218" s="79">
        <v>4.4999999999999998E-2</v>
      </c>
      <c r="M218" s="79">
        <v>4.0899999999999999E-2</v>
      </c>
      <c r="N218" s="78">
        <v>570878.30000000005</v>
      </c>
      <c r="O218" s="78">
        <v>103.1</v>
      </c>
      <c r="P218" s="78">
        <v>588.57552729999998</v>
      </c>
      <c r="Q218" s="79">
        <v>2.9999999999999997E-4</v>
      </c>
      <c r="R218" s="79">
        <v>0</v>
      </c>
    </row>
    <row r="219" spans="2:18">
      <c r="B219" t="s">
        <v>4502</v>
      </c>
      <c r="C219" t="s">
        <v>3918</v>
      </c>
      <c r="D219" t="s">
        <v>4128</v>
      </c>
      <c r="E219"/>
      <c r="F219" t="s">
        <v>805</v>
      </c>
      <c r="G219" t="s">
        <v>3636</v>
      </c>
      <c r="H219" t="s">
        <v>150</v>
      </c>
      <c r="I219" s="78">
        <v>12.07</v>
      </c>
      <c r="J219" t="s">
        <v>127</v>
      </c>
      <c r="K219" t="s">
        <v>102</v>
      </c>
      <c r="L219" s="79">
        <v>4.4999999999999998E-2</v>
      </c>
      <c r="M219" s="79">
        <v>4.9000000000000002E-2</v>
      </c>
      <c r="N219" s="78">
        <v>588796.69999999995</v>
      </c>
      <c r="O219" s="78">
        <v>49.483735811989007</v>
      </c>
      <c r="P219" s="78">
        <v>291.35857079418798</v>
      </c>
      <c r="Q219" s="79">
        <v>1E-4</v>
      </c>
      <c r="R219" s="79">
        <v>0</v>
      </c>
    </row>
    <row r="220" spans="2:18">
      <c r="B220" t="s">
        <v>4502</v>
      </c>
      <c r="C220" t="s">
        <v>3918</v>
      </c>
      <c r="D220" t="s">
        <v>4116</v>
      </c>
      <c r="E220"/>
      <c r="F220" t="s">
        <v>815</v>
      </c>
      <c r="G220" t="s">
        <v>370</v>
      </c>
      <c r="H220" t="s">
        <v>216</v>
      </c>
      <c r="I220" s="78">
        <v>9.07</v>
      </c>
      <c r="J220" t="s">
        <v>127</v>
      </c>
      <c r="K220" t="s">
        <v>102</v>
      </c>
      <c r="L220" s="79">
        <v>4.4999999999999998E-2</v>
      </c>
      <c r="M220" s="79">
        <v>2.5499999999999998E-2</v>
      </c>
      <c r="N220" s="78">
        <v>602674.87</v>
      </c>
      <c r="O220" s="78">
        <v>116.25</v>
      </c>
      <c r="P220" s="78">
        <v>700.60953637499995</v>
      </c>
      <c r="Q220" s="79">
        <v>2.9999999999999997E-4</v>
      </c>
      <c r="R220" s="79">
        <v>0</v>
      </c>
    </row>
    <row r="221" spans="2:18">
      <c r="B221" t="s">
        <v>4502</v>
      </c>
      <c r="C221" t="s">
        <v>3918</v>
      </c>
      <c r="D221" t="s">
        <v>4119</v>
      </c>
      <c r="E221"/>
      <c r="F221" t="s">
        <v>815</v>
      </c>
      <c r="G221" t="s">
        <v>370</v>
      </c>
      <c r="H221" t="s">
        <v>216</v>
      </c>
      <c r="I221" s="78">
        <v>9.0500000000000007</v>
      </c>
      <c r="J221" t="s">
        <v>127</v>
      </c>
      <c r="K221" t="s">
        <v>102</v>
      </c>
      <c r="L221" s="79">
        <v>4.4999999999999998E-2</v>
      </c>
      <c r="M221" s="79">
        <v>2.63E-2</v>
      </c>
      <c r="N221" s="78">
        <v>1103533.98</v>
      </c>
      <c r="O221" s="78">
        <v>116.3</v>
      </c>
      <c r="P221" s="78">
        <v>1283.4100187399999</v>
      </c>
      <c r="Q221" s="79">
        <v>5.0000000000000001E-4</v>
      </c>
      <c r="R221" s="79">
        <v>1E-4</v>
      </c>
    </row>
    <row r="222" spans="2:18">
      <c r="B222" t="s">
        <v>4503</v>
      </c>
      <c r="C222" t="s">
        <v>3918</v>
      </c>
      <c r="D222" t="s">
        <v>4091</v>
      </c>
      <c r="E222"/>
      <c r="F222" t="s">
        <v>815</v>
      </c>
      <c r="G222" t="s">
        <v>3733</v>
      </c>
      <c r="H222" t="s">
        <v>216</v>
      </c>
      <c r="I222" s="78">
        <v>10.96</v>
      </c>
      <c r="J222" t="s">
        <v>123</v>
      </c>
      <c r="K222" t="s">
        <v>113</v>
      </c>
      <c r="L222" s="79">
        <v>7.5499999999999998E-2</v>
      </c>
      <c r="M222" s="79">
        <v>3.4200000000000001E-2</v>
      </c>
      <c r="N222" s="78">
        <v>69353.7</v>
      </c>
      <c r="O222" s="78">
        <v>98.7</v>
      </c>
      <c r="P222" s="78">
        <v>291.20208669278998</v>
      </c>
      <c r="Q222" s="79">
        <v>1E-4</v>
      </c>
      <c r="R222" s="79">
        <v>0</v>
      </c>
    </row>
    <row r="223" spans="2:18">
      <c r="B223" t="s">
        <v>4485</v>
      </c>
      <c r="C223" t="s">
        <v>3918</v>
      </c>
      <c r="D223" t="s">
        <v>4112</v>
      </c>
      <c r="E223"/>
      <c r="F223" t="s">
        <v>815</v>
      </c>
      <c r="G223" t="s">
        <v>370</v>
      </c>
      <c r="H223" t="s">
        <v>216</v>
      </c>
      <c r="I223" s="78">
        <v>7.41</v>
      </c>
      <c r="J223" t="s">
        <v>1112</v>
      </c>
      <c r="K223" t="s">
        <v>102</v>
      </c>
      <c r="L223" s="79">
        <v>0.04</v>
      </c>
      <c r="M223" s="79">
        <v>3.8600000000000002E-2</v>
      </c>
      <c r="N223" s="78">
        <v>858903.28</v>
      </c>
      <c r="O223" s="78">
        <v>99.06</v>
      </c>
      <c r="P223" s="78">
        <v>850.82958916799998</v>
      </c>
      <c r="Q223" s="79">
        <v>4.0000000000000002E-4</v>
      </c>
      <c r="R223" s="79">
        <v>0</v>
      </c>
    </row>
    <row r="224" spans="2:18">
      <c r="B224" t="s">
        <v>4489</v>
      </c>
      <c r="C224" t="s">
        <v>3918</v>
      </c>
      <c r="D224" t="s">
        <v>4113</v>
      </c>
      <c r="E224"/>
      <c r="F224" t="s">
        <v>805</v>
      </c>
      <c r="G224" t="s">
        <v>4471</v>
      </c>
      <c r="H224" t="s">
        <v>150</v>
      </c>
      <c r="I224" s="78">
        <v>7.69</v>
      </c>
      <c r="J224" t="s">
        <v>112</v>
      </c>
      <c r="K224" t="s">
        <v>102</v>
      </c>
      <c r="L224" s="79">
        <v>3.4000000000000002E-2</v>
      </c>
      <c r="M224" s="79">
        <v>5.3800000000000001E-2</v>
      </c>
      <c r="N224" s="78">
        <v>2133390.2599999998</v>
      </c>
      <c r="O224" s="78">
        <v>96.87</v>
      </c>
      <c r="P224" s="78">
        <v>2066.6151448619999</v>
      </c>
      <c r="Q224" s="79">
        <v>8.9999999999999998E-4</v>
      </c>
      <c r="R224" s="79">
        <v>1E-4</v>
      </c>
    </row>
    <row r="225" spans="2:18">
      <c r="B225" t="s">
        <v>4504</v>
      </c>
      <c r="C225" t="s">
        <v>3918</v>
      </c>
      <c r="D225" t="s">
        <v>4096</v>
      </c>
      <c r="E225"/>
      <c r="F225" t="s">
        <v>4097</v>
      </c>
      <c r="G225" t="s">
        <v>370</v>
      </c>
      <c r="H225" t="s">
        <v>3921</v>
      </c>
      <c r="I225" s="78">
        <v>4.72</v>
      </c>
      <c r="J225" t="s">
        <v>1169</v>
      </c>
      <c r="K225" t="s">
        <v>102</v>
      </c>
      <c r="L225" s="79">
        <v>3.7600000000000001E-2</v>
      </c>
      <c r="M225" s="79">
        <v>3.56E-2</v>
      </c>
      <c r="N225" s="78">
        <v>7725485.1900000004</v>
      </c>
      <c r="O225" s="78">
        <v>101.71</v>
      </c>
      <c r="P225" s="78">
        <v>7857.590986749</v>
      </c>
      <c r="Q225" s="79">
        <v>3.3E-3</v>
      </c>
      <c r="R225" s="79">
        <v>4.0000000000000002E-4</v>
      </c>
    </row>
    <row r="226" spans="2:18">
      <c r="B226" t="s">
        <v>4505</v>
      </c>
      <c r="C226" t="s">
        <v>3918</v>
      </c>
      <c r="D226" t="s">
        <v>4100</v>
      </c>
      <c r="E226"/>
      <c r="F226" t="s">
        <v>805</v>
      </c>
      <c r="G226" t="s">
        <v>3952</v>
      </c>
      <c r="H226" t="s">
        <v>150</v>
      </c>
      <c r="I226" s="78">
        <v>6.01</v>
      </c>
      <c r="J226" t="s">
        <v>127</v>
      </c>
      <c r="K226" t="s">
        <v>102</v>
      </c>
      <c r="L226" s="79">
        <v>2.9000000000000001E-2</v>
      </c>
      <c r="M226" s="79">
        <v>4.7899999999999998E-2</v>
      </c>
      <c r="N226" s="78">
        <v>17558515.66</v>
      </c>
      <c r="O226" s="78">
        <v>107.72</v>
      </c>
      <c r="P226" s="78">
        <v>18914.033068952001</v>
      </c>
      <c r="Q226" s="79">
        <v>8.0000000000000002E-3</v>
      </c>
      <c r="R226" s="79">
        <v>1.1000000000000001E-3</v>
      </c>
    </row>
    <row r="227" spans="2:18">
      <c r="B227" t="s">
        <v>4506</v>
      </c>
      <c r="C227" t="s">
        <v>3918</v>
      </c>
      <c r="D227" t="s">
        <v>4146</v>
      </c>
      <c r="E227"/>
      <c r="F227" t="s">
        <v>842</v>
      </c>
      <c r="G227" t="s">
        <v>3806</v>
      </c>
      <c r="H227" t="s">
        <v>216</v>
      </c>
      <c r="I227" s="78">
        <v>5.08</v>
      </c>
      <c r="J227" t="s">
        <v>123</v>
      </c>
      <c r="K227" t="s">
        <v>102</v>
      </c>
      <c r="L227" s="79">
        <v>5.5899999999999998E-2</v>
      </c>
      <c r="M227" s="79">
        <v>4.4900000000000002E-2</v>
      </c>
      <c r="N227" s="78">
        <v>4624259.26</v>
      </c>
      <c r="O227" s="78">
        <v>110.26</v>
      </c>
      <c r="P227" s="78">
        <v>5098.7082600760004</v>
      </c>
      <c r="Q227" s="79">
        <v>2.2000000000000001E-3</v>
      </c>
      <c r="R227" s="79">
        <v>2.9999999999999997E-4</v>
      </c>
    </row>
    <row r="228" spans="2:18">
      <c r="B228" t="s">
        <v>4507</v>
      </c>
      <c r="C228" t="s">
        <v>3918</v>
      </c>
      <c r="D228" t="s">
        <v>4178</v>
      </c>
      <c r="E228"/>
      <c r="F228" t="s">
        <v>4148</v>
      </c>
      <c r="G228" t="s">
        <v>4508</v>
      </c>
      <c r="H228" t="s">
        <v>216</v>
      </c>
      <c r="I228" s="78">
        <v>10.96</v>
      </c>
      <c r="J228" t="s">
        <v>112</v>
      </c>
      <c r="K228" t="s">
        <v>102</v>
      </c>
      <c r="L228" s="79">
        <v>6.7000000000000004E-2</v>
      </c>
      <c r="M228" s="79">
        <v>2.5899999999999999E-2</v>
      </c>
      <c r="N228" s="78">
        <v>11222505.4</v>
      </c>
      <c r="O228" s="78">
        <v>140.01</v>
      </c>
      <c r="P228" s="78">
        <v>15712.62981054</v>
      </c>
      <c r="Q228" s="79">
        <v>6.7000000000000002E-3</v>
      </c>
      <c r="R228" s="79">
        <v>8.9999999999999998E-4</v>
      </c>
    </row>
    <row r="229" spans="2:18">
      <c r="B229" t="s">
        <v>4509</v>
      </c>
      <c r="C229" t="s">
        <v>3918</v>
      </c>
      <c r="D229" t="s">
        <v>4149</v>
      </c>
      <c r="E229"/>
      <c r="F229" t="s">
        <v>4148</v>
      </c>
      <c r="G229" t="s">
        <v>3428</v>
      </c>
      <c r="H229" t="s">
        <v>216</v>
      </c>
      <c r="I229" s="78">
        <v>0.64</v>
      </c>
      <c r="J229" t="s">
        <v>1112</v>
      </c>
      <c r="K229" t="s">
        <v>106</v>
      </c>
      <c r="L229" s="79">
        <v>7.5499999999999998E-2</v>
      </c>
      <c r="M229" s="79">
        <v>8.9099999999999999E-2</v>
      </c>
      <c r="N229" s="78">
        <v>2078253.46</v>
      </c>
      <c r="O229" s="78">
        <v>96.44000000000004</v>
      </c>
      <c r="P229" s="78">
        <v>6946.7916292320097</v>
      </c>
      <c r="Q229" s="79">
        <v>3.0000000000000001E-3</v>
      </c>
      <c r="R229" s="79">
        <v>4.0000000000000002E-4</v>
      </c>
    </row>
    <row r="230" spans="2:18">
      <c r="B230" t="s">
        <v>4509</v>
      </c>
      <c r="C230" t="s">
        <v>3918</v>
      </c>
      <c r="D230" t="s">
        <v>4147</v>
      </c>
      <c r="E230"/>
      <c r="F230" t="s">
        <v>4148</v>
      </c>
      <c r="G230" t="s">
        <v>4482</v>
      </c>
      <c r="H230" t="s">
        <v>216</v>
      </c>
      <c r="I230" s="78">
        <v>0.64</v>
      </c>
      <c r="J230" t="s">
        <v>1112</v>
      </c>
      <c r="K230" t="s">
        <v>106</v>
      </c>
      <c r="L230" s="79">
        <v>7.5499999999999998E-2</v>
      </c>
      <c r="M230" s="79">
        <v>7.3800000000000004E-2</v>
      </c>
      <c r="N230" s="78">
        <v>4752131.38</v>
      </c>
      <c r="O230" s="78">
        <v>96.38</v>
      </c>
      <c r="P230" s="78">
        <v>15874.641240536501</v>
      </c>
      <c r="Q230" s="79">
        <v>6.7999999999999996E-3</v>
      </c>
      <c r="R230" s="79">
        <v>8.9999999999999998E-4</v>
      </c>
    </row>
    <row r="231" spans="2:18">
      <c r="B231" t="s">
        <v>4509</v>
      </c>
      <c r="C231" t="s">
        <v>3918</v>
      </c>
      <c r="D231" t="s">
        <v>4150</v>
      </c>
      <c r="E231"/>
      <c r="F231" t="s">
        <v>4148</v>
      </c>
      <c r="G231" t="s">
        <v>4482</v>
      </c>
      <c r="H231" t="s">
        <v>216</v>
      </c>
      <c r="I231" s="78">
        <v>0.64</v>
      </c>
      <c r="J231" t="s">
        <v>1112</v>
      </c>
      <c r="K231" t="s">
        <v>106</v>
      </c>
      <c r="L231" s="79">
        <v>7.5499999999999998E-2</v>
      </c>
      <c r="M231" s="79">
        <v>7.2700000000000001E-2</v>
      </c>
      <c r="N231" s="78">
        <v>416998.93</v>
      </c>
      <c r="O231" s="78">
        <v>96.439999999999827</v>
      </c>
      <c r="P231" s="78">
        <v>1393.8649602068499</v>
      </c>
      <c r="Q231" s="79">
        <v>5.9999999999999995E-4</v>
      </c>
      <c r="R231" s="79">
        <v>1E-4</v>
      </c>
    </row>
    <row r="232" spans="2:18">
      <c r="B232" t="s">
        <v>4509</v>
      </c>
      <c r="C232" t="s">
        <v>3918</v>
      </c>
      <c r="D232" t="s">
        <v>4154</v>
      </c>
      <c r="E232"/>
      <c r="F232" t="s">
        <v>4148</v>
      </c>
      <c r="G232" t="s">
        <v>4155</v>
      </c>
      <c r="H232" t="s">
        <v>216</v>
      </c>
      <c r="I232" s="78">
        <v>0.64</v>
      </c>
      <c r="J232" t="s">
        <v>1112</v>
      </c>
      <c r="K232" t="s">
        <v>106</v>
      </c>
      <c r="L232" s="79">
        <v>7.5499999999999998E-2</v>
      </c>
      <c r="M232" s="79">
        <v>6.08E-2</v>
      </c>
      <c r="N232" s="78">
        <v>349208.38</v>
      </c>
      <c r="O232" s="78">
        <v>96.44</v>
      </c>
      <c r="P232" s="78">
        <v>1167.26756275514</v>
      </c>
      <c r="Q232" s="79">
        <v>5.0000000000000001E-4</v>
      </c>
      <c r="R232" s="79">
        <v>1E-4</v>
      </c>
    </row>
    <row r="233" spans="2:18">
      <c r="B233" t="s">
        <v>4509</v>
      </c>
      <c r="C233" t="s">
        <v>3918</v>
      </c>
      <c r="D233" t="s">
        <v>4156</v>
      </c>
      <c r="E233"/>
      <c r="F233" t="s">
        <v>4148</v>
      </c>
      <c r="G233" t="s">
        <v>3135</v>
      </c>
      <c r="H233" t="s">
        <v>216</v>
      </c>
      <c r="I233" s="78">
        <v>0.64</v>
      </c>
      <c r="J233" t="s">
        <v>1112</v>
      </c>
      <c r="K233" t="s">
        <v>106</v>
      </c>
      <c r="L233" s="79">
        <v>7.5499999999999998E-2</v>
      </c>
      <c r="M233" s="79">
        <v>8.9099999999999999E-2</v>
      </c>
      <c r="N233" s="78">
        <v>301721.73</v>
      </c>
      <c r="O233" s="78">
        <v>96.44</v>
      </c>
      <c r="P233" s="78">
        <v>1008.538192604</v>
      </c>
      <c r="Q233" s="79">
        <v>4.0000000000000002E-4</v>
      </c>
      <c r="R233" s="79">
        <v>1E-4</v>
      </c>
    </row>
    <row r="234" spans="2:18">
      <c r="B234" t="s">
        <v>4509</v>
      </c>
      <c r="C234" t="s">
        <v>3918</v>
      </c>
      <c r="D234" t="s">
        <v>4157</v>
      </c>
      <c r="E234"/>
      <c r="F234" t="s">
        <v>4148</v>
      </c>
      <c r="G234" t="s">
        <v>4158</v>
      </c>
      <c r="H234" t="s">
        <v>216</v>
      </c>
      <c r="I234" s="78">
        <v>1.75</v>
      </c>
      <c r="J234" t="s">
        <v>1112</v>
      </c>
      <c r="K234" t="s">
        <v>106</v>
      </c>
      <c r="L234" s="79">
        <v>7.5499999999999998E-2</v>
      </c>
      <c r="M234" s="79">
        <v>6.9800000000000001E-2</v>
      </c>
      <c r="N234" s="78">
        <v>139790.85999999999</v>
      </c>
      <c r="O234" s="78">
        <v>96.44</v>
      </c>
      <c r="P234" s="78">
        <v>467.26638246094399</v>
      </c>
      <c r="Q234" s="79">
        <v>2.0000000000000001E-4</v>
      </c>
      <c r="R234" s="79">
        <v>0</v>
      </c>
    </row>
    <row r="235" spans="2:18">
      <c r="B235" t="s">
        <v>4509</v>
      </c>
      <c r="C235" t="s">
        <v>3918</v>
      </c>
      <c r="D235" t="s">
        <v>4159</v>
      </c>
      <c r="E235"/>
      <c r="F235" t="s">
        <v>4148</v>
      </c>
      <c r="G235" t="s">
        <v>4160</v>
      </c>
      <c r="H235" t="s">
        <v>216</v>
      </c>
      <c r="I235" s="78">
        <v>1.86</v>
      </c>
      <c r="J235" t="s">
        <v>1112</v>
      </c>
      <c r="K235" t="s">
        <v>106</v>
      </c>
      <c r="L235" s="79">
        <v>7.5499999999999998E-2</v>
      </c>
      <c r="M235" s="79">
        <v>8.8400000000000006E-2</v>
      </c>
      <c r="N235" s="78">
        <v>344403.31</v>
      </c>
      <c r="O235" s="78">
        <v>96.44</v>
      </c>
      <c r="P235" s="78">
        <v>1151.2060858004199</v>
      </c>
      <c r="Q235" s="79">
        <v>5.0000000000000001E-4</v>
      </c>
      <c r="R235" s="79">
        <v>1E-4</v>
      </c>
    </row>
    <row r="236" spans="2:18">
      <c r="B236" t="s">
        <v>4509</v>
      </c>
      <c r="C236" t="s">
        <v>3918</v>
      </c>
      <c r="D236" t="s">
        <v>4161</v>
      </c>
      <c r="E236"/>
      <c r="F236" t="s">
        <v>4148</v>
      </c>
      <c r="G236" t="s">
        <v>4162</v>
      </c>
      <c r="H236" t="s">
        <v>216</v>
      </c>
      <c r="I236" s="78">
        <v>0.64</v>
      </c>
      <c r="J236" t="s">
        <v>1112</v>
      </c>
      <c r="K236" t="s">
        <v>106</v>
      </c>
      <c r="L236" s="79">
        <v>7.5499999999999998E-2</v>
      </c>
      <c r="M236" s="79">
        <v>6.3100000000000003E-2</v>
      </c>
      <c r="N236" s="78">
        <v>241195.3</v>
      </c>
      <c r="O236" s="78">
        <v>96.44</v>
      </c>
      <c r="P236" s="78">
        <v>806.22191821112006</v>
      </c>
      <c r="Q236" s="79">
        <v>2.9999999999999997E-4</v>
      </c>
      <c r="R236" s="79">
        <v>0</v>
      </c>
    </row>
    <row r="237" spans="2:18">
      <c r="B237" t="s">
        <v>4509</v>
      </c>
      <c r="C237" t="s">
        <v>3918</v>
      </c>
      <c r="D237" t="s">
        <v>4163</v>
      </c>
      <c r="E237"/>
      <c r="F237" t="s">
        <v>4148</v>
      </c>
      <c r="G237" t="s">
        <v>4164</v>
      </c>
      <c r="H237" t="s">
        <v>216</v>
      </c>
      <c r="I237" s="78">
        <v>0.64</v>
      </c>
      <c r="J237" t="s">
        <v>1112</v>
      </c>
      <c r="K237" t="s">
        <v>106</v>
      </c>
      <c r="L237" s="79">
        <v>7.5499999999999998E-2</v>
      </c>
      <c r="M237" s="79">
        <v>6.8500000000000005E-2</v>
      </c>
      <c r="N237" s="78">
        <v>155906.4</v>
      </c>
      <c r="O237" s="78">
        <v>96.44</v>
      </c>
      <c r="P237" s="78">
        <v>521.13435406656004</v>
      </c>
      <c r="Q237" s="79">
        <v>2.0000000000000001E-4</v>
      </c>
      <c r="R237" s="79">
        <v>0</v>
      </c>
    </row>
    <row r="238" spans="2:18">
      <c r="B238" t="s">
        <v>4509</v>
      </c>
      <c r="C238" t="s">
        <v>3918</v>
      </c>
      <c r="D238" t="s">
        <v>4165</v>
      </c>
      <c r="E238"/>
      <c r="F238" t="s">
        <v>4148</v>
      </c>
      <c r="G238" t="s">
        <v>4166</v>
      </c>
      <c r="H238" t="s">
        <v>216</v>
      </c>
      <c r="I238" s="78">
        <v>0.64</v>
      </c>
      <c r="J238" t="s">
        <v>1112</v>
      </c>
      <c r="K238" t="s">
        <v>106</v>
      </c>
      <c r="L238" s="79">
        <v>7.5499999999999998E-2</v>
      </c>
      <c r="M238" s="79">
        <v>6.9500000000000006E-2</v>
      </c>
      <c r="N238" s="78">
        <v>298042.27</v>
      </c>
      <c r="O238" s="78">
        <v>96.44</v>
      </c>
      <c r="P238" s="78">
        <v>996.23919134160803</v>
      </c>
      <c r="Q238" s="79">
        <v>4.0000000000000002E-4</v>
      </c>
      <c r="R238" s="79">
        <v>1E-4</v>
      </c>
    </row>
    <row r="239" spans="2:18">
      <c r="B239" t="s">
        <v>4509</v>
      </c>
      <c r="C239" t="s">
        <v>3918</v>
      </c>
      <c r="D239" t="s">
        <v>4167</v>
      </c>
      <c r="E239"/>
      <c r="F239" t="s">
        <v>4148</v>
      </c>
      <c r="G239" t="s">
        <v>2833</v>
      </c>
      <c r="H239" t="s">
        <v>216</v>
      </c>
      <c r="I239" s="78">
        <v>1.56</v>
      </c>
      <c r="J239" t="s">
        <v>1112</v>
      </c>
      <c r="K239" t="s">
        <v>106</v>
      </c>
      <c r="L239" s="79">
        <v>7.5499999999999998E-2</v>
      </c>
      <c r="M239" s="79">
        <v>7.85E-2</v>
      </c>
      <c r="N239" s="78">
        <v>131378.06</v>
      </c>
      <c r="O239" s="78">
        <v>96.44</v>
      </c>
      <c r="P239" s="78">
        <v>439.14566968782401</v>
      </c>
      <c r="Q239" s="79">
        <v>2.0000000000000001E-4</v>
      </c>
      <c r="R239" s="79">
        <v>0</v>
      </c>
    </row>
    <row r="240" spans="2:18">
      <c r="B240" t="s">
        <v>4509</v>
      </c>
      <c r="C240" t="s">
        <v>3918</v>
      </c>
      <c r="D240" t="s">
        <v>4168</v>
      </c>
      <c r="E240"/>
      <c r="F240" t="s">
        <v>4148</v>
      </c>
      <c r="G240" t="s">
        <v>4169</v>
      </c>
      <c r="H240" t="s">
        <v>216</v>
      </c>
      <c r="I240" s="78">
        <v>1.56</v>
      </c>
      <c r="J240" t="s">
        <v>1112</v>
      </c>
      <c r="K240" t="s">
        <v>106</v>
      </c>
      <c r="L240" s="79">
        <v>7.5499999999999998E-2</v>
      </c>
      <c r="M240" s="79">
        <v>8.2600000000000007E-2</v>
      </c>
      <c r="N240" s="78">
        <v>594659.69999999995</v>
      </c>
      <c r="O240" s="78">
        <v>96.44</v>
      </c>
      <c r="P240" s="78">
        <v>1987.7156976808801</v>
      </c>
      <c r="Q240" s="79">
        <v>8.0000000000000004E-4</v>
      </c>
      <c r="R240" s="79">
        <v>1E-4</v>
      </c>
    </row>
    <row r="241" spans="2:18">
      <c r="B241" t="s">
        <v>4509</v>
      </c>
      <c r="C241" t="s">
        <v>3918</v>
      </c>
      <c r="D241" t="s">
        <v>4151</v>
      </c>
      <c r="E241"/>
      <c r="F241" t="s">
        <v>4148</v>
      </c>
      <c r="G241" t="s">
        <v>4152</v>
      </c>
      <c r="H241" t="s">
        <v>216</v>
      </c>
      <c r="I241" s="78">
        <v>1.34</v>
      </c>
      <c r="J241" t="s">
        <v>1112</v>
      </c>
      <c r="K241" t="s">
        <v>106</v>
      </c>
      <c r="L241" s="79">
        <v>5.7000000000000002E-2</v>
      </c>
      <c r="M241" s="79">
        <v>6.6100000000000006E-2</v>
      </c>
      <c r="N241" s="78">
        <v>9223.27</v>
      </c>
      <c r="O241" s="78">
        <v>96.45</v>
      </c>
      <c r="P241" s="78">
        <v>30.83299500939</v>
      </c>
      <c r="Q241" s="79">
        <v>0</v>
      </c>
      <c r="R241" s="79">
        <v>0</v>
      </c>
    </row>
    <row r="242" spans="2:18">
      <c r="B242" t="s">
        <v>4509</v>
      </c>
      <c r="C242" t="s">
        <v>3918</v>
      </c>
      <c r="D242" t="s">
        <v>4153</v>
      </c>
      <c r="E242"/>
      <c r="F242" t="s">
        <v>4148</v>
      </c>
      <c r="G242" t="s">
        <v>549</v>
      </c>
      <c r="H242" t="s">
        <v>216</v>
      </c>
      <c r="I242" s="78">
        <v>1.34</v>
      </c>
      <c r="J242" t="s">
        <v>1112</v>
      </c>
      <c r="K242" t="s">
        <v>106</v>
      </c>
      <c r="L242" s="79">
        <v>5.7000000000000002E-2</v>
      </c>
      <c r="M242" s="79">
        <v>6.6100000000000006E-2</v>
      </c>
      <c r="N242" s="78">
        <v>166022.35</v>
      </c>
      <c r="O242" s="78">
        <v>96.45</v>
      </c>
      <c r="P242" s="78">
        <v>555.00557708894996</v>
      </c>
      <c r="Q242" s="79">
        <v>2.0000000000000001E-4</v>
      </c>
      <c r="R242" s="79">
        <v>0</v>
      </c>
    </row>
    <row r="243" spans="2:18">
      <c r="B243" t="s">
        <v>4509</v>
      </c>
      <c r="C243" t="s">
        <v>3918</v>
      </c>
      <c r="D243" t="s">
        <v>4170</v>
      </c>
      <c r="E243"/>
      <c r="F243" t="s">
        <v>4148</v>
      </c>
      <c r="G243" t="s">
        <v>321</v>
      </c>
      <c r="H243" t="s">
        <v>216</v>
      </c>
      <c r="I243" s="78">
        <v>0.64</v>
      </c>
      <c r="J243" t="s">
        <v>1112</v>
      </c>
      <c r="K243" t="s">
        <v>106</v>
      </c>
      <c r="L243" s="79">
        <v>7.5499999999999998E-2</v>
      </c>
      <c r="M243" s="79">
        <v>8.9099999999999999E-2</v>
      </c>
      <c r="N243" s="78">
        <v>72135.61</v>
      </c>
      <c r="O243" s="78">
        <v>96.45</v>
      </c>
      <c r="P243" s="78">
        <v>241.14624239877</v>
      </c>
      <c r="Q243" s="79">
        <v>1E-4</v>
      </c>
      <c r="R243" s="79">
        <v>0</v>
      </c>
    </row>
    <row r="244" spans="2:18">
      <c r="B244" t="s">
        <v>4509</v>
      </c>
      <c r="C244" t="s">
        <v>3918</v>
      </c>
      <c r="D244" t="s">
        <v>4173</v>
      </c>
      <c r="E244"/>
      <c r="F244" t="s">
        <v>4148</v>
      </c>
      <c r="G244" t="s">
        <v>3159</v>
      </c>
      <c r="H244" t="s">
        <v>216</v>
      </c>
      <c r="I244" s="78">
        <v>0.87</v>
      </c>
      <c r="J244" t="s">
        <v>1112</v>
      </c>
      <c r="K244" t="s">
        <v>106</v>
      </c>
      <c r="L244" s="79">
        <v>7.5499999999999998E-2</v>
      </c>
      <c r="M244" s="79">
        <v>8.43E-2</v>
      </c>
      <c r="N244" s="78">
        <v>182770.59</v>
      </c>
      <c r="O244" s="78">
        <v>96.45</v>
      </c>
      <c r="P244" s="78">
        <v>610.99422323463</v>
      </c>
      <c r="Q244" s="79">
        <v>2.9999999999999997E-4</v>
      </c>
      <c r="R244" s="79">
        <v>0</v>
      </c>
    </row>
    <row r="245" spans="2:18">
      <c r="B245" t="s">
        <v>4509</v>
      </c>
      <c r="C245" t="s">
        <v>3918</v>
      </c>
      <c r="D245" t="s">
        <v>4174</v>
      </c>
      <c r="E245"/>
      <c r="F245" t="s">
        <v>4148</v>
      </c>
      <c r="G245" t="s">
        <v>3722</v>
      </c>
      <c r="H245" t="s">
        <v>216</v>
      </c>
      <c r="I245" s="78">
        <v>0.64</v>
      </c>
      <c r="J245" t="s">
        <v>1112</v>
      </c>
      <c r="K245" t="s">
        <v>106</v>
      </c>
      <c r="L245" s="79">
        <v>7.5499999999999998E-2</v>
      </c>
      <c r="M245" s="79">
        <v>9.7699999999999995E-2</v>
      </c>
      <c r="N245" s="78">
        <v>173262.57</v>
      </c>
      <c r="O245" s="78">
        <v>96.45</v>
      </c>
      <c r="P245" s="78">
        <v>579.20932121948999</v>
      </c>
      <c r="Q245" s="79">
        <v>2.0000000000000001E-4</v>
      </c>
      <c r="R245" s="79">
        <v>0</v>
      </c>
    </row>
    <row r="246" spans="2:18">
      <c r="B246" t="s">
        <v>4509</v>
      </c>
      <c r="C246" t="s">
        <v>3918</v>
      </c>
      <c r="D246" t="s">
        <v>4175</v>
      </c>
      <c r="E246"/>
      <c r="F246" t="s">
        <v>4148</v>
      </c>
      <c r="G246" t="s">
        <v>318</v>
      </c>
      <c r="H246" t="s">
        <v>216</v>
      </c>
      <c r="I246" s="78">
        <v>0.87</v>
      </c>
      <c r="J246" t="s">
        <v>1112</v>
      </c>
      <c r="K246" t="s">
        <v>106</v>
      </c>
      <c r="L246" s="79">
        <v>7.5499999999999998E-2</v>
      </c>
      <c r="M246" s="79">
        <v>9.5100000000000004E-2</v>
      </c>
      <c r="N246" s="78">
        <v>137887.41</v>
      </c>
      <c r="O246" s="78">
        <v>96.45</v>
      </c>
      <c r="P246" s="78">
        <v>460.95168247137002</v>
      </c>
      <c r="Q246" s="79">
        <v>2.0000000000000001E-4</v>
      </c>
      <c r="R246" s="79">
        <v>0</v>
      </c>
    </row>
    <row r="247" spans="2:18">
      <c r="B247" t="s">
        <v>4509</v>
      </c>
      <c r="C247" t="s">
        <v>3918</v>
      </c>
      <c r="D247" t="s">
        <v>4176</v>
      </c>
      <c r="E247"/>
      <c r="F247" t="s">
        <v>4148</v>
      </c>
      <c r="G247" t="s">
        <v>3367</v>
      </c>
      <c r="H247" t="s">
        <v>216</v>
      </c>
      <c r="I247" s="78">
        <v>0.64</v>
      </c>
      <c r="J247" t="s">
        <v>1112</v>
      </c>
      <c r="K247" t="s">
        <v>106</v>
      </c>
      <c r="L247" s="79">
        <v>7.5499999999999998E-2</v>
      </c>
      <c r="M247" s="79">
        <v>5.2299999999999999E-2</v>
      </c>
      <c r="N247" s="78">
        <v>94001.44</v>
      </c>
      <c r="O247" s="78">
        <v>96.44</v>
      </c>
      <c r="P247" s="78">
        <v>314.210190958976</v>
      </c>
      <c r="Q247" s="79">
        <v>1E-4</v>
      </c>
      <c r="R247" s="79">
        <v>0</v>
      </c>
    </row>
    <row r="248" spans="2:18">
      <c r="B248" t="s">
        <v>4509</v>
      </c>
      <c r="C248" t="s">
        <v>3918</v>
      </c>
      <c r="D248" t="s">
        <v>4177</v>
      </c>
      <c r="E248"/>
      <c r="F248" t="s">
        <v>4148</v>
      </c>
      <c r="G248" t="s">
        <v>2869</v>
      </c>
      <c r="H248" t="s">
        <v>216</v>
      </c>
      <c r="I248" s="78">
        <v>0.63</v>
      </c>
      <c r="J248" t="s">
        <v>1112</v>
      </c>
      <c r="K248" t="s">
        <v>106</v>
      </c>
      <c r="L248" s="79">
        <v>7.5499999999999998E-2</v>
      </c>
      <c r="M248" s="79">
        <v>6.6E-3</v>
      </c>
      <c r="N248" s="78">
        <v>170998.45</v>
      </c>
      <c r="O248" s="78">
        <v>100.77</v>
      </c>
      <c r="P248" s="78">
        <v>597.24426853328998</v>
      </c>
      <c r="Q248" s="79">
        <v>2.9999999999999997E-4</v>
      </c>
      <c r="R248" s="79">
        <v>0</v>
      </c>
    </row>
    <row r="249" spans="2:18">
      <c r="B249" t="s">
        <v>4509</v>
      </c>
      <c r="C249" t="s">
        <v>3918</v>
      </c>
      <c r="D249" t="s">
        <v>4171</v>
      </c>
      <c r="E249"/>
      <c r="F249" t="s">
        <v>4148</v>
      </c>
      <c r="G249" t="s">
        <v>4172</v>
      </c>
      <c r="H249" t="s">
        <v>216</v>
      </c>
      <c r="I249" s="78">
        <v>0.64</v>
      </c>
      <c r="J249" t="s">
        <v>1112</v>
      </c>
      <c r="K249" t="s">
        <v>106</v>
      </c>
      <c r="L249" s="79">
        <v>7.5499999999999998E-2</v>
      </c>
      <c r="M249" s="79">
        <v>8.2299999999999998E-2</v>
      </c>
      <c r="N249" s="78">
        <v>77519.199999999997</v>
      </c>
      <c r="O249" s="78">
        <v>99.13</v>
      </c>
      <c r="P249" s="78">
        <v>266.34401773936003</v>
      </c>
      <c r="Q249" s="79">
        <v>1E-4</v>
      </c>
      <c r="R249" s="79">
        <v>0</v>
      </c>
    </row>
    <row r="250" spans="2:18">
      <c r="B250" t="s">
        <v>4509</v>
      </c>
      <c r="C250" t="s">
        <v>3918</v>
      </c>
      <c r="D250" t="s">
        <v>4179</v>
      </c>
      <c r="E250"/>
      <c r="F250" t="s">
        <v>1106</v>
      </c>
      <c r="G250" t="s">
        <v>4482</v>
      </c>
      <c r="H250" t="s">
        <v>216</v>
      </c>
      <c r="I250" s="78">
        <v>0.64</v>
      </c>
      <c r="J250" t="s">
        <v>1112</v>
      </c>
      <c r="K250" t="s">
        <v>106</v>
      </c>
      <c r="L250" s="79">
        <v>7.5499999999999998E-2</v>
      </c>
      <c r="M250" s="79">
        <v>8.9099999999999999E-2</v>
      </c>
      <c r="N250" s="78">
        <v>182615.48</v>
      </c>
      <c r="O250" s="78">
        <v>96.45</v>
      </c>
      <c r="P250" s="78">
        <v>610.47569717435999</v>
      </c>
      <c r="Q250" s="79">
        <v>2.9999999999999997E-4</v>
      </c>
      <c r="R250" s="79">
        <v>0</v>
      </c>
    </row>
    <row r="251" spans="2:18">
      <c r="B251" t="s">
        <v>4510</v>
      </c>
      <c r="C251" t="s">
        <v>3918</v>
      </c>
      <c r="D251" t="s">
        <v>4180</v>
      </c>
      <c r="E251"/>
      <c r="F251" t="s">
        <v>861</v>
      </c>
      <c r="G251" t="s">
        <v>2989</v>
      </c>
      <c r="H251" t="s">
        <v>216</v>
      </c>
      <c r="I251" s="78">
        <v>5.51</v>
      </c>
      <c r="J251" t="s">
        <v>1228</v>
      </c>
      <c r="K251" t="s">
        <v>116</v>
      </c>
      <c r="L251" s="79">
        <v>4.4999999999999998E-2</v>
      </c>
      <c r="M251" s="79">
        <v>4.2599999999999999E-2</v>
      </c>
      <c r="N251" s="78">
        <v>1444413.75</v>
      </c>
      <c r="O251" s="78">
        <v>100</v>
      </c>
      <c r="P251" s="78">
        <v>3655.5223185</v>
      </c>
      <c r="Q251" s="79">
        <v>1.6000000000000001E-3</v>
      </c>
      <c r="R251" s="79">
        <v>2.0000000000000001E-4</v>
      </c>
    </row>
    <row r="252" spans="2:18">
      <c r="B252" t="s">
        <v>4511</v>
      </c>
      <c r="C252" t="s">
        <v>3918</v>
      </c>
      <c r="D252" t="s">
        <v>4181</v>
      </c>
      <c r="E252"/>
      <c r="F252" t="s">
        <v>4182</v>
      </c>
      <c r="G252" t="s">
        <v>4512</v>
      </c>
      <c r="H252" t="s">
        <v>3921</v>
      </c>
      <c r="I252" s="78">
        <v>0.74</v>
      </c>
      <c r="J252" t="s">
        <v>474</v>
      </c>
      <c r="K252" t="s">
        <v>102</v>
      </c>
      <c r="L252" s="79">
        <v>6.2E-2</v>
      </c>
      <c r="M252" s="79">
        <v>2.4E-2</v>
      </c>
      <c r="N252" s="78">
        <v>18499721.760000002</v>
      </c>
      <c r="O252" s="78">
        <v>9.9999999999999995E-7</v>
      </c>
      <c r="P252" s="78">
        <v>1.8499721760000001E-4</v>
      </c>
      <c r="Q252" s="79">
        <v>0</v>
      </c>
      <c r="R252" s="79">
        <v>0</v>
      </c>
    </row>
    <row r="253" spans="2:18">
      <c r="B253" t="s">
        <v>4513</v>
      </c>
      <c r="C253" t="s">
        <v>3918</v>
      </c>
      <c r="D253" t="s">
        <v>4184</v>
      </c>
      <c r="E253"/>
      <c r="F253" t="s">
        <v>2736</v>
      </c>
      <c r="G253" t="s">
        <v>4185</v>
      </c>
      <c r="H253" t="s">
        <v>216</v>
      </c>
      <c r="I253" s="78">
        <v>3.29</v>
      </c>
      <c r="J253" t="s">
        <v>123</v>
      </c>
      <c r="K253" t="s">
        <v>110</v>
      </c>
      <c r="L253" s="79">
        <v>0.03</v>
      </c>
      <c r="M253" s="79">
        <v>2.3800000000000002E-2</v>
      </c>
      <c r="N253" s="78">
        <v>5246116.74</v>
      </c>
      <c r="O253" s="78">
        <v>98.030000000000172</v>
      </c>
      <c r="P253" s="78">
        <v>19968.340523134</v>
      </c>
      <c r="Q253" s="79">
        <v>8.5000000000000006E-3</v>
      </c>
      <c r="R253" s="79">
        <v>1.1000000000000001E-3</v>
      </c>
    </row>
    <row r="254" spans="2:18">
      <c r="B254" t="s">
        <v>4514</v>
      </c>
      <c r="C254" t="s">
        <v>3918</v>
      </c>
      <c r="D254" t="s">
        <v>4215</v>
      </c>
      <c r="E254"/>
      <c r="F254" t="s">
        <v>2736</v>
      </c>
      <c r="G254" t="s">
        <v>796</v>
      </c>
      <c r="H254" t="s">
        <v>216</v>
      </c>
      <c r="I254" s="78">
        <v>6.59</v>
      </c>
      <c r="J254" t="s">
        <v>1228</v>
      </c>
      <c r="K254" t="s">
        <v>113</v>
      </c>
      <c r="L254" s="79">
        <v>3.39E-2</v>
      </c>
      <c r="M254" s="79">
        <v>3.32E-2</v>
      </c>
      <c r="N254" s="78">
        <v>3552054.03</v>
      </c>
      <c r="O254" s="78">
        <v>100.68000000000029</v>
      </c>
      <c r="P254" s="78">
        <v>15213.5464417564</v>
      </c>
      <c r="Q254" s="79">
        <v>6.4999999999999997E-3</v>
      </c>
      <c r="R254" s="79">
        <v>8.9999999999999998E-4</v>
      </c>
    </row>
    <row r="255" spans="2:18">
      <c r="B255" t="s">
        <v>4515</v>
      </c>
      <c r="C255" t="s">
        <v>3918</v>
      </c>
      <c r="D255" t="s">
        <v>4186</v>
      </c>
      <c r="E255"/>
      <c r="F255" t="s">
        <v>2736</v>
      </c>
      <c r="G255" t="s">
        <v>4187</v>
      </c>
      <c r="H255" t="s">
        <v>216</v>
      </c>
      <c r="I255" s="78">
        <v>2.65</v>
      </c>
      <c r="J255" t="s">
        <v>127</v>
      </c>
      <c r="K255" t="s">
        <v>106</v>
      </c>
      <c r="L255" s="79">
        <v>1.4800000000000001E-2</v>
      </c>
      <c r="M255" s="79">
        <v>3.2399999999999998E-2</v>
      </c>
      <c r="N255" s="78">
        <v>1096272.24</v>
      </c>
      <c r="O255" s="78">
        <v>100</v>
      </c>
      <c r="P255" s="78">
        <v>3799.6795838399999</v>
      </c>
      <c r="Q255" s="79">
        <v>1.6000000000000001E-3</v>
      </c>
      <c r="R255" s="79">
        <v>2.0000000000000001E-4</v>
      </c>
    </row>
    <row r="256" spans="2:18">
      <c r="B256" t="s">
        <v>4516</v>
      </c>
      <c r="C256" t="s">
        <v>3918</v>
      </c>
      <c r="D256" t="s">
        <v>4203</v>
      </c>
      <c r="E256"/>
      <c r="F256" t="s">
        <v>2736</v>
      </c>
      <c r="G256" t="s">
        <v>4204</v>
      </c>
      <c r="H256" t="s">
        <v>216</v>
      </c>
      <c r="I256" s="78">
        <v>4.33</v>
      </c>
      <c r="J256" t="s">
        <v>127</v>
      </c>
      <c r="K256" t="s">
        <v>106</v>
      </c>
      <c r="L256" s="79">
        <v>1.4800000000000001E-2</v>
      </c>
      <c r="M256" s="79">
        <v>2.4799999999999999E-2</v>
      </c>
      <c r="N256" s="78">
        <v>2410412.19</v>
      </c>
      <c r="O256" s="78">
        <v>103.19000000000005</v>
      </c>
      <c r="P256" s="78">
        <v>8620.9968384922304</v>
      </c>
      <c r="Q256" s="79">
        <v>3.7000000000000002E-3</v>
      </c>
      <c r="R256" s="79">
        <v>5.0000000000000001E-4</v>
      </c>
    </row>
    <row r="257" spans="2:18">
      <c r="B257" t="s">
        <v>4517</v>
      </c>
      <c r="C257" t="s">
        <v>3918</v>
      </c>
      <c r="D257" t="s">
        <v>4213</v>
      </c>
      <c r="E257"/>
      <c r="F257" t="s">
        <v>2736</v>
      </c>
      <c r="G257" t="s">
        <v>4214</v>
      </c>
      <c r="H257" t="s">
        <v>216</v>
      </c>
      <c r="I257" s="78">
        <v>10.96</v>
      </c>
      <c r="J257" t="s">
        <v>123</v>
      </c>
      <c r="K257" t="s">
        <v>113</v>
      </c>
      <c r="L257" s="79">
        <v>7.5499999999999998E-2</v>
      </c>
      <c r="M257" s="79">
        <v>3.4200000000000001E-2</v>
      </c>
      <c r="N257" s="78">
        <v>15119.72</v>
      </c>
      <c r="O257" s="78">
        <v>98.7</v>
      </c>
      <c r="P257" s="78">
        <v>63.484630440924001</v>
      </c>
      <c r="Q257" s="79">
        <v>0</v>
      </c>
      <c r="R257" s="79">
        <v>0</v>
      </c>
    </row>
    <row r="258" spans="2:18">
      <c r="B258" t="s">
        <v>4517</v>
      </c>
      <c r="C258" t="s">
        <v>3918</v>
      </c>
      <c r="D258" t="s">
        <v>4183</v>
      </c>
      <c r="E258"/>
      <c r="F258" t="s">
        <v>2736</v>
      </c>
      <c r="G258" t="s">
        <v>2980</v>
      </c>
      <c r="H258" t="s">
        <v>216</v>
      </c>
      <c r="I258" s="78">
        <v>10.96</v>
      </c>
      <c r="J258" t="s">
        <v>123</v>
      </c>
      <c r="K258" t="s">
        <v>113</v>
      </c>
      <c r="L258" s="79">
        <v>7.5499999999999998E-2</v>
      </c>
      <c r="M258" s="79">
        <v>3.4200000000000001E-2</v>
      </c>
      <c r="N258" s="78">
        <v>71111.66</v>
      </c>
      <c r="O258" s="78">
        <v>96.969999999999928</v>
      </c>
      <c r="P258" s="78">
        <v>293.34987458797798</v>
      </c>
      <c r="Q258" s="79">
        <v>1E-4</v>
      </c>
      <c r="R258" s="79">
        <v>0</v>
      </c>
    </row>
    <row r="259" spans="2:18">
      <c r="B259" t="s">
        <v>4517</v>
      </c>
      <c r="C259" t="s">
        <v>3918</v>
      </c>
      <c r="D259" t="s">
        <v>4206</v>
      </c>
      <c r="E259"/>
      <c r="F259" t="s">
        <v>2736</v>
      </c>
      <c r="G259" t="s">
        <v>307</v>
      </c>
      <c r="H259" t="s">
        <v>216</v>
      </c>
      <c r="I259" s="78">
        <v>10.96</v>
      </c>
      <c r="J259" t="s">
        <v>123</v>
      </c>
      <c r="K259" t="s">
        <v>113</v>
      </c>
      <c r="L259" s="79">
        <v>7.5499999999999998E-2</v>
      </c>
      <c r="M259" s="79">
        <v>3.4200000000000001E-2</v>
      </c>
      <c r="N259" s="78">
        <v>68611.320000000007</v>
      </c>
      <c r="O259" s="78">
        <v>98.7</v>
      </c>
      <c r="P259" s="78">
        <v>288.08498399864402</v>
      </c>
      <c r="Q259" s="79">
        <v>1E-4</v>
      </c>
      <c r="R259" s="79">
        <v>0</v>
      </c>
    </row>
    <row r="260" spans="2:18">
      <c r="B260" t="s">
        <v>4517</v>
      </c>
      <c r="C260" t="s">
        <v>3918</v>
      </c>
      <c r="D260" t="s">
        <v>4207</v>
      </c>
      <c r="E260"/>
      <c r="F260" t="s">
        <v>2736</v>
      </c>
      <c r="G260" t="s">
        <v>4208</v>
      </c>
      <c r="H260" t="s">
        <v>216</v>
      </c>
      <c r="I260" s="78">
        <v>10.96</v>
      </c>
      <c r="J260" t="s">
        <v>123</v>
      </c>
      <c r="K260" t="s">
        <v>113</v>
      </c>
      <c r="L260" s="79">
        <v>7.5499999999999998E-2</v>
      </c>
      <c r="M260" s="79">
        <v>3.4200000000000001E-2</v>
      </c>
      <c r="N260" s="78">
        <v>128490.34</v>
      </c>
      <c r="O260" s="78">
        <v>98.7</v>
      </c>
      <c r="P260" s="78">
        <v>539.50481557387798</v>
      </c>
      <c r="Q260" s="79">
        <v>2.0000000000000001E-4</v>
      </c>
      <c r="R260" s="79">
        <v>0</v>
      </c>
    </row>
    <row r="261" spans="2:18">
      <c r="B261" t="s">
        <v>4517</v>
      </c>
      <c r="C261" t="s">
        <v>3918</v>
      </c>
      <c r="D261" t="s">
        <v>4209</v>
      </c>
      <c r="E261"/>
      <c r="F261" t="s">
        <v>2736</v>
      </c>
      <c r="G261" t="s">
        <v>4194</v>
      </c>
      <c r="H261" t="s">
        <v>216</v>
      </c>
      <c r="I261" s="78">
        <v>10.96</v>
      </c>
      <c r="J261" t="s">
        <v>123</v>
      </c>
      <c r="K261" t="s">
        <v>113</v>
      </c>
      <c r="L261" s="79">
        <v>7.5499999999999998E-2</v>
      </c>
      <c r="M261" s="79">
        <v>3.4200000000000001E-2</v>
      </c>
      <c r="N261" s="78">
        <v>46729.54</v>
      </c>
      <c r="O261" s="78">
        <v>98.7</v>
      </c>
      <c r="P261" s="78">
        <v>196.207838344518</v>
      </c>
      <c r="Q261" s="79">
        <v>1E-4</v>
      </c>
      <c r="R261" s="79">
        <v>0</v>
      </c>
    </row>
    <row r="262" spans="2:18">
      <c r="B262" t="s">
        <v>4517</v>
      </c>
      <c r="C262" t="s">
        <v>3918</v>
      </c>
      <c r="D262" t="s">
        <v>4210</v>
      </c>
      <c r="E262"/>
      <c r="F262" t="s">
        <v>2736</v>
      </c>
      <c r="G262" t="s">
        <v>3218</v>
      </c>
      <c r="H262" t="s">
        <v>216</v>
      </c>
      <c r="I262" s="78">
        <v>10.96</v>
      </c>
      <c r="J262" t="s">
        <v>123</v>
      </c>
      <c r="K262" t="s">
        <v>113</v>
      </c>
      <c r="L262" s="79">
        <v>7.5499999999999998E-2</v>
      </c>
      <c r="M262" s="79">
        <v>3.4200000000000001E-2</v>
      </c>
      <c r="N262" s="78">
        <v>156415.37</v>
      </c>
      <c r="O262" s="78">
        <v>98.7</v>
      </c>
      <c r="P262" s="78">
        <v>656.75633938527903</v>
      </c>
      <c r="Q262" s="79">
        <v>2.9999999999999997E-4</v>
      </c>
      <c r="R262" s="79">
        <v>0</v>
      </c>
    </row>
    <row r="263" spans="2:18">
      <c r="B263" t="s">
        <v>4517</v>
      </c>
      <c r="C263" t="s">
        <v>3918</v>
      </c>
      <c r="D263" t="s">
        <v>4211</v>
      </c>
      <c r="E263"/>
      <c r="F263" t="s">
        <v>2736</v>
      </c>
      <c r="G263" t="s">
        <v>3022</v>
      </c>
      <c r="H263" t="s">
        <v>216</v>
      </c>
      <c r="I263" s="78">
        <v>10.96</v>
      </c>
      <c r="J263" t="s">
        <v>123</v>
      </c>
      <c r="K263" t="s">
        <v>113</v>
      </c>
      <c r="L263" s="79">
        <v>7.5499999999999998E-2</v>
      </c>
      <c r="M263" s="79">
        <v>3.4200000000000001E-2</v>
      </c>
      <c r="N263" s="78">
        <v>166357.60999999999</v>
      </c>
      <c r="O263" s="78">
        <v>98.7</v>
      </c>
      <c r="P263" s="78">
        <v>698.50178388788697</v>
      </c>
      <c r="Q263" s="79">
        <v>2.9999999999999997E-4</v>
      </c>
      <c r="R263" s="79">
        <v>0</v>
      </c>
    </row>
    <row r="264" spans="2:18">
      <c r="B264" t="s">
        <v>4517</v>
      </c>
      <c r="C264" t="s">
        <v>3918</v>
      </c>
      <c r="D264" t="s">
        <v>4212</v>
      </c>
      <c r="E264"/>
      <c r="F264" t="s">
        <v>2736</v>
      </c>
      <c r="G264" t="s">
        <v>318</v>
      </c>
      <c r="H264" t="s">
        <v>216</v>
      </c>
      <c r="I264" s="78">
        <v>10.96</v>
      </c>
      <c r="J264" t="s">
        <v>123</v>
      </c>
      <c r="K264" t="s">
        <v>113</v>
      </c>
      <c r="L264" s="79">
        <v>7.5499999999999998E-2</v>
      </c>
      <c r="M264" s="79">
        <v>3.4200000000000001E-2</v>
      </c>
      <c r="N264" s="78">
        <v>447876.09</v>
      </c>
      <c r="O264" s="78">
        <v>98.70000000000006</v>
      </c>
      <c r="P264" s="78">
        <v>1880.54064870091</v>
      </c>
      <c r="Q264" s="79">
        <v>8.0000000000000004E-4</v>
      </c>
      <c r="R264" s="79">
        <v>1E-4</v>
      </c>
    </row>
    <row r="265" spans="2:18">
      <c r="B265" t="s">
        <v>4517</v>
      </c>
      <c r="C265" t="s">
        <v>3918</v>
      </c>
      <c r="D265" t="s">
        <v>4205</v>
      </c>
      <c r="E265"/>
      <c r="F265" t="s">
        <v>2736</v>
      </c>
      <c r="G265" t="s">
        <v>385</v>
      </c>
      <c r="H265" t="s">
        <v>216</v>
      </c>
      <c r="I265" s="78">
        <v>10.96</v>
      </c>
      <c r="J265" t="s">
        <v>123</v>
      </c>
      <c r="K265" t="s">
        <v>113</v>
      </c>
      <c r="L265" s="79">
        <v>7.5499999999999998E-2</v>
      </c>
      <c r="M265" s="79">
        <v>3.4200000000000001E-2</v>
      </c>
      <c r="N265" s="78">
        <v>86024.65</v>
      </c>
      <c r="O265" s="78">
        <v>98.7</v>
      </c>
      <c r="P265" s="78">
        <v>361.20001653865501</v>
      </c>
      <c r="Q265" s="79">
        <v>2.0000000000000001E-4</v>
      </c>
      <c r="R265" s="79">
        <v>0</v>
      </c>
    </row>
    <row r="266" spans="2:18">
      <c r="B266" t="s">
        <v>4518</v>
      </c>
      <c r="C266" t="s">
        <v>3918</v>
      </c>
      <c r="D266" t="s">
        <v>4188</v>
      </c>
      <c r="E266"/>
      <c r="F266" t="s">
        <v>2736</v>
      </c>
      <c r="G266" t="s">
        <v>313</v>
      </c>
      <c r="H266" t="s">
        <v>216</v>
      </c>
      <c r="I266" s="78">
        <v>5.98</v>
      </c>
      <c r="J266" t="s">
        <v>123</v>
      </c>
      <c r="K266" t="s">
        <v>106</v>
      </c>
      <c r="L266" s="79">
        <v>4.4499999999999998E-2</v>
      </c>
      <c r="M266" s="79">
        <v>3.0300000000000001E-2</v>
      </c>
      <c r="N266" s="78">
        <v>324163.33</v>
      </c>
      <c r="O266" s="78">
        <v>103.21</v>
      </c>
      <c r="P266" s="78">
        <v>1159.6160600471401</v>
      </c>
      <c r="Q266" s="79">
        <v>5.0000000000000001E-4</v>
      </c>
      <c r="R266" s="79">
        <v>1E-4</v>
      </c>
    </row>
    <row r="267" spans="2:18">
      <c r="B267" t="s">
        <v>4518</v>
      </c>
      <c r="C267" t="s">
        <v>3918</v>
      </c>
      <c r="D267" t="s">
        <v>4189</v>
      </c>
      <c r="E267"/>
      <c r="F267" t="s">
        <v>2736</v>
      </c>
      <c r="G267" t="s">
        <v>4190</v>
      </c>
      <c r="H267" t="s">
        <v>216</v>
      </c>
      <c r="I267" s="78">
        <v>0.64</v>
      </c>
      <c r="J267" t="s">
        <v>123</v>
      </c>
      <c r="K267" t="s">
        <v>106</v>
      </c>
      <c r="L267" s="79">
        <v>0.03</v>
      </c>
      <c r="M267" s="79">
        <v>2.6800000000000001E-2</v>
      </c>
      <c r="N267" s="78">
        <v>111738.08</v>
      </c>
      <c r="O267" s="78">
        <v>103.21</v>
      </c>
      <c r="P267" s="78">
        <v>399.71600762748801</v>
      </c>
      <c r="Q267" s="79">
        <v>2.0000000000000001E-4</v>
      </c>
      <c r="R267" s="79">
        <v>0</v>
      </c>
    </row>
    <row r="268" spans="2:18">
      <c r="B268" t="s">
        <v>4518</v>
      </c>
      <c r="C268" t="s">
        <v>3918</v>
      </c>
      <c r="D268" t="s">
        <v>4191</v>
      </c>
      <c r="E268"/>
      <c r="F268" t="s">
        <v>2736</v>
      </c>
      <c r="G268" t="s">
        <v>307</v>
      </c>
      <c r="H268" t="s">
        <v>216</v>
      </c>
      <c r="I268" s="78">
        <v>5.98</v>
      </c>
      <c r="J268" t="s">
        <v>123</v>
      </c>
      <c r="K268" t="s">
        <v>106</v>
      </c>
      <c r="L268" s="79">
        <v>4.4499999999999998E-2</v>
      </c>
      <c r="M268" s="79">
        <v>3.0300000000000001E-2</v>
      </c>
      <c r="N268" s="78">
        <v>211511.39</v>
      </c>
      <c r="O268" s="78">
        <v>103.21</v>
      </c>
      <c r="P268" s="78">
        <v>756.63093887545404</v>
      </c>
      <c r="Q268" s="79">
        <v>2.9999999999999997E-4</v>
      </c>
      <c r="R268" s="79">
        <v>0</v>
      </c>
    </row>
    <row r="269" spans="2:18">
      <c r="B269" t="s">
        <v>4518</v>
      </c>
      <c r="C269" t="s">
        <v>3918</v>
      </c>
      <c r="D269" t="s">
        <v>4192</v>
      </c>
      <c r="E269"/>
      <c r="F269" t="s">
        <v>2736</v>
      </c>
      <c r="G269" t="s">
        <v>3520</v>
      </c>
      <c r="H269" t="s">
        <v>216</v>
      </c>
      <c r="I269" s="78">
        <v>5.98</v>
      </c>
      <c r="J269" t="s">
        <v>123</v>
      </c>
      <c r="K269" t="s">
        <v>106</v>
      </c>
      <c r="L269" s="79">
        <v>4.4499999999999998E-2</v>
      </c>
      <c r="M269" s="79">
        <v>3.0300000000000001E-2</v>
      </c>
      <c r="N269" s="78">
        <v>38229.33</v>
      </c>
      <c r="O269" s="78">
        <v>103.21</v>
      </c>
      <c r="P269" s="78">
        <v>136.756199514738</v>
      </c>
      <c r="Q269" s="79">
        <v>1E-4</v>
      </c>
      <c r="R269" s="79">
        <v>0</v>
      </c>
    </row>
    <row r="270" spans="2:18">
      <c r="B270" t="s">
        <v>4518</v>
      </c>
      <c r="C270" t="s">
        <v>3918</v>
      </c>
      <c r="D270" t="s">
        <v>4193</v>
      </c>
      <c r="E270"/>
      <c r="F270" t="s">
        <v>2736</v>
      </c>
      <c r="G270" t="s">
        <v>4194</v>
      </c>
      <c r="H270" t="s">
        <v>216</v>
      </c>
      <c r="I270" s="78">
        <v>5.98</v>
      </c>
      <c r="J270" t="s">
        <v>123</v>
      </c>
      <c r="K270" t="s">
        <v>106</v>
      </c>
      <c r="L270" s="79">
        <v>4.4499999999999998E-2</v>
      </c>
      <c r="M270" s="79">
        <v>3.0300000000000001E-2</v>
      </c>
      <c r="N270" s="78">
        <v>256517.06</v>
      </c>
      <c r="O270" s="78">
        <v>103.21</v>
      </c>
      <c r="P270" s="78">
        <v>917.62785893171599</v>
      </c>
      <c r="Q270" s="79">
        <v>4.0000000000000002E-4</v>
      </c>
      <c r="R270" s="79">
        <v>1E-4</v>
      </c>
    </row>
    <row r="271" spans="2:18">
      <c r="B271" t="s">
        <v>4518</v>
      </c>
      <c r="C271" t="s">
        <v>3918</v>
      </c>
      <c r="D271" t="s">
        <v>4195</v>
      </c>
      <c r="E271"/>
      <c r="F271" t="s">
        <v>2736</v>
      </c>
      <c r="G271" t="s">
        <v>3218</v>
      </c>
      <c r="H271" t="s">
        <v>216</v>
      </c>
      <c r="I271" s="78">
        <v>5.98</v>
      </c>
      <c r="J271" t="s">
        <v>123</v>
      </c>
      <c r="K271" t="s">
        <v>106</v>
      </c>
      <c r="L271" s="79">
        <v>4.4499999999999998E-2</v>
      </c>
      <c r="M271" s="79">
        <v>3.0300000000000001E-2</v>
      </c>
      <c r="N271" s="78">
        <v>261366.08</v>
      </c>
      <c r="O271" s="78">
        <v>103.21</v>
      </c>
      <c r="P271" s="78">
        <v>934.97405742828801</v>
      </c>
      <c r="Q271" s="79">
        <v>4.0000000000000002E-4</v>
      </c>
      <c r="R271" s="79">
        <v>1E-4</v>
      </c>
    </row>
    <row r="272" spans="2:18">
      <c r="B272" t="s">
        <v>4518</v>
      </c>
      <c r="C272" t="s">
        <v>3918</v>
      </c>
      <c r="D272" t="s">
        <v>4196</v>
      </c>
      <c r="E272"/>
      <c r="F272" t="s">
        <v>2736</v>
      </c>
      <c r="G272" t="s">
        <v>364</v>
      </c>
      <c r="H272" t="s">
        <v>216</v>
      </c>
      <c r="I272" s="78">
        <v>0.64</v>
      </c>
      <c r="J272" t="s">
        <v>123</v>
      </c>
      <c r="K272" t="s">
        <v>106</v>
      </c>
      <c r="L272" s="79">
        <v>4.4499999999999998E-2</v>
      </c>
      <c r="M272" s="79">
        <v>3.6299999999999999E-2</v>
      </c>
      <c r="N272" s="78">
        <v>289181.93</v>
      </c>
      <c r="O272" s="78">
        <v>103.21</v>
      </c>
      <c r="P272" s="78">
        <v>1034.4785460570999</v>
      </c>
      <c r="Q272" s="79">
        <v>4.0000000000000002E-4</v>
      </c>
      <c r="R272" s="79">
        <v>1E-4</v>
      </c>
    </row>
    <row r="273" spans="2:18">
      <c r="B273" t="s">
        <v>4518</v>
      </c>
      <c r="C273" t="s">
        <v>3918</v>
      </c>
      <c r="D273" t="s">
        <v>4197</v>
      </c>
      <c r="E273"/>
      <c r="F273" t="s">
        <v>2736</v>
      </c>
      <c r="G273" t="s">
        <v>385</v>
      </c>
      <c r="H273" t="s">
        <v>216</v>
      </c>
      <c r="I273" s="78">
        <v>5.98</v>
      </c>
      <c r="J273" t="s">
        <v>123</v>
      </c>
      <c r="K273" t="s">
        <v>106</v>
      </c>
      <c r="L273" s="79">
        <v>4.4499999999999998E-2</v>
      </c>
      <c r="M273" s="79">
        <v>3.0300000000000001E-2</v>
      </c>
      <c r="N273" s="78">
        <v>247853.21</v>
      </c>
      <c r="O273" s="78">
        <v>103.21</v>
      </c>
      <c r="P273" s="78">
        <v>886.635027010106</v>
      </c>
      <c r="Q273" s="79">
        <v>4.0000000000000002E-4</v>
      </c>
      <c r="R273" s="79">
        <v>0</v>
      </c>
    </row>
    <row r="274" spans="2:18">
      <c r="B274" t="s">
        <v>4519</v>
      </c>
      <c r="C274" t="s">
        <v>4077</v>
      </c>
      <c r="D274" t="s">
        <v>4201</v>
      </c>
      <c r="E274"/>
      <c r="F274" t="s">
        <v>2736</v>
      </c>
      <c r="G274" t="s">
        <v>4199</v>
      </c>
      <c r="H274" t="s">
        <v>216</v>
      </c>
      <c r="I274" s="78">
        <v>3.49</v>
      </c>
      <c r="J274" t="s">
        <v>1112</v>
      </c>
      <c r="K274" t="s">
        <v>106</v>
      </c>
      <c r="L274" s="79">
        <v>4.4200000000000003E-2</v>
      </c>
      <c r="M274" s="79">
        <v>3.56E-2</v>
      </c>
      <c r="N274" s="78">
        <v>670793.82999999996</v>
      </c>
      <c r="O274" s="78">
        <v>102.95</v>
      </c>
      <c r="P274" s="78">
        <v>2393.5580715160099</v>
      </c>
      <c r="Q274" s="79">
        <v>1E-3</v>
      </c>
      <c r="R274" s="79">
        <v>1E-4</v>
      </c>
    </row>
    <row r="275" spans="2:18">
      <c r="B275" t="s">
        <v>4519</v>
      </c>
      <c r="C275" t="s">
        <v>4077</v>
      </c>
      <c r="D275" t="s">
        <v>4200</v>
      </c>
      <c r="E275"/>
      <c r="F275" t="s">
        <v>2736</v>
      </c>
      <c r="G275" t="s">
        <v>4199</v>
      </c>
      <c r="H275" t="s">
        <v>216</v>
      </c>
      <c r="I275" s="78">
        <v>3.48</v>
      </c>
      <c r="J275" t="s">
        <v>1112</v>
      </c>
      <c r="K275" t="s">
        <v>106</v>
      </c>
      <c r="L275" s="79">
        <v>4.4200000000000003E-2</v>
      </c>
      <c r="M275" s="79">
        <v>3.56E-2</v>
      </c>
      <c r="N275" s="78">
        <v>682533.62</v>
      </c>
      <c r="O275" s="78">
        <v>103.32</v>
      </c>
      <c r="P275" s="78">
        <v>2444.2014896137398</v>
      </c>
      <c r="Q275" s="79">
        <v>1E-3</v>
      </c>
      <c r="R275" s="79">
        <v>1E-4</v>
      </c>
    </row>
    <row r="276" spans="2:18">
      <c r="B276" t="s">
        <v>4519</v>
      </c>
      <c r="C276" t="s">
        <v>4077</v>
      </c>
      <c r="D276" t="s">
        <v>4198</v>
      </c>
      <c r="E276"/>
      <c r="F276" t="s">
        <v>2736</v>
      </c>
      <c r="G276" t="s">
        <v>4199</v>
      </c>
      <c r="H276" t="s">
        <v>216</v>
      </c>
      <c r="I276" s="78">
        <v>3.46</v>
      </c>
      <c r="J276" t="s">
        <v>1112</v>
      </c>
      <c r="K276" t="s">
        <v>106</v>
      </c>
      <c r="L276" s="79">
        <v>4.4200000000000003E-2</v>
      </c>
      <c r="M276" s="79">
        <v>3.56E-2</v>
      </c>
      <c r="N276" s="78">
        <v>682533.62</v>
      </c>
      <c r="O276" s="78">
        <v>103.85</v>
      </c>
      <c r="P276" s="78">
        <v>2456.7394957064198</v>
      </c>
      <c r="Q276" s="79">
        <v>1E-3</v>
      </c>
      <c r="R276" s="79">
        <v>1E-4</v>
      </c>
    </row>
    <row r="277" spans="2:18">
      <c r="B277" t="s">
        <v>4519</v>
      </c>
      <c r="C277" t="s">
        <v>4077</v>
      </c>
      <c r="D277" t="s">
        <v>4202</v>
      </c>
      <c r="E277"/>
      <c r="F277" t="s">
        <v>2736</v>
      </c>
      <c r="G277" t="s">
        <v>364</v>
      </c>
      <c r="H277" t="s">
        <v>216</v>
      </c>
      <c r="I277" s="78">
        <v>3.46</v>
      </c>
      <c r="J277" t="s">
        <v>1112</v>
      </c>
      <c r="K277" t="s">
        <v>106</v>
      </c>
      <c r="L277" s="79">
        <v>4.4200000000000003E-2</v>
      </c>
      <c r="M277" s="79">
        <v>3.5499999999999997E-2</v>
      </c>
      <c r="N277" s="78">
        <v>15020.23</v>
      </c>
      <c r="O277" s="78">
        <v>103.86</v>
      </c>
      <c r="P277" s="78">
        <v>54.069637703147997</v>
      </c>
      <c r="Q277" s="79">
        <v>0</v>
      </c>
      <c r="R277" s="79">
        <v>0</v>
      </c>
    </row>
    <row r="278" spans="2:18">
      <c r="B278" t="s">
        <v>4520</v>
      </c>
      <c r="C278" t="s">
        <v>3918</v>
      </c>
      <c r="D278" t="s">
        <v>4217</v>
      </c>
      <c r="E278"/>
      <c r="F278" t="s">
        <v>2736</v>
      </c>
      <c r="G278" t="s">
        <v>4521</v>
      </c>
      <c r="H278" t="s">
        <v>216</v>
      </c>
      <c r="I278" s="78">
        <v>6.6</v>
      </c>
      <c r="J278" t="s">
        <v>127</v>
      </c>
      <c r="K278" t="s">
        <v>102</v>
      </c>
      <c r="L278" s="79">
        <v>3.9800000000000002E-2</v>
      </c>
      <c r="M278" s="79">
        <v>-5.4999999999999997E-3</v>
      </c>
      <c r="N278" s="78">
        <v>3690990.68</v>
      </c>
      <c r="O278" s="78">
        <v>115.62</v>
      </c>
      <c r="P278" s="78">
        <v>4267.5234242160004</v>
      </c>
      <c r="Q278" s="79">
        <v>1.8E-3</v>
      </c>
      <c r="R278" s="79">
        <v>2.0000000000000001E-4</v>
      </c>
    </row>
    <row r="279" spans="2:18">
      <c r="B279" t="s">
        <v>4486</v>
      </c>
      <c r="C279" t="s">
        <v>3918</v>
      </c>
      <c r="D279" t="s">
        <v>4216</v>
      </c>
      <c r="E279"/>
      <c r="F279" t="s">
        <v>2736</v>
      </c>
      <c r="G279" t="s">
        <v>4522</v>
      </c>
      <c r="H279" t="s">
        <v>216</v>
      </c>
      <c r="I279" s="78">
        <v>3.01</v>
      </c>
      <c r="J279" t="s">
        <v>585</v>
      </c>
      <c r="K279" t="s">
        <v>102</v>
      </c>
      <c r="L279" s="79">
        <v>4.1300000000000003E-2</v>
      </c>
      <c r="M279" s="79">
        <v>3.5299999999999998E-2</v>
      </c>
      <c r="N279" s="78">
        <v>17023597.460000001</v>
      </c>
      <c r="O279" s="78">
        <v>103.77</v>
      </c>
      <c r="P279" s="78">
        <v>17665.387084242</v>
      </c>
      <c r="Q279" s="79">
        <v>7.4999999999999997E-3</v>
      </c>
      <c r="R279" s="79">
        <v>1E-3</v>
      </c>
    </row>
    <row r="280" spans="2:18">
      <c r="B280" t="s">
        <v>4478</v>
      </c>
      <c r="C280" t="s">
        <v>3918</v>
      </c>
      <c r="D280" t="s">
        <v>4227</v>
      </c>
      <c r="E280"/>
      <c r="F280" t="s">
        <v>224</v>
      </c>
      <c r="G280" t="s">
        <v>3674</v>
      </c>
      <c r="H280" t="s">
        <v>225</v>
      </c>
      <c r="I280" s="78">
        <v>8.7799999999999994</v>
      </c>
      <c r="J280" t="s">
        <v>123</v>
      </c>
      <c r="K280" t="s">
        <v>102</v>
      </c>
      <c r="L280" s="79">
        <v>3.1399999999999997E-2</v>
      </c>
      <c r="M280" s="79">
        <v>2.8799999999999999E-2</v>
      </c>
      <c r="N280" s="78">
        <v>905225.06</v>
      </c>
      <c r="O280" s="78">
        <v>109.87</v>
      </c>
      <c r="P280" s="78">
        <v>994.570773422</v>
      </c>
      <c r="Q280" s="79">
        <v>4.0000000000000002E-4</v>
      </c>
      <c r="R280" s="79">
        <v>1E-4</v>
      </c>
    </row>
    <row r="281" spans="2:18">
      <c r="B281" t="s">
        <v>4465</v>
      </c>
      <c r="C281" t="s">
        <v>3918</v>
      </c>
      <c r="D281" t="s">
        <v>4221</v>
      </c>
      <c r="E281"/>
      <c r="F281" t="s">
        <v>224</v>
      </c>
      <c r="G281" t="s">
        <v>370</v>
      </c>
      <c r="H281" t="s">
        <v>225</v>
      </c>
      <c r="I281" s="78">
        <v>8.07</v>
      </c>
      <c r="J281" t="s">
        <v>548</v>
      </c>
      <c r="K281" t="s">
        <v>102</v>
      </c>
      <c r="L281" s="79">
        <v>2.5999999999999999E-2</v>
      </c>
      <c r="M281" s="79">
        <v>8.1500000000000003E-2</v>
      </c>
      <c r="N281" s="78">
        <v>355297.1</v>
      </c>
      <c r="O281" s="78">
        <v>96.25</v>
      </c>
      <c r="P281" s="78">
        <v>341.97345875000002</v>
      </c>
      <c r="Q281" s="79">
        <v>1E-4</v>
      </c>
      <c r="R281" s="79">
        <v>0</v>
      </c>
    </row>
    <row r="282" spans="2:18">
      <c r="B282" t="s">
        <v>4465</v>
      </c>
      <c r="C282" t="s">
        <v>3918</v>
      </c>
      <c r="D282" t="s">
        <v>4219</v>
      </c>
      <c r="E282"/>
      <c r="F282" t="s">
        <v>224</v>
      </c>
      <c r="G282" t="s">
        <v>370</v>
      </c>
      <c r="H282" t="s">
        <v>225</v>
      </c>
      <c r="I282" s="78">
        <v>8.19</v>
      </c>
      <c r="J282" t="s">
        <v>548</v>
      </c>
      <c r="K282" t="s">
        <v>102</v>
      </c>
      <c r="L282" s="79">
        <v>2.5000000000000001E-2</v>
      </c>
      <c r="M282" s="79">
        <v>2.6700000000000002E-2</v>
      </c>
      <c r="N282" s="78">
        <v>557306.94999999995</v>
      </c>
      <c r="O282" s="78">
        <v>98.83</v>
      </c>
      <c r="P282" s="78">
        <v>550.78645868499996</v>
      </c>
      <c r="Q282" s="79">
        <v>2.0000000000000001E-4</v>
      </c>
      <c r="R282" s="79">
        <v>0</v>
      </c>
    </row>
    <row r="283" spans="2:18">
      <c r="B283" t="s">
        <v>4517</v>
      </c>
      <c r="C283" t="s">
        <v>3918</v>
      </c>
      <c r="D283" t="s">
        <v>4222</v>
      </c>
      <c r="E283"/>
      <c r="F283" t="s">
        <v>224</v>
      </c>
      <c r="G283" t="s">
        <v>653</v>
      </c>
      <c r="H283" t="s">
        <v>225</v>
      </c>
      <c r="I283" s="78">
        <v>10.96</v>
      </c>
      <c r="J283" t="s">
        <v>123</v>
      </c>
      <c r="K283" t="s">
        <v>113</v>
      </c>
      <c r="L283" s="79">
        <v>7.5499999999999998E-2</v>
      </c>
      <c r="M283" s="79">
        <v>3.4200000000000001E-2</v>
      </c>
      <c r="N283" s="78">
        <v>5199.83</v>
      </c>
      <c r="O283" s="78">
        <v>98.71</v>
      </c>
      <c r="P283" s="78">
        <v>21.835241104241302</v>
      </c>
      <c r="Q283" s="79">
        <v>0</v>
      </c>
      <c r="R283" s="79">
        <v>0</v>
      </c>
    </row>
    <row r="284" spans="2:18">
      <c r="B284" t="s">
        <v>4517</v>
      </c>
      <c r="C284" t="s">
        <v>3918</v>
      </c>
      <c r="D284" t="s">
        <v>4223</v>
      </c>
      <c r="E284"/>
      <c r="F284" t="s">
        <v>224</v>
      </c>
      <c r="G284" t="s">
        <v>370</v>
      </c>
      <c r="H284" t="s">
        <v>225</v>
      </c>
      <c r="I284" s="78">
        <v>5.32</v>
      </c>
      <c r="J284" t="s">
        <v>123</v>
      </c>
      <c r="K284" t="s">
        <v>113</v>
      </c>
      <c r="L284" s="79">
        <v>7.5499999999999998E-2</v>
      </c>
      <c r="M284" s="79">
        <v>3.32E-2</v>
      </c>
      <c r="N284" s="78">
        <v>325558.28999999998</v>
      </c>
      <c r="O284" s="78">
        <v>65.295422892201273</v>
      </c>
      <c r="P284" s="78">
        <v>904.31387053359197</v>
      </c>
      <c r="Q284" s="79">
        <v>4.0000000000000002E-4</v>
      </c>
      <c r="R284" s="79">
        <v>1E-4</v>
      </c>
    </row>
    <row r="285" spans="2:18">
      <c r="B285" t="s">
        <v>4518</v>
      </c>
      <c r="C285" t="s">
        <v>3918</v>
      </c>
      <c r="D285" t="s">
        <v>4218</v>
      </c>
      <c r="E285"/>
      <c r="F285" t="s">
        <v>224</v>
      </c>
      <c r="G285" t="s">
        <v>370</v>
      </c>
      <c r="H285" t="s">
        <v>225</v>
      </c>
      <c r="I285" s="78">
        <v>0.64</v>
      </c>
      <c r="J285" t="s">
        <v>123</v>
      </c>
      <c r="K285" t="s">
        <v>106</v>
      </c>
      <c r="L285" s="79">
        <v>4.4499999999999998E-2</v>
      </c>
      <c r="M285" s="79">
        <v>0.03</v>
      </c>
      <c r="N285" s="78">
        <v>379481.56</v>
      </c>
      <c r="O285" s="78">
        <v>71.873595108130488</v>
      </c>
      <c r="P285" s="78">
        <v>945.34124044734904</v>
      </c>
      <c r="Q285" s="79">
        <v>4.0000000000000002E-4</v>
      </c>
      <c r="R285" s="79">
        <v>1E-4</v>
      </c>
    </row>
    <row r="286" spans="2:18">
      <c r="B286" t="s">
        <v>4523</v>
      </c>
      <c r="C286" t="s">
        <v>3918</v>
      </c>
      <c r="D286" t="s">
        <v>4224</v>
      </c>
      <c r="E286"/>
      <c r="F286" t="s">
        <v>224</v>
      </c>
      <c r="G286" t="s">
        <v>370</v>
      </c>
      <c r="H286" t="s">
        <v>225</v>
      </c>
      <c r="I286" s="78">
        <v>1.76</v>
      </c>
      <c r="J286" t="s">
        <v>810</v>
      </c>
      <c r="K286" t="s">
        <v>102</v>
      </c>
      <c r="L286" s="79">
        <v>2.1000000000000001E-2</v>
      </c>
      <c r="M286" s="79">
        <v>2.7900000000000001E-2</v>
      </c>
      <c r="N286" s="78">
        <v>3849313.93</v>
      </c>
      <c r="O286" s="78">
        <v>98.57</v>
      </c>
      <c r="P286" s="78">
        <v>3794.2687408010001</v>
      </c>
      <c r="Q286" s="79">
        <v>1.6000000000000001E-3</v>
      </c>
      <c r="R286" s="79">
        <v>2.0000000000000001E-4</v>
      </c>
    </row>
    <row r="287" spans="2:18">
      <c r="B287" t="s">
        <v>4523</v>
      </c>
      <c r="C287" t="s">
        <v>3918</v>
      </c>
      <c r="D287" t="s">
        <v>4226</v>
      </c>
      <c r="E287"/>
      <c r="F287" t="s">
        <v>224</v>
      </c>
      <c r="G287" t="s">
        <v>370</v>
      </c>
      <c r="H287" t="s">
        <v>225</v>
      </c>
      <c r="I287" s="78">
        <v>1.76</v>
      </c>
      <c r="J287" t="s">
        <v>810</v>
      </c>
      <c r="K287" t="s">
        <v>102</v>
      </c>
      <c r="L287" s="79">
        <v>2.1000000000000001E-2</v>
      </c>
      <c r="M287" s="79">
        <v>3.2300000000000002E-2</v>
      </c>
      <c r="N287" s="78">
        <v>2053091.24</v>
      </c>
      <c r="O287" s="78">
        <v>97.89</v>
      </c>
      <c r="P287" s="78">
        <v>2009.7710148359999</v>
      </c>
      <c r="Q287" s="79">
        <v>8.9999999999999998E-4</v>
      </c>
      <c r="R287" s="79">
        <v>1E-4</v>
      </c>
    </row>
    <row r="288" spans="2:18">
      <c r="B288" t="s">
        <v>4523</v>
      </c>
      <c r="C288" t="s">
        <v>3918</v>
      </c>
      <c r="D288" t="s">
        <v>4225</v>
      </c>
      <c r="E288"/>
      <c r="F288" t="s">
        <v>224</v>
      </c>
      <c r="G288" t="s">
        <v>370</v>
      </c>
      <c r="H288" t="s">
        <v>225</v>
      </c>
      <c r="I288" s="78">
        <v>2</v>
      </c>
      <c r="J288" t="s">
        <v>810</v>
      </c>
      <c r="K288" t="s">
        <v>102</v>
      </c>
      <c r="L288" s="79">
        <v>2.1000000000000001E-2</v>
      </c>
      <c r="M288" s="79">
        <v>4.7899999999999998E-2</v>
      </c>
      <c r="N288" s="78">
        <v>278727.27</v>
      </c>
      <c r="O288" s="78">
        <v>94.77</v>
      </c>
      <c r="P288" s="78">
        <v>264.14983377900001</v>
      </c>
      <c r="Q288" s="79">
        <v>1E-4</v>
      </c>
      <c r="R288" s="79">
        <v>0</v>
      </c>
    </row>
    <row r="289" spans="2:18">
      <c r="B289" s="80" t="s">
        <v>4228</v>
      </c>
      <c r="I289" s="82">
        <v>0</v>
      </c>
      <c r="M289" s="81">
        <v>0</v>
      </c>
      <c r="N289" s="82">
        <v>0</v>
      </c>
      <c r="P289" s="82">
        <v>0</v>
      </c>
      <c r="Q289" s="81">
        <v>0</v>
      </c>
      <c r="R289" s="81">
        <v>0</v>
      </c>
    </row>
    <row r="290" spans="2:18">
      <c r="B290" t="s">
        <v>224</v>
      </c>
      <c r="D290" t="s">
        <v>224</v>
      </c>
      <c r="F290" t="s">
        <v>224</v>
      </c>
      <c r="I290" s="78">
        <v>0</v>
      </c>
      <c r="J290" t="s">
        <v>224</v>
      </c>
      <c r="K290" t="s">
        <v>224</v>
      </c>
      <c r="L290" s="79">
        <v>0</v>
      </c>
      <c r="M290" s="79">
        <v>0</v>
      </c>
      <c r="N290" s="78">
        <v>0</v>
      </c>
      <c r="O290" s="78">
        <v>0</v>
      </c>
      <c r="P290" s="78">
        <v>0</v>
      </c>
      <c r="Q290" s="79">
        <v>0</v>
      </c>
      <c r="R290" s="79">
        <v>0</v>
      </c>
    </row>
    <row r="291" spans="2:18">
      <c r="B291" s="80" t="s">
        <v>4229</v>
      </c>
      <c r="I291" s="82">
        <v>0</v>
      </c>
      <c r="M291" s="81">
        <v>0</v>
      </c>
      <c r="N291" s="82">
        <v>0</v>
      </c>
      <c r="P291" s="82">
        <v>0</v>
      </c>
      <c r="Q291" s="81">
        <v>0</v>
      </c>
      <c r="R291" s="81">
        <v>0</v>
      </c>
    </row>
    <row r="292" spans="2:18">
      <c r="B292" s="80" t="s">
        <v>4230</v>
      </c>
      <c r="I292" s="82">
        <v>0</v>
      </c>
      <c r="M292" s="81">
        <v>0</v>
      </c>
      <c r="N292" s="82">
        <v>0</v>
      </c>
      <c r="P292" s="82">
        <v>0</v>
      </c>
      <c r="Q292" s="81">
        <v>0</v>
      </c>
      <c r="R292" s="81">
        <v>0</v>
      </c>
    </row>
    <row r="293" spans="2:18">
      <c r="B293" t="s">
        <v>224</v>
      </c>
      <c r="D293" t="s">
        <v>224</v>
      </c>
      <c r="F293" t="s">
        <v>224</v>
      </c>
      <c r="I293" s="78">
        <v>0</v>
      </c>
      <c r="J293" t="s">
        <v>224</v>
      </c>
      <c r="K293" t="s">
        <v>224</v>
      </c>
      <c r="L293" s="79">
        <v>0</v>
      </c>
      <c r="M293" s="79">
        <v>0</v>
      </c>
      <c r="N293" s="78">
        <v>0</v>
      </c>
      <c r="O293" s="78">
        <v>0</v>
      </c>
      <c r="P293" s="78">
        <v>0</v>
      </c>
      <c r="Q293" s="79">
        <v>0</v>
      </c>
      <c r="R293" s="79">
        <v>0</v>
      </c>
    </row>
    <row r="294" spans="2:18">
      <c r="B294" s="80" t="s">
        <v>4231</v>
      </c>
      <c r="I294" s="82">
        <v>0</v>
      </c>
      <c r="M294" s="81">
        <v>0</v>
      </c>
      <c r="N294" s="82">
        <v>0</v>
      </c>
      <c r="P294" s="82">
        <v>0</v>
      </c>
      <c r="Q294" s="81">
        <v>0</v>
      </c>
      <c r="R294" s="81">
        <v>0</v>
      </c>
    </row>
    <row r="295" spans="2:18">
      <c r="B295" t="s">
        <v>224</v>
      </c>
      <c r="D295" t="s">
        <v>224</v>
      </c>
      <c r="F295" t="s">
        <v>224</v>
      </c>
      <c r="I295" s="78">
        <v>0</v>
      </c>
      <c r="J295" t="s">
        <v>224</v>
      </c>
      <c r="K295" t="s">
        <v>224</v>
      </c>
      <c r="L295" s="79">
        <v>0</v>
      </c>
      <c r="M295" s="79">
        <v>0</v>
      </c>
      <c r="N295" s="78">
        <v>0</v>
      </c>
      <c r="O295" s="78">
        <v>0</v>
      </c>
      <c r="P295" s="78">
        <v>0</v>
      </c>
      <c r="Q295" s="79">
        <v>0</v>
      </c>
      <c r="R295" s="79">
        <v>0</v>
      </c>
    </row>
    <row r="296" spans="2:18">
      <c r="B296" s="80" t="s">
        <v>4232</v>
      </c>
      <c r="I296" s="82">
        <v>0</v>
      </c>
      <c r="M296" s="81">
        <v>0</v>
      </c>
      <c r="N296" s="82">
        <v>0</v>
      </c>
      <c r="P296" s="82">
        <v>0</v>
      </c>
      <c r="Q296" s="81">
        <v>0</v>
      </c>
      <c r="R296" s="81">
        <v>0</v>
      </c>
    </row>
    <row r="297" spans="2:18">
      <c r="B297" t="s">
        <v>224</v>
      </c>
      <c r="D297" t="s">
        <v>224</v>
      </c>
      <c r="F297" t="s">
        <v>224</v>
      </c>
      <c r="I297" s="78">
        <v>0</v>
      </c>
      <c r="J297" t="s">
        <v>224</v>
      </c>
      <c r="K297" t="s">
        <v>224</v>
      </c>
      <c r="L297" s="79">
        <v>0</v>
      </c>
      <c r="M297" s="79">
        <v>0</v>
      </c>
      <c r="N297" s="78">
        <v>0</v>
      </c>
      <c r="O297" s="78">
        <v>0</v>
      </c>
      <c r="P297" s="78">
        <v>0</v>
      </c>
      <c r="Q297" s="79">
        <v>0</v>
      </c>
      <c r="R297" s="79">
        <v>0</v>
      </c>
    </row>
    <row r="298" spans="2:18">
      <c r="B298" s="80" t="s">
        <v>4233</v>
      </c>
      <c r="I298" s="82">
        <v>0</v>
      </c>
      <c r="M298" s="81">
        <v>0</v>
      </c>
      <c r="N298" s="82">
        <v>0</v>
      </c>
      <c r="P298" s="82">
        <v>0</v>
      </c>
      <c r="Q298" s="81">
        <v>0</v>
      </c>
      <c r="R298" s="81">
        <v>0</v>
      </c>
    </row>
    <row r="299" spans="2:18">
      <c r="B299" t="s">
        <v>224</v>
      </c>
      <c r="D299" t="s">
        <v>224</v>
      </c>
      <c r="F299" t="s">
        <v>224</v>
      </c>
      <c r="I299" s="78">
        <v>0</v>
      </c>
      <c r="J299" t="s">
        <v>224</v>
      </c>
      <c r="K299" t="s">
        <v>224</v>
      </c>
      <c r="L299" s="79">
        <v>0</v>
      </c>
      <c r="M299" s="79">
        <v>0</v>
      </c>
      <c r="N299" s="78">
        <v>0</v>
      </c>
      <c r="O299" s="78">
        <v>0</v>
      </c>
      <c r="P299" s="78">
        <v>0</v>
      </c>
      <c r="Q299" s="79">
        <v>0</v>
      </c>
      <c r="R299" s="79">
        <v>0</v>
      </c>
    </row>
    <row r="300" spans="2:18">
      <c r="B300" s="80" t="s">
        <v>264</v>
      </c>
      <c r="I300" s="82">
        <v>3.76</v>
      </c>
      <c r="M300" s="81">
        <v>3.5799999999999998E-2</v>
      </c>
      <c r="N300" s="82">
        <v>147402534.44</v>
      </c>
      <c r="P300" s="82">
        <v>511895.17391176173</v>
      </c>
      <c r="Q300" s="81">
        <v>0.21779999999999999</v>
      </c>
      <c r="R300" s="81">
        <v>2.87E-2</v>
      </c>
    </row>
    <row r="301" spans="2:18">
      <c r="B301" s="80" t="s">
        <v>4234</v>
      </c>
      <c r="I301" s="82">
        <v>0</v>
      </c>
      <c r="M301" s="81">
        <v>0</v>
      </c>
      <c r="N301" s="82">
        <v>0</v>
      </c>
      <c r="P301" s="82">
        <v>0</v>
      </c>
      <c r="Q301" s="81">
        <v>0</v>
      </c>
      <c r="R301" s="81">
        <v>0</v>
      </c>
    </row>
    <row r="302" spans="2:18">
      <c r="B302" t="s">
        <v>224</v>
      </c>
      <c r="D302" t="s">
        <v>224</v>
      </c>
      <c r="F302" t="s">
        <v>224</v>
      </c>
      <c r="I302" s="78">
        <v>0</v>
      </c>
      <c r="J302" t="s">
        <v>224</v>
      </c>
      <c r="K302" t="s">
        <v>224</v>
      </c>
      <c r="L302" s="79">
        <v>0</v>
      </c>
      <c r="M302" s="79">
        <v>0</v>
      </c>
      <c r="N302" s="78">
        <v>0</v>
      </c>
      <c r="O302" s="78">
        <v>0</v>
      </c>
      <c r="P302" s="78">
        <v>0</v>
      </c>
      <c r="Q302" s="79">
        <v>0</v>
      </c>
      <c r="R302" s="79">
        <v>0</v>
      </c>
    </row>
    <row r="303" spans="2:18">
      <c r="B303" s="80" t="s">
        <v>3944</v>
      </c>
      <c r="I303" s="82">
        <v>0</v>
      </c>
      <c r="M303" s="81">
        <v>0</v>
      </c>
      <c r="N303" s="82">
        <v>0</v>
      </c>
      <c r="P303" s="82">
        <v>0</v>
      </c>
      <c r="Q303" s="81">
        <v>0</v>
      </c>
      <c r="R303" s="81">
        <v>0</v>
      </c>
    </row>
    <row r="304" spans="2:18">
      <c r="B304" t="s">
        <v>224</v>
      </c>
      <c r="D304" t="s">
        <v>224</v>
      </c>
      <c r="F304" t="s">
        <v>224</v>
      </c>
      <c r="I304" s="78">
        <v>0</v>
      </c>
      <c r="J304" t="s">
        <v>224</v>
      </c>
      <c r="K304" t="s">
        <v>224</v>
      </c>
      <c r="L304" s="79">
        <v>0</v>
      </c>
      <c r="M304" s="79">
        <v>0</v>
      </c>
      <c r="N304" s="78">
        <v>0</v>
      </c>
      <c r="O304" s="78">
        <v>0</v>
      </c>
      <c r="P304" s="78">
        <v>0</v>
      </c>
      <c r="Q304" s="79">
        <v>0</v>
      </c>
      <c r="R304" s="79">
        <v>0</v>
      </c>
    </row>
    <row r="305" spans="2:18">
      <c r="B305" s="80" t="s">
        <v>3945</v>
      </c>
      <c r="I305" s="82">
        <v>3.76</v>
      </c>
      <c r="M305" s="81">
        <v>3.5799999999999998E-2</v>
      </c>
      <c r="N305" s="82">
        <v>147402534.44</v>
      </c>
      <c r="P305" s="82">
        <v>511895.17391176173</v>
      </c>
      <c r="Q305" s="81">
        <v>0.21779999999999999</v>
      </c>
      <c r="R305" s="81">
        <v>2.87E-2</v>
      </c>
    </row>
    <row r="306" spans="2:18">
      <c r="B306" t="s">
        <v>4524</v>
      </c>
      <c r="C306" t="s">
        <v>3918</v>
      </c>
      <c r="D306" t="s">
        <v>4237</v>
      </c>
      <c r="E306"/>
      <c r="F306" t="s">
        <v>623</v>
      </c>
      <c r="G306" t="s">
        <v>3722</v>
      </c>
      <c r="H306" t="s">
        <v>216</v>
      </c>
      <c r="I306" s="78">
        <v>2.11</v>
      </c>
      <c r="J306" t="s">
        <v>125</v>
      </c>
      <c r="K306" t="s">
        <v>106</v>
      </c>
      <c r="L306" s="79">
        <v>4.4499999999999998E-2</v>
      </c>
      <c r="M306" s="79">
        <v>2.6499999999999999E-2</v>
      </c>
      <c r="N306" s="78">
        <v>3718975</v>
      </c>
      <c r="O306" s="78">
        <v>96.35</v>
      </c>
      <c r="P306" s="78">
        <v>12419.483541725</v>
      </c>
      <c r="Q306" s="79">
        <v>5.3E-3</v>
      </c>
      <c r="R306" s="79">
        <v>6.9999999999999999E-4</v>
      </c>
    </row>
    <row r="307" spans="2:18">
      <c r="B307" t="s">
        <v>4525</v>
      </c>
      <c r="C307" t="s">
        <v>3918</v>
      </c>
      <c r="D307" t="s">
        <v>4239</v>
      </c>
      <c r="E307"/>
      <c r="F307" t="s">
        <v>623</v>
      </c>
      <c r="G307" t="s">
        <v>4472</v>
      </c>
      <c r="H307" t="s">
        <v>216</v>
      </c>
      <c r="I307" s="78">
        <v>5.41</v>
      </c>
      <c r="J307" t="s">
        <v>125</v>
      </c>
      <c r="K307" t="s">
        <v>106</v>
      </c>
      <c r="L307" s="79">
        <v>4.8000000000000001E-2</v>
      </c>
      <c r="M307" s="79">
        <v>2.52E-2</v>
      </c>
      <c r="N307" s="78">
        <v>7093018</v>
      </c>
      <c r="O307" s="78">
        <v>114.62</v>
      </c>
      <c r="P307" s="78">
        <v>28178.639724725599</v>
      </c>
      <c r="Q307" s="79">
        <v>1.2E-2</v>
      </c>
      <c r="R307" s="79">
        <v>1.6000000000000001E-3</v>
      </c>
    </row>
    <row r="308" spans="2:18">
      <c r="B308" t="s">
        <v>4525</v>
      </c>
      <c r="C308" t="s">
        <v>3918</v>
      </c>
      <c r="D308" t="s">
        <v>4238</v>
      </c>
      <c r="E308"/>
      <c r="F308" t="s">
        <v>623</v>
      </c>
      <c r="G308" t="s">
        <v>4162</v>
      </c>
      <c r="H308" t="s">
        <v>216</v>
      </c>
      <c r="I308" s="78">
        <v>4.18</v>
      </c>
      <c r="J308" t="s">
        <v>125</v>
      </c>
      <c r="K308" t="s">
        <v>106</v>
      </c>
      <c r="L308" s="79">
        <v>4.8000000000000001E-2</v>
      </c>
      <c r="M308" s="79">
        <v>5.5500000000000001E-2</v>
      </c>
      <c r="N308" s="78">
        <v>3779936.71</v>
      </c>
      <c r="O308" s="78">
        <v>111.92000000000002</v>
      </c>
      <c r="P308" s="78">
        <v>14662.930904773801</v>
      </c>
      <c r="Q308" s="79">
        <v>6.1999999999999998E-3</v>
      </c>
      <c r="R308" s="79">
        <v>8.0000000000000004E-4</v>
      </c>
    </row>
    <row r="309" spans="2:18">
      <c r="B309" t="s">
        <v>4525</v>
      </c>
      <c r="C309" t="s">
        <v>3918</v>
      </c>
      <c r="D309" t="s">
        <v>4240</v>
      </c>
      <c r="E309"/>
      <c r="F309" t="s">
        <v>623</v>
      </c>
      <c r="G309" t="s">
        <v>4241</v>
      </c>
      <c r="H309" t="s">
        <v>216</v>
      </c>
      <c r="I309" s="78">
        <v>4.32</v>
      </c>
      <c r="J309" t="s">
        <v>1232</v>
      </c>
      <c r="K309" t="s">
        <v>106</v>
      </c>
      <c r="L309" s="79">
        <v>5.9900000000000002E-2</v>
      </c>
      <c r="M309" s="79">
        <v>4.2900000000000001E-2</v>
      </c>
      <c r="N309" s="78">
        <v>3869838.74</v>
      </c>
      <c r="O309" s="78">
        <v>107.68999999999997</v>
      </c>
      <c r="P309" s="78">
        <v>14444.310089341399</v>
      </c>
      <c r="Q309" s="79">
        <v>6.1000000000000004E-3</v>
      </c>
      <c r="R309" s="79">
        <v>8.0000000000000004E-4</v>
      </c>
    </row>
    <row r="310" spans="2:18">
      <c r="B310" t="s">
        <v>4526</v>
      </c>
      <c r="C310" t="s">
        <v>4077</v>
      </c>
      <c r="D310" t="s">
        <v>4235</v>
      </c>
      <c r="E310"/>
      <c r="F310" t="s">
        <v>623</v>
      </c>
      <c r="G310" t="s">
        <v>3218</v>
      </c>
      <c r="H310" t="s">
        <v>216</v>
      </c>
      <c r="I310" s="78">
        <v>2.77</v>
      </c>
      <c r="J310" t="s">
        <v>1228</v>
      </c>
      <c r="K310" t="s">
        <v>106</v>
      </c>
      <c r="L310" s="79">
        <v>2.92E-2</v>
      </c>
      <c r="M310" s="79">
        <v>3.5799999999999998E-2</v>
      </c>
      <c r="N310" s="78">
        <v>252109.7</v>
      </c>
      <c r="O310" s="78">
        <v>98.99</v>
      </c>
      <c r="P310" s="78">
        <v>864.98671677597997</v>
      </c>
      <c r="Q310" s="79">
        <v>4.0000000000000002E-4</v>
      </c>
      <c r="R310" s="79">
        <v>0</v>
      </c>
    </row>
    <row r="311" spans="2:18">
      <c r="B311" t="s">
        <v>4526</v>
      </c>
      <c r="C311" t="s">
        <v>4077</v>
      </c>
      <c r="D311" t="s">
        <v>4236</v>
      </c>
      <c r="E311"/>
      <c r="F311" t="s">
        <v>623</v>
      </c>
      <c r="G311" t="s">
        <v>3367</v>
      </c>
      <c r="H311" t="s">
        <v>216</v>
      </c>
      <c r="I311" s="78">
        <v>2.77</v>
      </c>
      <c r="J311" t="s">
        <v>1228</v>
      </c>
      <c r="K311" t="s">
        <v>106</v>
      </c>
      <c r="L311" s="79">
        <v>3.3399999999999999E-2</v>
      </c>
      <c r="M311" s="79">
        <v>3.5799999999999998E-2</v>
      </c>
      <c r="N311" s="78">
        <v>200998.62</v>
      </c>
      <c r="O311" s="78">
        <v>98.99</v>
      </c>
      <c r="P311" s="78">
        <v>689.62493862910799</v>
      </c>
      <c r="Q311" s="79">
        <v>2.9999999999999997E-4</v>
      </c>
      <c r="R311" s="79">
        <v>0</v>
      </c>
    </row>
    <row r="312" spans="2:18">
      <c r="B312" t="s">
        <v>4527</v>
      </c>
      <c r="C312" t="s">
        <v>3918</v>
      </c>
      <c r="D312" t="s">
        <v>4243</v>
      </c>
      <c r="E312"/>
      <c r="F312" t="s">
        <v>1138</v>
      </c>
      <c r="G312" t="s">
        <v>4244</v>
      </c>
      <c r="H312" t="s">
        <v>226</v>
      </c>
      <c r="I312" s="78">
        <v>0.78</v>
      </c>
      <c r="J312" t="s">
        <v>1228</v>
      </c>
      <c r="K312" t="s">
        <v>106</v>
      </c>
      <c r="L312" s="79">
        <v>5.3900000000000003E-2</v>
      </c>
      <c r="M312" s="79">
        <v>1.8700000000000001E-2</v>
      </c>
      <c r="N312" s="78">
        <v>4683806.0199999996</v>
      </c>
      <c r="O312" s="78">
        <v>125.68000000000015</v>
      </c>
      <c r="P312" s="78">
        <v>20402.981268974199</v>
      </c>
      <c r="Q312" s="79">
        <v>8.6999999999999994E-3</v>
      </c>
      <c r="R312" s="79">
        <v>1.1000000000000001E-3</v>
      </c>
    </row>
    <row r="313" spans="2:18">
      <c r="B313" t="s">
        <v>4528</v>
      </c>
      <c r="C313" t="s">
        <v>3918</v>
      </c>
      <c r="D313" t="s">
        <v>4242</v>
      </c>
      <c r="E313"/>
      <c r="F313" t="s">
        <v>2727</v>
      </c>
      <c r="G313" t="s">
        <v>4162</v>
      </c>
      <c r="H313" t="s">
        <v>150</v>
      </c>
      <c r="I313" s="78">
        <v>7.03</v>
      </c>
      <c r="J313" t="s">
        <v>123</v>
      </c>
      <c r="K313" t="s">
        <v>106</v>
      </c>
      <c r="L313" s="79">
        <v>5.0000000000000001E-4</v>
      </c>
      <c r="M313" s="79">
        <v>3.6400000000000002E-2</v>
      </c>
      <c r="N313" s="78">
        <v>3971392.23</v>
      </c>
      <c r="O313" s="78">
        <v>110.16999999999996</v>
      </c>
      <c r="P313" s="78">
        <v>15164.730253395601</v>
      </c>
      <c r="Q313" s="79">
        <v>6.4999999999999997E-3</v>
      </c>
      <c r="R313" s="79">
        <v>8.0000000000000004E-4</v>
      </c>
    </row>
    <row r="314" spans="2:18">
      <c r="B314" t="s">
        <v>4529</v>
      </c>
      <c r="C314" t="s">
        <v>3918</v>
      </c>
      <c r="D314" t="s">
        <v>4248</v>
      </c>
      <c r="E314"/>
      <c r="F314" t="s">
        <v>1143</v>
      </c>
      <c r="G314" t="s">
        <v>4249</v>
      </c>
      <c r="H314" t="s">
        <v>226</v>
      </c>
      <c r="I314" s="78">
        <v>10.34</v>
      </c>
      <c r="J314" t="s">
        <v>123</v>
      </c>
      <c r="K314" t="s">
        <v>106</v>
      </c>
      <c r="L314" s="79">
        <v>4.4999999999999998E-2</v>
      </c>
      <c r="M314" s="79">
        <v>4.4999999999999998E-2</v>
      </c>
      <c r="N314" s="78">
        <v>1728463.24</v>
      </c>
      <c r="O314" s="78">
        <v>101.09000000000006</v>
      </c>
      <c r="P314" s="78">
        <v>6056.15389396926</v>
      </c>
      <c r="Q314" s="79">
        <v>2.5999999999999999E-3</v>
      </c>
      <c r="R314" s="79">
        <v>2.9999999999999997E-4</v>
      </c>
    </row>
    <row r="315" spans="2:18">
      <c r="B315" t="s">
        <v>4529</v>
      </c>
      <c r="C315" t="s">
        <v>3918</v>
      </c>
      <c r="D315" t="s">
        <v>4245</v>
      </c>
      <c r="E315"/>
      <c r="F315" t="s">
        <v>1143</v>
      </c>
      <c r="G315" t="s">
        <v>4081</v>
      </c>
      <c r="H315" t="s">
        <v>226</v>
      </c>
      <c r="I315" s="78">
        <v>10.34</v>
      </c>
      <c r="J315" t="s">
        <v>123</v>
      </c>
      <c r="K315" t="s">
        <v>106</v>
      </c>
      <c r="L315" s="79">
        <v>4.4999999999999998E-2</v>
      </c>
      <c r="M315" s="79">
        <v>4.4999999999999998E-2</v>
      </c>
      <c r="N315" s="78">
        <v>334040.56</v>
      </c>
      <c r="O315" s="78">
        <v>101.08999999999965</v>
      </c>
      <c r="P315" s="78">
        <v>1170.4044328924599</v>
      </c>
      <c r="Q315" s="79">
        <v>5.0000000000000001E-4</v>
      </c>
      <c r="R315" s="79">
        <v>1E-4</v>
      </c>
    </row>
    <row r="316" spans="2:18">
      <c r="B316" t="s">
        <v>4529</v>
      </c>
      <c r="C316" t="s">
        <v>3918</v>
      </c>
      <c r="D316" t="s">
        <v>4246</v>
      </c>
      <c r="E316"/>
      <c r="F316" t="s">
        <v>1143</v>
      </c>
      <c r="G316" t="s">
        <v>4247</v>
      </c>
      <c r="H316" t="s">
        <v>226</v>
      </c>
      <c r="I316" s="78">
        <v>10.32</v>
      </c>
      <c r="J316" t="s">
        <v>123</v>
      </c>
      <c r="K316" t="s">
        <v>106</v>
      </c>
      <c r="L316" s="79">
        <v>4.4999999999999998E-2</v>
      </c>
      <c r="M316" s="79">
        <v>2.47E-2</v>
      </c>
      <c r="N316" s="78">
        <v>305366.57</v>
      </c>
      <c r="O316" s="78">
        <v>101.09000000000019</v>
      </c>
      <c r="P316" s="78">
        <v>1069.93709741466</v>
      </c>
      <c r="Q316" s="79">
        <v>5.0000000000000001E-4</v>
      </c>
      <c r="R316" s="79">
        <v>1E-4</v>
      </c>
    </row>
    <row r="317" spans="2:18">
      <c r="B317" t="s">
        <v>4529</v>
      </c>
      <c r="C317" t="s">
        <v>3918</v>
      </c>
      <c r="D317" t="s">
        <v>4250</v>
      </c>
      <c r="E317"/>
      <c r="F317" t="s">
        <v>1143</v>
      </c>
      <c r="G317" t="s">
        <v>491</v>
      </c>
      <c r="H317" t="s">
        <v>226</v>
      </c>
      <c r="I317" s="78">
        <v>10.34</v>
      </c>
      <c r="J317" t="s">
        <v>123</v>
      </c>
      <c r="K317" t="s">
        <v>106</v>
      </c>
      <c r="L317" s="79">
        <v>4.4999999999999998E-2</v>
      </c>
      <c r="M317" s="79">
        <v>4.4999999999999998E-2</v>
      </c>
      <c r="N317" s="78">
        <v>289618.34000000003</v>
      </c>
      <c r="O317" s="78">
        <v>101.0900000000004</v>
      </c>
      <c r="P317" s="78">
        <v>1014.7587735542</v>
      </c>
      <c r="Q317" s="79">
        <v>4.0000000000000002E-4</v>
      </c>
      <c r="R317" s="79">
        <v>1E-4</v>
      </c>
    </row>
    <row r="318" spans="2:18">
      <c r="B318" t="s">
        <v>4527</v>
      </c>
      <c r="C318" t="s">
        <v>3918</v>
      </c>
      <c r="D318" t="s">
        <v>4251</v>
      </c>
      <c r="E318"/>
      <c r="F318" t="s">
        <v>1143</v>
      </c>
      <c r="G318" t="s">
        <v>2969</v>
      </c>
      <c r="H318" t="s">
        <v>3921</v>
      </c>
      <c r="I318" s="78">
        <v>9.15</v>
      </c>
      <c r="J318" t="s">
        <v>1228</v>
      </c>
      <c r="K318" t="s">
        <v>106</v>
      </c>
      <c r="L318" s="79">
        <v>4.36E-2</v>
      </c>
      <c r="M318" s="79">
        <v>2.6499999999999999E-2</v>
      </c>
      <c r="N318" s="78">
        <v>4496033.08</v>
      </c>
      <c r="O318" s="78">
        <v>104.02999999999953</v>
      </c>
      <c r="P318" s="78">
        <v>16211.255656687599</v>
      </c>
      <c r="Q318" s="79">
        <v>6.8999999999999999E-3</v>
      </c>
      <c r="R318" s="79">
        <v>8.9999999999999998E-4</v>
      </c>
    </row>
    <row r="319" spans="2:18">
      <c r="B319" t="s">
        <v>4530</v>
      </c>
      <c r="C319" t="s">
        <v>3918</v>
      </c>
      <c r="D319" t="s">
        <v>4252</v>
      </c>
      <c r="E319"/>
      <c r="F319" t="s">
        <v>1143</v>
      </c>
      <c r="G319" t="s">
        <v>4472</v>
      </c>
      <c r="H319" t="s">
        <v>226</v>
      </c>
      <c r="I319" s="78">
        <v>4.1100000000000003</v>
      </c>
      <c r="J319" t="s">
        <v>127</v>
      </c>
      <c r="K319" t="s">
        <v>106</v>
      </c>
      <c r="L319" s="79">
        <v>5.0200000000000002E-2</v>
      </c>
      <c r="M319" s="79">
        <v>2.4199999999999999E-2</v>
      </c>
      <c r="N319" s="78">
        <v>2478132</v>
      </c>
      <c r="O319" s="78">
        <v>109.97</v>
      </c>
      <c r="P319" s="78">
        <v>9445.5493015463999</v>
      </c>
      <c r="Q319" s="79">
        <v>4.0000000000000001E-3</v>
      </c>
      <c r="R319" s="79">
        <v>5.0000000000000001E-4</v>
      </c>
    </row>
    <row r="320" spans="2:18">
      <c r="B320" t="s">
        <v>4529</v>
      </c>
      <c r="C320" t="s">
        <v>3918</v>
      </c>
      <c r="D320" t="s">
        <v>4253</v>
      </c>
      <c r="E320"/>
      <c r="F320" t="s">
        <v>4254</v>
      </c>
      <c r="G320" t="s">
        <v>4255</v>
      </c>
      <c r="H320" t="s">
        <v>216</v>
      </c>
      <c r="I320" s="78">
        <v>9.85</v>
      </c>
      <c r="J320" t="s">
        <v>585</v>
      </c>
      <c r="K320" t="s">
        <v>106</v>
      </c>
      <c r="L320" s="79">
        <v>4.9000000000000002E-2</v>
      </c>
      <c r="M320" s="79">
        <v>3.2800000000000003E-2</v>
      </c>
      <c r="N320" s="78">
        <v>1462526.92</v>
      </c>
      <c r="O320" s="78">
        <v>113.58</v>
      </c>
      <c r="P320" s="78">
        <v>5757.5045705009798</v>
      </c>
      <c r="Q320" s="79">
        <v>2.3999999999999998E-3</v>
      </c>
      <c r="R320" s="79">
        <v>2.9999999999999997E-4</v>
      </c>
    </row>
    <row r="321" spans="2:18">
      <c r="B321" t="s">
        <v>4531</v>
      </c>
      <c r="C321" t="s">
        <v>3918</v>
      </c>
      <c r="D321" t="s">
        <v>4256</v>
      </c>
      <c r="E321"/>
      <c r="F321" t="s">
        <v>1263</v>
      </c>
      <c r="G321" t="s">
        <v>4257</v>
      </c>
      <c r="H321" t="s">
        <v>226</v>
      </c>
      <c r="I321" s="78">
        <v>6.85</v>
      </c>
      <c r="J321" t="s">
        <v>1228</v>
      </c>
      <c r="K321" t="s">
        <v>106</v>
      </c>
      <c r="L321" s="79">
        <v>5.3499999999999999E-2</v>
      </c>
      <c r="M321" s="79">
        <v>4.2099999999999999E-2</v>
      </c>
      <c r="N321" s="78">
        <v>3233727.38</v>
      </c>
      <c r="O321" s="78">
        <v>109.51999999999985</v>
      </c>
      <c r="P321" s="78">
        <v>12275.110133312401</v>
      </c>
      <c r="Q321" s="79">
        <v>5.1999999999999998E-3</v>
      </c>
      <c r="R321" s="79">
        <v>6.9999999999999999E-4</v>
      </c>
    </row>
    <row r="322" spans="2:18">
      <c r="B322" t="s">
        <v>4532</v>
      </c>
      <c r="C322" t="s">
        <v>3918</v>
      </c>
      <c r="D322" t="s">
        <v>4258</v>
      </c>
      <c r="E322"/>
      <c r="F322" t="s">
        <v>4259</v>
      </c>
      <c r="G322" t="s">
        <v>4194</v>
      </c>
      <c r="H322" t="s">
        <v>216</v>
      </c>
      <c r="I322" s="78">
        <v>1.07</v>
      </c>
      <c r="J322" t="s">
        <v>1169</v>
      </c>
      <c r="K322" t="s">
        <v>106</v>
      </c>
      <c r="L322" s="79">
        <v>4.2999999999999997E-2</v>
      </c>
      <c r="M322" s="79">
        <v>4.7399999999999998E-2</v>
      </c>
      <c r="N322" s="78">
        <v>2695575.2</v>
      </c>
      <c r="O322" s="78">
        <v>99.29</v>
      </c>
      <c r="P322" s="78">
        <v>9276.52931133327</v>
      </c>
      <c r="Q322" s="79">
        <v>3.8999999999999998E-3</v>
      </c>
      <c r="R322" s="79">
        <v>5.0000000000000001E-4</v>
      </c>
    </row>
    <row r="323" spans="2:18">
      <c r="B323" t="s">
        <v>4532</v>
      </c>
      <c r="C323" t="s">
        <v>3918</v>
      </c>
      <c r="D323" t="s">
        <v>4260</v>
      </c>
      <c r="E323"/>
      <c r="F323" t="s">
        <v>4261</v>
      </c>
      <c r="G323" t="s">
        <v>4194</v>
      </c>
      <c r="H323" t="s">
        <v>226</v>
      </c>
      <c r="I323" s="78">
        <v>2.16</v>
      </c>
      <c r="J323" t="s">
        <v>1169</v>
      </c>
      <c r="K323" t="s">
        <v>106</v>
      </c>
      <c r="L323" s="79">
        <v>7.0000000000000007E-2</v>
      </c>
      <c r="M323" s="79">
        <v>6.6799999999999998E-2</v>
      </c>
      <c r="N323" s="78">
        <v>988262.19</v>
      </c>
      <c r="O323" s="78">
        <v>99.32</v>
      </c>
      <c r="P323" s="78">
        <v>3402.02459663633</v>
      </c>
      <c r="Q323" s="79">
        <v>1.4E-3</v>
      </c>
      <c r="R323" s="79">
        <v>2.0000000000000001E-4</v>
      </c>
    </row>
    <row r="324" spans="2:18">
      <c r="B324" t="s">
        <v>4533</v>
      </c>
      <c r="C324" t="s">
        <v>3918</v>
      </c>
      <c r="D324" t="s">
        <v>4345</v>
      </c>
      <c r="E324"/>
      <c r="F324" t="s">
        <v>2736</v>
      </c>
      <c r="G324" t="s">
        <v>4094</v>
      </c>
      <c r="H324" t="s">
        <v>216</v>
      </c>
      <c r="I324" s="78">
        <v>7.18</v>
      </c>
      <c r="J324" t="s">
        <v>1228</v>
      </c>
      <c r="K324" t="s">
        <v>113</v>
      </c>
      <c r="L324" s="79">
        <v>2.76E-2</v>
      </c>
      <c r="M324" s="79">
        <v>2.6599999999999999E-2</v>
      </c>
      <c r="N324" s="78">
        <v>543996.31000000006</v>
      </c>
      <c r="O324" s="78">
        <v>100.56999999999979</v>
      </c>
      <c r="P324" s="78">
        <v>2327.4057261745102</v>
      </c>
      <c r="Q324" s="79">
        <v>1E-3</v>
      </c>
      <c r="R324" s="79">
        <v>1E-4</v>
      </c>
    </row>
    <row r="325" spans="2:18">
      <c r="B325" t="s">
        <v>4534</v>
      </c>
      <c r="C325" t="s">
        <v>3918</v>
      </c>
      <c r="D325" t="s">
        <v>4323</v>
      </c>
      <c r="E325"/>
      <c r="F325" t="s">
        <v>2736</v>
      </c>
      <c r="G325" t="s">
        <v>4109</v>
      </c>
      <c r="H325" t="s">
        <v>216</v>
      </c>
      <c r="I325" s="78">
        <v>2.16</v>
      </c>
      <c r="J325" t="s">
        <v>1360</v>
      </c>
      <c r="K325" t="s">
        <v>106</v>
      </c>
      <c r="L325" s="79">
        <v>3.49E-2</v>
      </c>
      <c r="M325" s="79">
        <v>3.7100000000000001E-2</v>
      </c>
      <c r="N325" s="78">
        <v>7672336.21</v>
      </c>
      <c r="O325" s="78">
        <v>97.079999999999956</v>
      </c>
      <c r="P325" s="78">
        <v>25815.8216385874</v>
      </c>
      <c r="Q325" s="79">
        <v>1.0999999999999999E-2</v>
      </c>
      <c r="R325" s="79">
        <v>1.4E-3</v>
      </c>
    </row>
    <row r="326" spans="2:18">
      <c r="B326" t="s">
        <v>4534</v>
      </c>
      <c r="C326" t="s">
        <v>3918</v>
      </c>
      <c r="D326" t="s">
        <v>4324</v>
      </c>
      <c r="E326"/>
      <c r="F326" t="s">
        <v>2736</v>
      </c>
      <c r="G326" t="s">
        <v>4109</v>
      </c>
      <c r="H326" t="s">
        <v>216</v>
      </c>
      <c r="I326" s="78">
        <v>2.16</v>
      </c>
      <c r="J326" t="s">
        <v>1360</v>
      </c>
      <c r="K326" t="s">
        <v>106</v>
      </c>
      <c r="L326" s="79">
        <v>3.49E-2</v>
      </c>
      <c r="M326" s="79">
        <v>3.7100000000000001E-2</v>
      </c>
      <c r="N326" s="78">
        <v>234199.37</v>
      </c>
      <c r="O326" s="78">
        <v>97.08</v>
      </c>
      <c r="P326" s="78">
        <v>788.03235394053604</v>
      </c>
      <c r="Q326" s="79">
        <v>2.9999999999999997E-4</v>
      </c>
      <c r="R326" s="79">
        <v>0</v>
      </c>
    </row>
    <row r="327" spans="2:18">
      <c r="B327" t="s">
        <v>4534</v>
      </c>
      <c r="C327" t="s">
        <v>3918</v>
      </c>
      <c r="D327" t="s">
        <v>4325</v>
      </c>
      <c r="E327"/>
      <c r="F327" t="s">
        <v>2736</v>
      </c>
      <c r="G327" t="s">
        <v>3022</v>
      </c>
      <c r="H327" t="s">
        <v>216</v>
      </c>
      <c r="I327" s="78">
        <v>2.16</v>
      </c>
      <c r="J327" t="s">
        <v>1360</v>
      </c>
      <c r="K327" t="s">
        <v>106</v>
      </c>
      <c r="L327" s="79">
        <v>3.49E-2</v>
      </c>
      <c r="M327" s="79">
        <v>3.7100000000000001E-2</v>
      </c>
      <c r="N327" s="78">
        <v>65261.73</v>
      </c>
      <c r="O327" s="78">
        <v>97.08</v>
      </c>
      <c r="P327" s="78">
        <v>219.592199219544</v>
      </c>
      <c r="Q327" s="79">
        <v>1E-4</v>
      </c>
      <c r="R327" s="79">
        <v>0</v>
      </c>
    </row>
    <row r="328" spans="2:18">
      <c r="B328" t="s">
        <v>4534</v>
      </c>
      <c r="C328" t="s">
        <v>3918</v>
      </c>
      <c r="D328" t="s">
        <v>4326</v>
      </c>
      <c r="E328"/>
      <c r="F328" t="s">
        <v>2736</v>
      </c>
      <c r="G328" t="s">
        <v>3582</v>
      </c>
      <c r="H328" t="s">
        <v>216</v>
      </c>
      <c r="I328" s="78">
        <v>0.4</v>
      </c>
      <c r="J328" t="s">
        <v>1360</v>
      </c>
      <c r="K328" t="s">
        <v>106</v>
      </c>
      <c r="L328" s="79">
        <v>3.49E-2</v>
      </c>
      <c r="M328" s="79">
        <v>7.8E-2</v>
      </c>
      <c r="N328" s="78">
        <v>21545.67</v>
      </c>
      <c r="O328" s="78">
        <v>97.08</v>
      </c>
      <c r="P328" s="78">
        <v>72.496715287176002</v>
      </c>
      <c r="Q328" s="79">
        <v>0</v>
      </c>
      <c r="R328" s="79">
        <v>0</v>
      </c>
    </row>
    <row r="329" spans="2:18">
      <c r="B329" t="s">
        <v>4534</v>
      </c>
      <c r="C329" t="s">
        <v>3918</v>
      </c>
      <c r="D329" t="s">
        <v>4327</v>
      </c>
      <c r="E329"/>
      <c r="F329" t="s">
        <v>2736</v>
      </c>
      <c r="G329" t="s">
        <v>4172</v>
      </c>
      <c r="H329" t="s">
        <v>216</v>
      </c>
      <c r="I329" s="78">
        <v>2.16</v>
      </c>
      <c r="J329" t="s">
        <v>1360</v>
      </c>
      <c r="K329" t="s">
        <v>106</v>
      </c>
      <c r="L329" s="79">
        <v>3.49E-2</v>
      </c>
      <c r="M329" s="79">
        <v>3.7100000000000001E-2</v>
      </c>
      <c r="N329" s="78">
        <v>32675.19</v>
      </c>
      <c r="O329" s="78">
        <v>97.08</v>
      </c>
      <c r="P329" s="78">
        <v>109.945244050632</v>
      </c>
      <c r="Q329" s="79">
        <v>0</v>
      </c>
      <c r="R329" s="79">
        <v>0</v>
      </c>
    </row>
    <row r="330" spans="2:18">
      <c r="B330" t="s">
        <v>4535</v>
      </c>
      <c r="C330" t="s">
        <v>4077</v>
      </c>
      <c r="D330" t="s">
        <v>4364</v>
      </c>
      <c r="E330"/>
      <c r="F330" t="s">
        <v>2736</v>
      </c>
      <c r="G330" t="s">
        <v>370</v>
      </c>
      <c r="H330" t="s">
        <v>216</v>
      </c>
      <c r="I330" s="78">
        <v>2.79</v>
      </c>
      <c r="J330" t="s">
        <v>474</v>
      </c>
      <c r="K330" t="s">
        <v>106</v>
      </c>
      <c r="L330" s="79">
        <v>2.92E-2</v>
      </c>
      <c r="M330" s="79">
        <v>4.0399999999999998E-2</v>
      </c>
      <c r="N330" s="78">
        <v>618968.91</v>
      </c>
      <c r="O330" s="78">
        <v>96.72</v>
      </c>
      <c r="P330" s="78">
        <v>2074.97888532044</v>
      </c>
      <c r="Q330" s="79">
        <v>8.9999999999999998E-4</v>
      </c>
      <c r="R330" s="79">
        <v>1E-4</v>
      </c>
    </row>
    <row r="331" spans="2:18">
      <c r="B331" t="s">
        <v>4536</v>
      </c>
      <c r="C331" t="s">
        <v>3918</v>
      </c>
      <c r="D331" t="s">
        <v>4359</v>
      </c>
      <c r="E331"/>
      <c r="F331" t="s">
        <v>2736</v>
      </c>
      <c r="G331" t="s">
        <v>783</v>
      </c>
      <c r="H331" t="s">
        <v>216</v>
      </c>
      <c r="I331" s="78">
        <v>2.79</v>
      </c>
      <c r="J331" t="s">
        <v>1228</v>
      </c>
      <c r="K331" t="s">
        <v>106</v>
      </c>
      <c r="L331" s="79">
        <v>3.0300000000000001E-2</v>
      </c>
      <c r="M331" s="79">
        <v>2.3300000000000001E-2</v>
      </c>
      <c r="N331" s="78">
        <v>1089226</v>
      </c>
      <c r="O331" s="78">
        <v>100</v>
      </c>
      <c r="P331" s="78">
        <v>3775.2573160000002</v>
      </c>
      <c r="Q331" s="79">
        <v>1.6000000000000001E-3</v>
      </c>
      <c r="R331" s="79">
        <v>2.0000000000000001E-4</v>
      </c>
    </row>
    <row r="332" spans="2:18">
      <c r="B332" t="s">
        <v>4536</v>
      </c>
      <c r="C332" t="s">
        <v>3918</v>
      </c>
      <c r="D332" t="s">
        <v>4360</v>
      </c>
      <c r="E332"/>
      <c r="F332" t="s">
        <v>2736</v>
      </c>
      <c r="G332" t="s">
        <v>4361</v>
      </c>
      <c r="H332" t="s">
        <v>216</v>
      </c>
      <c r="I332" s="78">
        <v>2.79</v>
      </c>
      <c r="J332" t="s">
        <v>1228</v>
      </c>
      <c r="K332" t="s">
        <v>106</v>
      </c>
      <c r="L332" s="79">
        <v>3.0300000000000001E-2</v>
      </c>
      <c r="M332" s="79">
        <v>2.3300000000000001E-2</v>
      </c>
      <c r="N332" s="78">
        <v>73905.75</v>
      </c>
      <c r="O332" s="78">
        <v>101.01</v>
      </c>
      <c r="P332" s="78">
        <v>258.74451852794999</v>
      </c>
      <c r="Q332" s="79">
        <v>1E-4</v>
      </c>
      <c r="R332" s="79">
        <v>0</v>
      </c>
    </row>
    <row r="333" spans="2:18">
      <c r="B333" t="s">
        <v>4536</v>
      </c>
      <c r="C333" t="s">
        <v>3918</v>
      </c>
      <c r="D333" t="s">
        <v>4356</v>
      </c>
      <c r="E333"/>
      <c r="F333" t="s">
        <v>2736</v>
      </c>
      <c r="G333" t="s">
        <v>4152</v>
      </c>
      <c r="H333" t="s">
        <v>216</v>
      </c>
      <c r="I333" s="78">
        <v>2.31</v>
      </c>
      <c r="J333" t="s">
        <v>1228</v>
      </c>
      <c r="K333" t="s">
        <v>106</v>
      </c>
      <c r="L333" s="79">
        <v>3.0300000000000001E-2</v>
      </c>
      <c r="M333" s="79">
        <v>2.5000000000000001E-2</v>
      </c>
      <c r="N333" s="78">
        <v>77601.06</v>
      </c>
      <c r="O333" s="78">
        <v>100</v>
      </c>
      <c r="P333" s="78">
        <v>268.96527395999999</v>
      </c>
      <c r="Q333" s="79">
        <v>1E-4</v>
      </c>
      <c r="R333" s="79">
        <v>0</v>
      </c>
    </row>
    <row r="334" spans="2:18">
      <c r="B334" t="s">
        <v>4536</v>
      </c>
      <c r="C334" t="s">
        <v>3918</v>
      </c>
      <c r="D334" t="s">
        <v>4357</v>
      </c>
      <c r="E334"/>
      <c r="F334" t="s">
        <v>2736</v>
      </c>
      <c r="G334" t="s">
        <v>321</v>
      </c>
      <c r="H334" t="s">
        <v>216</v>
      </c>
      <c r="I334" s="78">
        <v>2.79</v>
      </c>
      <c r="J334" t="s">
        <v>1228</v>
      </c>
      <c r="K334" t="s">
        <v>106</v>
      </c>
      <c r="L334" s="79">
        <v>3.0300000000000001E-2</v>
      </c>
      <c r="M334" s="79">
        <v>2.3300000000000001E-2</v>
      </c>
      <c r="N334" s="78">
        <v>173678.57</v>
      </c>
      <c r="O334" s="78">
        <v>100</v>
      </c>
      <c r="P334" s="78">
        <v>601.96992362000003</v>
      </c>
      <c r="Q334" s="79">
        <v>2.9999999999999997E-4</v>
      </c>
      <c r="R334" s="79">
        <v>0</v>
      </c>
    </row>
    <row r="335" spans="2:18">
      <c r="B335" t="s">
        <v>4536</v>
      </c>
      <c r="C335" t="s">
        <v>3918</v>
      </c>
      <c r="D335" t="s">
        <v>4358</v>
      </c>
      <c r="E335"/>
      <c r="F335" t="s">
        <v>2736</v>
      </c>
      <c r="G335" t="s">
        <v>3159</v>
      </c>
      <c r="H335" t="s">
        <v>216</v>
      </c>
      <c r="I335" s="78">
        <v>2.79</v>
      </c>
      <c r="J335" t="s">
        <v>1228</v>
      </c>
      <c r="K335" t="s">
        <v>106</v>
      </c>
      <c r="L335" s="79">
        <v>3.0300000000000001E-2</v>
      </c>
      <c r="M335" s="79">
        <v>2.3300000000000001E-2</v>
      </c>
      <c r="N335" s="78">
        <v>103468.09</v>
      </c>
      <c r="O335" s="78">
        <v>100</v>
      </c>
      <c r="P335" s="78">
        <v>358.62039994000003</v>
      </c>
      <c r="Q335" s="79">
        <v>2.0000000000000001E-4</v>
      </c>
      <c r="R335" s="79">
        <v>0</v>
      </c>
    </row>
    <row r="336" spans="2:18">
      <c r="B336" t="s">
        <v>4536</v>
      </c>
      <c r="C336" t="s">
        <v>3918</v>
      </c>
      <c r="D336" t="s">
        <v>4351</v>
      </c>
      <c r="E336"/>
      <c r="F336" t="s">
        <v>2736</v>
      </c>
      <c r="G336" t="s">
        <v>3763</v>
      </c>
      <c r="H336" t="s">
        <v>216</v>
      </c>
      <c r="I336" s="78">
        <v>2.79</v>
      </c>
      <c r="J336" t="s">
        <v>1228</v>
      </c>
      <c r="K336" t="s">
        <v>106</v>
      </c>
      <c r="L336" s="79">
        <v>3.0300000000000001E-2</v>
      </c>
      <c r="M336" s="79">
        <v>2.3300000000000001E-2</v>
      </c>
      <c r="N336" s="78">
        <v>225412.61</v>
      </c>
      <c r="O336" s="78">
        <v>100</v>
      </c>
      <c r="P336" s="78">
        <v>781.28010626000003</v>
      </c>
      <c r="Q336" s="79">
        <v>2.9999999999999997E-4</v>
      </c>
      <c r="R336" s="79">
        <v>0</v>
      </c>
    </row>
    <row r="337" spans="2:18">
      <c r="B337" t="s">
        <v>4536</v>
      </c>
      <c r="C337" t="s">
        <v>3918</v>
      </c>
      <c r="D337" t="s">
        <v>4352</v>
      </c>
      <c r="E337"/>
      <c r="F337" t="s">
        <v>2736</v>
      </c>
      <c r="G337" t="s">
        <v>3022</v>
      </c>
      <c r="H337" t="s">
        <v>216</v>
      </c>
      <c r="I337" s="78">
        <v>2.79</v>
      </c>
      <c r="J337" t="s">
        <v>1228</v>
      </c>
      <c r="K337" t="s">
        <v>106</v>
      </c>
      <c r="L337" s="79">
        <v>3.0300000000000001E-2</v>
      </c>
      <c r="M337" s="79">
        <v>2.3300000000000001E-2</v>
      </c>
      <c r="N337" s="78">
        <v>88686.93</v>
      </c>
      <c r="O337" s="78">
        <v>100</v>
      </c>
      <c r="P337" s="78">
        <v>307.38889938</v>
      </c>
      <c r="Q337" s="79">
        <v>1E-4</v>
      </c>
      <c r="R337" s="79">
        <v>0</v>
      </c>
    </row>
    <row r="338" spans="2:18">
      <c r="B338" t="s">
        <v>4536</v>
      </c>
      <c r="C338" t="s">
        <v>3918</v>
      </c>
      <c r="D338" t="s">
        <v>4353</v>
      </c>
      <c r="E338"/>
      <c r="F338" t="s">
        <v>2736</v>
      </c>
      <c r="G338" t="s">
        <v>4030</v>
      </c>
      <c r="H338" t="s">
        <v>216</v>
      </c>
      <c r="I338" s="78">
        <v>2.79</v>
      </c>
      <c r="J338" t="s">
        <v>1228</v>
      </c>
      <c r="K338" t="s">
        <v>106</v>
      </c>
      <c r="L338" s="79">
        <v>3.0300000000000001E-2</v>
      </c>
      <c r="M338" s="79">
        <v>2.3300000000000001E-2</v>
      </c>
      <c r="N338" s="78">
        <v>64667</v>
      </c>
      <c r="O338" s="78">
        <v>100</v>
      </c>
      <c r="P338" s="78">
        <v>224.13582199999999</v>
      </c>
      <c r="Q338" s="79">
        <v>1E-4</v>
      </c>
      <c r="R338" s="79">
        <v>0</v>
      </c>
    </row>
    <row r="339" spans="2:18">
      <c r="B339" t="s">
        <v>4536</v>
      </c>
      <c r="C339" t="s">
        <v>3918</v>
      </c>
      <c r="D339" t="s">
        <v>4354</v>
      </c>
      <c r="E339"/>
      <c r="F339" t="s">
        <v>2736</v>
      </c>
      <c r="G339" t="s">
        <v>3733</v>
      </c>
      <c r="H339" t="s">
        <v>216</v>
      </c>
      <c r="I339" s="78">
        <v>2.79</v>
      </c>
      <c r="J339" t="s">
        <v>1228</v>
      </c>
      <c r="K339" t="s">
        <v>106</v>
      </c>
      <c r="L339" s="79">
        <v>3.0300000000000001E-2</v>
      </c>
      <c r="M339" s="79">
        <v>2.3300000000000001E-2</v>
      </c>
      <c r="N339" s="78">
        <v>59124</v>
      </c>
      <c r="O339" s="78">
        <v>100</v>
      </c>
      <c r="P339" s="78">
        <v>204.92378400000001</v>
      </c>
      <c r="Q339" s="79">
        <v>1E-4</v>
      </c>
      <c r="R339" s="79">
        <v>0</v>
      </c>
    </row>
    <row r="340" spans="2:18">
      <c r="B340" t="s">
        <v>4536</v>
      </c>
      <c r="C340" t="s">
        <v>3918</v>
      </c>
      <c r="D340" t="s">
        <v>4355</v>
      </c>
      <c r="E340"/>
      <c r="F340" t="s">
        <v>2736</v>
      </c>
      <c r="G340" t="s">
        <v>3409</v>
      </c>
      <c r="H340" t="s">
        <v>216</v>
      </c>
      <c r="I340" s="78">
        <v>2.79</v>
      </c>
      <c r="J340" t="s">
        <v>1228</v>
      </c>
      <c r="K340" t="s">
        <v>106</v>
      </c>
      <c r="L340" s="79">
        <v>3.0300000000000001E-2</v>
      </c>
      <c r="M340" s="79">
        <v>2.3300000000000001E-2</v>
      </c>
      <c r="N340" s="78">
        <v>51734</v>
      </c>
      <c r="O340" s="78">
        <v>100</v>
      </c>
      <c r="P340" s="78">
        <v>179.310044</v>
      </c>
      <c r="Q340" s="79">
        <v>1E-4</v>
      </c>
      <c r="R340" s="79">
        <v>0</v>
      </c>
    </row>
    <row r="341" spans="2:18">
      <c r="B341" t="s">
        <v>4537</v>
      </c>
      <c r="C341" t="s">
        <v>3918</v>
      </c>
      <c r="D341" t="s">
        <v>4302</v>
      </c>
      <c r="E341"/>
      <c r="F341" t="s">
        <v>2736</v>
      </c>
      <c r="G341" t="s">
        <v>4303</v>
      </c>
      <c r="H341" t="s">
        <v>216</v>
      </c>
      <c r="I341" s="78">
        <v>1.01</v>
      </c>
      <c r="J341" t="s">
        <v>1360</v>
      </c>
      <c r="K341" t="s">
        <v>106</v>
      </c>
      <c r="L341" s="79">
        <v>3.49E-2</v>
      </c>
      <c r="M341" s="79">
        <v>3.9399999999999998E-2</v>
      </c>
      <c r="N341" s="78">
        <v>29579.03</v>
      </c>
      <c r="O341" s="78">
        <v>98.33</v>
      </c>
      <c r="P341" s="78">
        <v>100.80881864973399</v>
      </c>
      <c r="Q341" s="79">
        <v>0</v>
      </c>
      <c r="R341" s="79">
        <v>0</v>
      </c>
    </row>
    <row r="342" spans="2:18">
      <c r="B342" t="s">
        <v>4537</v>
      </c>
      <c r="C342" t="s">
        <v>3918</v>
      </c>
      <c r="D342" t="s">
        <v>4304</v>
      </c>
      <c r="E342"/>
      <c r="F342" t="s">
        <v>2736</v>
      </c>
      <c r="G342" t="s">
        <v>4052</v>
      </c>
      <c r="H342" t="s">
        <v>216</v>
      </c>
      <c r="I342" s="78">
        <v>1.01</v>
      </c>
      <c r="J342" t="s">
        <v>1360</v>
      </c>
      <c r="K342" t="s">
        <v>106</v>
      </c>
      <c r="L342" s="79">
        <v>3.49E-2</v>
      </c>
      <c r="M342" s="79">
        <v>3.9399999999999998E-2</v>
      </c>
      <c r="N342" s="78">
        <v>105773.66</v>
      </c>
      <c r="O342" s="78">
        <v>98.33</v>
      </c>
      <c r="P342" s="78">
        <v>360.48909341714801</v>
      </c>
      <c r="Q342" s="79">
        <v>2.0000000000000001E-4</v>
      </c>
      <c r="R342" s="79">
        <v>0</v>
      </c>
    </row>
    <row r="343" spans="2:18">
      <c r="B343" t="s">
        <v>4537</v>
      </c>
      <c r="C343" t="s">
        <v>3918</v>
      </c>
      <c r="D343" t="s">
        <v>4300</v>
      </c>
      <c r="E343"/>
      <c r="F343" t="s">
        <v>2736</v>
      </c>
      <c r="G343" t="s">
        <v>4301</v>
      </c>
      <c r="H343" t="s">
        <v>216</v>
      </c>
      <c r="I343" s="78">
        <v>1.01</v>
      </c>
      <c r="J343" t="s">
        <v>1360</v>
      </c>
      <c r="K343" t="s">
        <v>106</v>
      </c>
      <c r="L343" s="79">
        <v>2.1399999999999999E-2</v>
      </c>
      <c r="M343" s="79">
        <v>3.9399999999999998E-2</v>
      </c>
      <c r="N343" s="78">
        <v>46416.75</v>
      </c>
      <c r="O343" s="78">
        <v>98.33</v>
      </c>
      <c r="P343" s="78">
        <v>158.19375189314999</v>
      </c>
      <c r="Q343" s="79">
        <v>1E-4</v>
      </c>
      <c r="R343" s="79">
        <v>0</v>
      </c>
    </row>
    <row r="344" spans="2:18">
      <c r="B344" t="s">
        <v>4537</v>
      </c>
      <c r="C344" t="s">
        <v>3918</v>
      </c>
      <c r="D344" t="s">
        <v>4307</v>
      </c>
      <c r="E344"/>
      <c r="F344" t="s">
        <v>2736</v>
      </c>
      <c r="G344" t="s">
        <v>4308</v>
      </c>
      <c r="H344" t="s">
        <v>216</v>
      </c>
      <c r="I344" s="78">
        <v>1.01</v>
      </c>
      <c r="J344" t="s">
        <v>1360</v>
      </c>
      <c r="K344" t="s">
        <v>106</v>
      </c>
      <c r="L344" s="79">
        <v>2.8199999999999999E-2</v>
      </c>
      <c r="M344" s="79">
        <v>3.9399999999999998E-2</v>
      </c>
      <c r="N344" s="78">
        <v>26024.51</v>
      </c>
      <c r="O344" s="78">
        <v>98.33</v>
      </c>
      <c r="P344" s="78">
        <v>88.694595767278003</v>
      </c>
      <c r="Q344" s="79">
        <v>0</v>
      </c>
      <c r="R344" s="79">
        <v>0</v>
      </c>
    </row>
    <row r="345" spans="2:18">
      <c r="B345" t="s">
        <v>4537</v>
      </c>
      <c r="C345" t="s">
        <v>3918</v>
      </c>
      <c r="D345" t="s">
        <v>4309</v>
      </c>
      <c r="E345"/>
      <c r="F345" t="s">
        <v>2736</v>
      </c>
      <c r="G345" t="s">
        <v>4310</v>
      </c>
      <c r="H345" t="s">
        <v>216</v>
      </c>
      <c r="I345" s="78">
        <v>1.01</v>
      </c>
      <c r="J345" t="s">
        <v>1360</v>
      </c>
      <c r="K345" t="s">
        <v>106</v>
      </c>
      <c r="L345" s="79">
        <v>2.8199999999999999E-2</v>
      </c>
      <c r="M345" s="79">
        <v>3.9399999999999998E-2</v>
      </c>
      <c r="N345" s="78">
        <v>23630.99</v>
      </c>
      <c r="O345" s="78">
        <v>98.33</v>
      </c>
      <c r="P345" s="78">
        <v>80.537197650622005</v>
      </c>
      <c r="Q345" s="79">
        <v>0</v>
      </c>
      <c r="R345" s="79">
        <v>0</v>
      </c>
    </row>
    <row r="346" spans="2:18">
      <c r="B346" t="s">
        <v>4537</v>
      </c>
      <c r="C346" t="s">
        <v>3918</v>
      </c>
      <c r="D346" t="s">
        <v>4311</v>
      </c>
      <c r="E346"/>
      <c r="F346" t="s">
        <v>2736</v>
      </c>
      <c r="G346" t="s">
        <v>4312</v>
      </c>
      <c r="H346" t="s">
        <v>216</v>
      </c>
      <c r="I346" s="78">
        <v>1.01</v>
      </c>
      <c r="J346" t="s">
        <v>1360</v>
      </c>
      <c r="K346" t="s">
        <v>106</v>
      </c>
      <c r="L346" s="79">
        <v>2.8199999999999999E-2</v>
      </c>
      <c r="M346" s="79">
        <v>3.9399999999999998E-2</v>
      </c>
      <c r="N346" s="78">
        <v>67755.48</v>
      </c>
      <c r="O346" s="78">
        <v>98.33</v>
      </c>
      <c r="P346" s="78">
        <v>230.91865743554399</v>
      </c>
      <c r="Q346" s="79">
        <v>1E-4</v>
      </c>
      <c r="R346" s="79">
        <v>0</v>
      </c>
    </row>
    <row r="347" spans="2:18">
      <c r="B347" t="s">
        <v>4537</v>
      </c>
      <c r="C347" t="s">
        <v>3918</v>
      </c>
      <c r="D347" t="s">
        <v>4313</v>
      </c>
      <c r="E347"/>
      <c r="F347" t="s">
        <v>2736</v>
      </c>
      <c r="G347" t="s">
        <v>3533</v>
      </c>
      <c r="H347" t="s">
        <v>216</v>
      </c>
      <c r="I347" s="78">
        <v>1.01</v>
      </c>
      <c r="J347" t="s">
        <v>1360</v>
      </c>
      <c r="K347" t="s">
        <v>106</v>
      </c>
      <c r="L347" s="79">
        <v>2.8199999999999999E-2</v>
      </c>
      <c r="M347" s="79">
        <v>3.9399999999999998E-2</v>
      </c>
      <c r="N347" s="78">
        <v>113959.06</v>
      </c>
      <c r="O347" s="78">
        <v>98.33</v>
      </c>
      <c r="P347" s="78">
        <v>388.38590085726798</v>
      </c>
      <c r="Q347" s="79">
        <v>2.0000000000000001E-4</v>
      </c>
      <c r="R347" s="79">
        <v>0</v>
      </c>
    </row>
    <row r="348" spans="2:18">
      <c r="B348" t="s">
        <v>4537</v>
      </c>
      <c r="C348" t="s">
        <v>3918</v>
      </c>
      <c r="D348" t="s">
        <v>4305</v>
      </c>
      <c r="E348"/>
      <c r="F348" t="s">
        <v>2736</v>
      </c>
      <c r="G348" t="s">
        <v>4306</v>
      </c>
      <c r="H348" t="s">
        <v>216</v>
      </c>
      <c r="I348" s="78">
        <v>1.01</v>
      </c>
      <c r="J348" t="s">
        <v>1360</v>
      </c>
      <c r="K348" t="s">
        <v>106</v>
      </c>
      <c r="L348" s="79">
        <v>2.8199999999999999E-2</v>
      </c>
      <c r="M348" s="79">
        <v>3.9399999999999998E-2</v>
      </c>
      <c r="N348" s="78">
        <v>10411.51</v>
      </c>
      <c r="O348" s="78">
        <v>98.33</v>
      </c>
      <c r="P348" s="78">
        <v>35.483652555878002</v>
      </c>
      <c r="Q348" s="79">
        <v>0</v>
      </c>
      <c r="R348" s="79">
        <v>0</v>
      </c>
    </row>
    <row r="349" spans="2:18">
      <c r="B349" t="s">
        <v>4537</v>
      </c>
      <c r="C349" t="s">
        <v>3918</v>
      </c>
      <c r="D349" t="s">
        <v>4298</v>
      </c>
      <c r="E349"/>
      <c r="F349" t="s">
        <v>2736</v>
      </c>
      <c r="G349" t="s">
        <v>3733</v>
      </c>
      <c r="H349" t="s">
        <v>216</v>
      </c>
      <c r="I349" s="78">
        <v>1.01</v>
      </c>
      <c r="J349" t="s">
        <v>1360</v>
      </c>
      <c r="K349" t="s">
        <v>106</v>
      </c>
      <c r="L349" s="79">
        <v>2.8199999999999999E-2</v>
      </c>
      <c r="M349" s="79">
        <v>3.9399999999999998E-2</v>
      </c>
      <c r="N349" s="78">
        <v>12293.18</v>
      </c>
      <c r="O349" s="78">
        <v>98.33</v>
      </c>
      <c r="P349" s="78">
        <v>41.896605576604003</v>
      </c>
      <c r="Q349" s="79">
        <v>0</v>
      </c>
      <c r="R349" s="79">
        <v>0</v>
      </c>
    </row>
    <row r="350" spans="2:18">
      <c r="B350" t="s">
        <v>4537</v>
      </c>
      <c r="C350" t="s">
        <v>3918</v>
      </c>
      <c r="D350" t="s">
        <v>4299</v>
      </c>
      <c r="E350"/>
      <c r="F350" t="s">
        <v>2736</v>
      </c>
      <c r="G350" t="s">
        <v>3599</v>
      </c>
      <c r="H350" t="s">
        <v>216</v>
      </c>
      <c r="I350" s="78">
        <v>1.01</v>
      </c>
      <c r="J350" t="s">
        <v>1360</v>
      </c>
      <c r="K350" t="s">
        <v>106</v>
      </c>
      <c r="L350" s="79">
        <v>2.8199999999999999E-2</v>
      </c>
      <c r="M350" s="79">
        <v>3.9399999999999998E-2</v>
      </c>
      <c r="N350" s="78">
        <v>7513.84</v>
      </c>
      <c r="O350" s="78">
        <v>98.33</v>
      </c>
      <c r="P350" s="78">
        <v>25.608051850351998</v>
      </c>
      <c r="Q350" s="79">
        <v>0</v>
      </c>
      <c r="R350" s="79">
        <v>0</v>
      </c>
    </row>
    <row r="351" spans="2:18">
      <c r="B351" t="s">
        <v>4538</v>
      </c>
      <c r="C351" t="s">
        <v>3918</v>
      </c>
      <c r="D351" t="s">
        <v>4341</v>
      </c>
      <c r="E351"/>
      <c r="F351" t="s">
        <v>2736</v>
      </c>
      <c r="G351" t="s">
        <v>4342</v>
      </c>
      <c r="H351" t="s">
        <v>216</v>
      </c>
      <c r="I351" s="78">
        <v>1.01</v>
      </c>
      <c r="J351" t="s">
        <v>1360</v>
      </c>
      <c r="K351" t="s">
        <v>106</v>
      </c>
      <c r="L351" s="79">
        <v>2.7900000000000001E-2</v>
      </c>
      <c r="M351" s="79">
        <v>3.5400000000000001E-2</v>
      </c>
      <c r="N351" s="78">
        <v>3668194.46</v>
      </c>
      <c r="O351" s="78">
        <v>98.679999999999623</v>
      </c>
      <c r="P351" s="78">
        <v>12546.1376999816</v>
      </c>
      <c r="Q351" s="79">
        <v>5.3E-3</v>
      </c>
      <c r="R351" s="79">
        <v>6.9999999999999999E-4</v>
      </c>
    </row>
    <row r="352" spans="2:18">
      <c r="B352" t="s">
        <v>4539</v>
      </c>
      <c r="C352" t="s">
        <v>3918</v>
      </c>
      <c r="D352" t="s">
        <v>4266</v>
      </c>
      <c r="E352"/>
      <c r="F352" t="s">
        <v>2736</v>
      </c>
      <c r="G352" t="s">
        <v>4267</v>
      </c>
      <c r="H352" t="s">
        <v>216</v>
      </c>
      <c r="I352" s="78">
        <v>5.07</v>
      </c>
      <c r="J352" t="s">
        <v>1228</v>
      </c>
      <c r="K352" t="s">
        <v>106</v>
      </c>
      <c r="L352" s="79">
        <v>7.1999999999999998E-3</v>
      </c>
      <c r="M352" s="79">
        <v>2.3900000000000001E-2</v>
      </c>
      <c r="N352" s="78">
        <v>1161538.98</v>
      </c>
      <c r="O352" s="78">
        <v>101.8799999999999</v>
      </c>
      <c r="P352" s="78">
        <v>4101.5809138479799</v>
      </c>
      <c r="Q352" s="79">
        <v>1.6999999999999999E-3</v>
      </c>
      <c r="R352" s="79">
        <v>2.0000000000000001E-4</v>
      </c>
    </row>
    <row r="353" spans="2:18">
      <c r="B353" t="s">
        <v>4539</v>
      </c>
      <c r="C353" t="s">
        <v>3918</v>
      </c>
      <c r="D353" t="s">
        <v>4263</v>
      </c>
      <c r="E353"/>
      <c r="F353" t="s">
        <v>2736</v>
      </c>
      <c r="G353" t="s">
        <v>4264</v>
      </c>
      <c r="H353" t="s">
        <v>216</v>
      </c>
      <c r="I353" s="78">
        <v>5.08</v>
      </c>
      <c r="J353" t="s">
        <v>1228</v>
      </c>
      <c r="K353" t="s">
        <v>106</v>
      </c>
      <c r="L353" s="79">
        <v>3.6999999999999998E-2</v>
      </c>
      <c r="M353" s="79">
        <v>2.3900000000000001E-2</v>
      </c>
      <c r="N353" s="78">
        <v>937210.89</v>
      </c>
      <c r="O353" s="78">
        <v>101.87999999999994</v>
      </c>
      <c r="P353" s="78">
        <v>3309.4423561011099</v>
      </c>
      <c r="Q353" s="79">
        <v>1.4E-3</v>
      </c>
      <c r="R353" s="79">
        <v>2.0000000000000001E-4</v>
      </c>
    </row>
    <row r="354" spans="2:18">
      <c r="B354" t="s">
        <v>4539</v>
      </c>
      <c r="C354" t="s">
        <v>3918</v>
      </c>
      <c r="D354" t="s">
        <v>4262</v>
      </c>
      <c r="E354"/>
      <c r="F354" t="s">
        <v>2736</v>
      </c>
      <c r="G354" t="s">
        <v>370</v>
      </c>
      <c r="H354" t="s">
        <v>216</v>
      </c>
      <c r="I354" s="78">
        <v>5.08</v>
      </c>
      <c r="J354" t="s">
        <v>1228</v>
      </c>
      <c r="K354" t="s">
        <v>106</v>
      </c>
      <c r="L354" s="79">
        <v>3.6999999999999998E-2</v>
      </c>
      <c r="M354" s="79">
        <v>2.3900000000000001E-2</v>
      </c>
      <c r="N354" s="78">
        <v>1150229.8700000001</v>
      </c>
      <c r="O354" s="78">
        <v>101.88</v>
      </c>
      <c r="P354" s="78">
        <v>4061.6466279330898</v>
      </c>
      <c r="Q354" s="79">
        <v>1.6999999999999999E-3</v>
      </c>
      <c r="R354" s="79">
        <v>2.0000000000000001E-4</v>
      </c>
    </row>
    <row r="355" spans="2:18">
      <c r="B355" t="s">
        <v>4540</v>
      </c>
      <c r="C355" t="s">
        <v>3918</v>
      </c>
      <c r="D355" t="s">
        <v>4346</v>
      </c>
      <c r="E355"/>
      <c r="F355" t="s">
        <v>2736</v>
      </c>
      <c r="G355" t="s">
        <v>4347</v>
      </c>
      <c r="H355" t="s">
        <v>216</v>
      </c>
      <c r="I355" s="78">
        <v>0.2</v>
      </c>
      <c r="J355" t="s">
        <v>1360</v>
      </c>
      <c r="K355" t="s">
        <v>106</v>
      </c>
      <c r="L355" s="79">
        <v>3.2899999999999999E-2</v>
      </c>
      <c r="M355" s="79">
        <v>4.07E-2</v>
      </c>
      <c r="N355" s="78">
        <v>4167021.78</v>
      </c>
      <c r="O355" s="78">
        <v>99.8599999999998</v>
      </c>
      <c r="P355" s="78">
        <v>14422.6774329947</v>
      </c>
      <c r="Q355" s="79">
        <v>6.1000000000000004E-3</v>
      </c>
      <c r="R355" s="79">
        <v>8.0000000000000004E-4</v>
      </c>
    </row>
    <row r="356" spans="2:18">
      <c r="B356" t="s">
        <v>4540</v>
      </c>
      <c r="C356" t="s">
        <v>3918</v>
      </c>
      <c r="D356" t="s">
        <v>4265</v>
      </c>
      <c r="E356"/>
      <c r="F356" t="s">
        <v>2736</v>
      </c>
      <c r="G356" t="s">
        <v>4166</v>
      </c>
      <c r="H356" t="s">
        <v>216</v>
      </c>
      <c r="I356" s="78">
        <v>0.2</v>
      </c>
      <c r="J356" t="s">
        <v>1360</v>
      </c>
      <c r="K356" t="s">
        <v>106</v>
      </c>
      <c r="L356" s="79">
        <v>3.2899999999999999E-2</v>
      </c>
      <c r="M356" s="79">
        <v>4.07E-2</v>
      </c>
      <c r="N356" s="78">
        <v>5633.66</v>
      </c>
      <c r="O356" s="78">
        <v>99.86</v>
      </c>
      <c r="P356" s="78">
        <v>19.498928788215999</v>
      </c>
      <c r="Q356" s="79">
        <v>0</v>
      </c>
      <c r="R356" s="79">
        <v>0</v>
      </c>
    </row>
    <row r="357" spans="2:18">
      <c r="B357" t="s">
        <v>4540</v>
      </c>
      <c r="C357" t="s">
        <v>3918</v>
      </c>
      <c r="D357" t="s">
        <v>4343</v>
      </c>
      <c r="E357"/>
      <c r="F357" t="s">
        <v>2736</v>
      </c>
      <c r="G357" t="s">
        <v>4344</v>
      </c>
      <c r="H357" t="s">
        <v>216</v>
      </c>
      <c r="I357" s="78">
        <v>0.31</v>
      </c>
      <c r="J357" t="s">
        <v>1360</v>
      </c>
      <c r="K357" t="s">
        <v>106</v>
      </c>
      <c r="L357" s="79">
        <v>3.2899999999999999E-2</v>
      </c>
      <c r="M357" s="79">
        <v>3.6999999999999998E-2</v>
      </c>
      <c r="N357" s="78">
        <v>10968.3</v>
      </c>
      <c r="O357" s="78">
        <v>99.86</v>
      </c>
      <c r="P357" s="78">
        <v>37.96290522108</v>
      </c>
      <c r="Q357" s="79">
        <v>0</v>
      </c>
      <c r="R357" s="79">
        <v>0</v>
      </c>
    </row>
    <row r="358" spans="2:18">
      <c r="B358" t="s">
        <v>4540</v>
      </c>
      <c r="C358" t="s">
        <v>3918</v>
      </c>
      <c r="D358" t="s">
        <v>4349</v>
      </c>
      <c r="E358"/>
      <c r="F358" t="s">
        <v>2736</v>
      </c>
      <c r="G358" t="s">
        <v>4350</v>
      </c>
      <c r="H358" t="s">
        <v>216</v>
      </c>
      <c r="I358" s="78">
        <v>0.2</v>
      </c>
      <c r="J358" t="s">
        <v>1360</v>
      </c>
      <c r="K358" t="s">
        <v>106</v>
      </c>
      <c r="L358" s="79">
        <v>3.49E-2</v>
      </c>
      <c r="M358" s="79">
        <v>4.07E-2</v>
      </c>
      <c r="N358" s="78">
        <v>4812.9399999999996</v>
      </c>
      <c r="O358" s="78">
        <v>99.86</v>
      </c>
      <c r="P358" s="78">
        <v>16.658295729944001</v>
      </c>
      <c r="Q358" s="79">
        <v>0</v>
      </c>
      <c r="R358" s="79">
        <v>0</v>
      </c>
    </row>
    <row r="359" spans="2:18">
      <c r="B359" t="s">
        <v>4540</v>
      </c>
      <c r="C359" t="s">
        <v>3918</v>
      </c>
      <c r="D359" t="s">
        <v>4348</v>
      </c>
      <c r="E359"/>
      <c r="F359" t="s">
        <v>2736</v>
      </c>
      <c r="G359" t="s">
        <v>3123</v>
      </c>
      <c r="H359" t="s">
        <v>216</v>
      </c>
      <c r="I359" s="78">
        <v>0.2</v>
      </c>
      <c r="J359" t="s">
        <v>1360</v>
      </c>
      <c r="K359" t="s">
        <v>106</v>
      </c>
      <c r="L359" s="79">
        <v>2.29E-2</v>
      </c>
      <c r="M359" s="79">
        <v>4.4999999999999997E-3</v>
      </c>
      <c r="N359" s="78">
        <v>16747.72</v>
      </c>
      <c r="O359" s="78">
        <v>99.86</v>
      </c>
      <c r="P359" s="78">
        <v>57.966330883471997</v>
      </c>
      <c r="Q359" s="79">
        <v>0</v>
      </c>
      <c r="R359" s="79">
        <v>0</v>
      </c>
    </row>
    <row r="360" spans="2:18">
      <c r="B360" t="s">
        <v>4541</v>
      </c>
      <c r="C360" t="s">
        <v>3918</v>
      </c>
      <c r="D360" t="s">
        <v>4362</v>
      </c>
      <c r="E360"/>
      <c r="F360" t="s">
        <v>2736</v>
      </c>
      <c r="G360" t="s">
        <v>4363</v>
      </c>
      <c r="H360" t="s">
        <v>216</v>
      </c>
      <c r="I360" s="78">
        <v>0.87</v>
      </c>
      <c r="J360" t="s">
        <v>474</v>
      </c>
      <c r="K360" t="s">
        <v>106</v>
      </c>
      <c r="L360" s="79">
        <v>3.49E-2</v>
      </c>
      <c r="M360" s="79">
        <v>3.3099999999999997E-2</v>
      </c>
      <c r="N360" s="78">
        <v>420445.03</v>
      </c>
      <c r="O360" s="78">
        <v>99.67</v>
      </c>
      <c r="P360" s="78">
        <v>1452.4535078158799</v>
      </c>
      <c r="Q360" s="79">
        <v>5.9999999999999995E-4</v>
      </c>
      <c r="R360" s="79">
        <v>1E-4</v>
      </c>
    </row>
    <row r="361" spans="2:18">
      <c r="B361" t="s">
        <v>4541</v>
      </c>
      <c r="C361" t="s">
        <v>3918</v>
      </c>
      <c r="D361" t="s">
        <v>4271</v>
      </c>
      <c r="E361"/>
      <c r="F361" t="s">
        <v>2736</v>
      </c>
      <c r="G361" t="s">
        <v>4272</v>
      </c>
      <c r="H361" t="s">
        <v>216</v>
      </c>
      <c r="I361" s="78">
        <v>0.87</v>
      </c>
      <c r="J361" t="s">
        <v>474</v>
      </c>
      <c r="K361" t="s">
        <v>106</v>
      </c>
      <c r="L361" s="79">
        <v>3.49E-2</v>
      </c>
      <c r="M361" s="79">
        <v>3.2899999999999999E-2</v>
      </c>
      <c r="N361" s="78">
        <v>94174.43</v>
      </c>
      <c r="O361" s="78">
        <v>99.67</v>
      </c>
      <c r="P361" s="78">
        <v>325.33142608454602</v>
      </c>
      <c r="Q361" s="79">
        <v>1E-4</v>
      </c>
      <c r="R361" s="79">
        <v>0</v>
      </c>
    </row>
    <row r="362" spans="2:18">
      <c r="B362" t="s">
        <v>4541</v>
      </c>
      <c r="C362" t="s">
        <v>3918</v>
      </c>
      <c r="D362" t="s">
        <v>4273</v>
      </c>
      <c r="E362"/>
      <c r="F362" t="s">
        <v>2736</v>
      </c>
      <c r="G362" t="s">
        <v>4274</v>
      </c>
      <c r="H362" t="s">
        <v>216</v>
      </c>
      <c r="I362" s="78">
        <v>0.87</v>
      </c>
      <c r="J362" t="s">
        <v>474</v>
      </c>
      <c r="K362" t="s">
        <v>106</v>
      </c>
      <c r="L362" s="79">
        <v>3.49E-2</v>
      </c>
      <c r="M362" s="79">
        <v>3.2899999999999999E-2</v>
      </c>
      <c r="N362" s="78">
        <v>144926.14000000001</v>
      </c>
      <c r="O362" s="78">
        <v>99.67</v>
      </c>
      <c r="P362" s="78">
        <v>500.65636503590798</v>
      </c>
      <c r="Q362" s="79">
        <v>2.0000000000000001E-4</v>
      </c>
      <c r="R362" s="79">
        <v>0</v>
      </c>
    </row>
    <row r="363" spans="2:18">
      <c r="B363" t="s">
        <v>4541</v>
      </c>
      <c r="C363" t="s">
        <v>3918</v>
      </c>
      <c r="D363" t="s">
        <v>4275</v>
      </c>
      <c r="E363"/>
      <c r="F363" t="s">
        <v>2736</v>
      </c>
      <c r="G363" t="s">
        <v>4276</v>
      </c>
      <c r="H363" t="s">
        <v>216</v>
      </c>
      <c r="I363" s="78">
        <v>0.87</v>
      </c>
      <c r="J363" t="s">
        <v>474</v>
      </c>
      <c r="K363" t="s">
        <v>106</v>
      </c>
      <c r="L363" s="79">
        <v>3.49E-2</v>
      </c>
      <c r="M363" s="79">
        <v>3.2899999999999999E-2</v>
      </c>
      <c r="N363" s="78">
        <v>206328.09</v>
      </c>
      <c r="O363" s="78">
        <v>99.67</v>
      </c>
      <c r="P363" s="78">
        <v>712.77322051219801</v>
      </c>
      <c r="Q363" s="79">
        <v>2.9999999999999997E-4</v>
      </c>
      <c r="R363" s="79">
        <v>0</v>
      </c>
    </row>
    <row r="364" spans="2:18">
      <c r="B364" t="s">
        <v>4541</v>
      </c>
      <c r="C364" t="s">
        <v>3918</v>
      </c>
      <c r="D364" t="s">
        <v>4277</v>
      </c>
      <c r="E364"/>
      <c r="F364" t="s">
        <v>2736</v>
      </c>
      <c r="G364" t="s">
        <v>4278</v>
      </c>
      <c r="H364" t="s">
        <v>216</v>
      </c>
      <c r="I364" s="78">
        <v>0.87</v>
      </c>
      <c r="J364" t="s">
        <v>474</v>
      </c>
      <c r="K364" t="s">
        <v>106</v>
      </c>
      <c r="L364" s="79">
        <v>3.49E-2</v>
      </c>
      <c r="M364" s="79">
        <v>1.84E-2</v>
      </c>
      <c r="N364" s="78">
        <v>258386.32</v>
      </c>
      <c r="O364" s="78">
        <v>99.67</v>
      </c>
      <c r="P364" s="78">
        <v>892.61161406910401</v>
      </c>
      <c r="Q364" s="79">
        <v>4.0000000000000002E-4</v>
      </c>
      <c r="R364" s="79">
        <v>1E-4</v>
      </c>
    </row>
    <row r="365" spans="2:18">
      <c r="B365" t="s">
        <v>4541</v>
      </c>
      <c r="C365" t="s">
        <v>3918</v>
      </c>
      <c r="D365" t="s">
        <v>4279</v>
      </c>
      <c r="E365"/>
      <c r="F365" t="s">
        <v>2736</v>
      </c>
      <c r="G365" t="s">
        <v>4280</v>
      </c>
      <c r="H365" t="s">
        <v>216</v>
      </c>
      <c r="I365" s="78">
        <v>0.87</v>
      </c>
      <c r="J365" t="s">
        <v>474</v>
      </c>
      <c r="K365" t="s">
        <v>106</v>
      </c>
      <c r="L365" s="79">
        <v>3.49E-2</v>
      </c>
      <c r="M365" s="79">
        <v>3.2899999999999999E-2</v>
      </c>
      <c r="N365" s="78">
        <v>342664.14</v>
      </c>
      <c r="O365" s="78">
        <v>99.67</v>
      </c>
      <c r="P365" s="78">
        <v>1183.75458533951</v>
      </c>
      <c r="Q365" s="79">
        <v>5.0000000000000001E-4</v>
      </c>
      <c r="R365" s="79">
        <v>1E-4</v>
      </c>
    </row>
    <row r="366" spans="2:18">
      <c r="B366" t="s">
        <v>4541</v>
      </c>
      <c r="C366" t="s">
        <v>3918</v>
      </c>
      <c r="D366" t="s">
        <v>4281</v>
      </c>
      <c r="E366"/>
      <c r="F366" t="s">
        <v>2736</v>
      </c>
      <c r="G366" t="s">
        <v>4109</v>
      </c>
      <c r="H366" t="s">
        <v>216</v>
      </c>
      <c r="I366" s="78">
        <v>0.87</v>
      </c>
      <c r="J366" t="s">
        <v>474</v>
      </c>
      <c r="K366" t="s">
        <v>106</v>
      </c>
      <c r="L366" s="79">
        <v>3.49E-2</v>
      </c>
      <c r="M366" s="79">
        <v>3.2899999999999999E-2</v>
      </c>
      <c r="N366" s="78">
        <v>331495.8</v>
      </c>
      <c r="O366" s="78">
        <v>99.67</v>
      </c>
      <c r="P366" s="78">
        <v>1145.1728601387499</v>
      </c>
      <c r="Q366" s="79">
        <v>5.0000000000000001E-4</v>
      </c>
      <c r="R366" s="79">
        <v>1E-4</v>
      </c>
    </row>
    <row r="367" spans="2:18">
      <c r="B367" t="s">
        <v>4541</v>
      </c>
      <c r="C367" t="s">
        <v>3918</v>
      </c>
      <c r="D367" t="s">
        <v>4282</v>
      </c>
      <c r="E367"/>
      <c r="F367" t="s">
        <v>2736</v>
      </c>
      <c r="G367" t="s">
        <v>4283</v>
      </c>
      <c r="H367" t="s">
        <v>216</v>
      </c>
      <c r="I367" s="78">
        <v>0.87</v>
      </c>
      <c r="J367" t="s">
        <v>474</v>
      </c>
      <c r="K367" t="s">
        <v>106</v>
      </c>
      <c r="L367" s="79">
        <v>3.49E-2</v>
      </c>
      <c r="M367" s="79">
        <v>3.2899999999999999E-2</v>
      </c>
      <c r="N367" s="78">
        <v>291492.40999999997</v>
      </c>
      <c r="O367" s="78">
        <v>99.67</v>
      </c>
      <c r="P367" s="78">
        <v>1006.9786611729</v>
      </c>
      <c r="Q367" s="79">
        <v>4.0000000000000002E-4</v>
      </c>
      <c r="R367" s="79">
        <v>1E-4</v>
      </c>
    </row>
    <row r="368" spans="2:18">
      <c r="B368" t="s">
        <v>4541</v>
      </c>
      <c r="C368" t="s">
        <v>3918</v>
      </c>
      <c r="D368" t="s">
        <v>4268</v>
      </c>
      <c r="E368"/>
      <c r="F368" t="s">
        <v>2736</v>
      </c>
      <c r="G368" t="s">
        <v>4030</v>
      </c>
      <c r="H368" t="s">
        <v>216</v>
      </c>
      <c r="I368" s="78">
        <v>0.87</v>
      </c>
      <c r="J368" t="s">
        <v>474</v>
      </c>
      <c r="K368" t="s">
        <v>106</v>
      </c>
      <c r="L368" s="79">
        <v>3.49E-2</v>
      </c>
      <c r="M368" s="79">
        <v>3.2899999999999999E-2</v>
      </c>
      <c r="N368" s="78">
        <v>158770.04999999999</v>
      </c>
      <c r="O368" s="78">
        <v>99.67</v>
      </c>
      <c r="P368" s="78">
        <v>548.48101322211005</v>
      </c>
      <c r="Q368" s="79">
        <v>2.0000000000000001E-4</v>
      </c>
      <c r="R368" s="79">
        <v>0</v>
      </c>
    </row>
    <row r="369" spans="2:18">
      <c r="B369" t="s">
        <v>4541</v>
      </c>
      <c r="C369" t="s">
        <v>3918</v>
      </c>
      <c r="D369" t="s">
        <v>4269</v>
      </c>
      <c r="E369"/>
      <c r="F369" t="s">
        <v>2736</v>
      </c>
      <c r="G369" t="s">
        <v>3809</v>
      </c>
      <c r="H369" t="s">
        <v>216</v>
      </c>
      <c r="I369" s="78">
        <v>0.87</v>
      </c>
      <c r="J369" t="s">
        <v>474</v>
      </c>
      <c r="K369" t="s">
        <v>106</v>
      </c>
      <c r="L369" s="79">
        <v>3.49E-2</v>
      </c>
      <c r="M369" s="79">
        <v>3.2899999999999999E-2</v>
      </c>
      <c r="N369" s="78">
        <v>123870.12</v>
      </c>
      <c r="O369" s="78">
        <v>99.67</v>
      </c>
      <c r="P369" s="78">
        <v>427.91703426146398</v>
      </c>
      <c r="Q369" s="79">
        <v>2.0000000000000001E-4</v>
      </c>
      <c r="R369" s="79">
        <v>0</v>
      </c>
    </row>
    <row r="370" spans="2:18">
      <c r="B370" t="s">
        <v>4541</v>
      </c>
      <c r="C370" t="s">
        <v>3918</v>
      </c>
      <c r="D370" t="s">
        <v>4270</v>
      </c>
      <c r="E370"/>
      <c r="F370" t="s">
        <v>2736</v>
      </c>
      <c r="G370" t="s">
        <v>2926</v>
      </c>
      <c r="H370" t="s">
        <v>216</v>
      </c>
      <c r="I370" s="78">
        <v>0.87</v>
      </c>
      <c r="J370" t="s">
        <v>474</v>
      </c>
      <c r="K370" t="s">
        <v>106</v>
      </c>
      <c r="L370" s="79">
        <v>3.49E-2</v>
      </c>
      <c r="M370" s="79">
        <v>3.2899999999999999E-2</v>
      </c>
      <c r="N370" s="78">
        <v>99006.22</v>
      </c>
      <c r="O370" s="78">
        <v>99.67</v>
      </c>
      <c r="P370" s="78">
        <v>342.02314517688399</v>
      </c>
      <c r="Q370" s="79">
        <v>1E-4</v>
      </c>
      <c r="R370" s="79">
        <v>0</v>
      </c>
    </row>
    <row r="371" spans="2:18">
      <c r="B371" t="s">
        <v>4542</v>
      </c>
      <c r="C371" t="s">
        <v>3918</v>
      </c>
      <c r="D371" t="s">
        <v>4322</v>
      </c>
      <c r="E371"/>
      <c r="F371" t="s">
        <v>2736</v>
      </c>
      <c r="G371" t="s">
        <v>3022</v>
      </c>
      <c r="H371" t="s">
        <v>216</v>
      </c>
      <c r="I371" s="78">
        <v>5.62</v>
      </c>
      <c r="J371" t="s">
        <v>1228</v>
      </c>
      <c r="K371" t="s">
        <v>106</v>
      </c>
      <c r="L371" s="79">
        <v>3.9899999999999998E-2</v>
      </c>
      <c r="M371" s="79">
        <v>2.9499999999999998E-2</v>
      </c>
      <c r="N371" s="78">
        <v>528048.82999999996</v>
      </c>
      <c r="O371" s="78">
        <v>102.65</v>
      </c>
      <c r="P371" s="78">
        <v>1878.7180017666701</v>
      </c>
      <c r="Q371" s="79">
        <v>8.0000000000000004E-4</v>
      </c>
      <c r="R371" s="79">
        <v>1E-4</v>
      </c>
    </row>
    <row r="372" spans="2:18">
      <c r="B372" t="s">
        <v>4542</v>
      </c>
      <c r="C372" t="s">
        <v>3918</v>
      </c>
      <c r="D372" t="s">
        <v>4316</v>
      </c>
      <c r="E372"/>
      <c r="F372" t="s">
        <v>2736</v>
      </c>
      <c r="G372" t="s">
        <v>3022</v>
      </c>
      <c r="H372" t="s">
        <v>216</v>
      </c>
      <c r="I372" s="78">
        <v>5.62</v>
      </c>
      <c r="J372" t="s">
        <v>1228</v>
      </c>
      <c r="K372" t="s">
        <v>106</v>
      </c>
      <c r="L372" s="79">
        <v>3.9899999999999998E-2</v>
      </c>
      <c r="M372" s="79">
        <v>2.9499999999999998E-2</v>
      </c>
      <c r="N372" s="78">
        <v>35203.58</v>
      </c>
      <c r="O372" s="78">
        <v>102.65</v>
      </c>
      <c r="P372" s="78">
        <v>125.24902189942</v>
      </c>
      <c r="Q372" s="79">
        <v>1E-4</v>
      </c>
      <c r="R372" s="79">
        <v>0</v>
      </c>
    </row>
    <row r="373" spans="2:18">
      <c r="B373" t="s">
        <v>4542</v>
      </c>
      <c r="C373" t="s">
        <v>3918</v>
      </c>
      <c r="D373" t="s">
        <v>4314</v>
      </c>
      <c r="E373"/>
      <c r="F373" t="s">
        <v>2736</v>
      </c>
      <c r="G373" t="s">
        <v>3022</v>
      </c>
      <c r="H373" t="s">
        <v>216</v>
      </c>
      <c r="I373" s="78">
        <v>5.62</v>
      </c>
      <c r="J373" t="s">
        <v>1228</v>
      </c>
      <c r="K373" t="s">
        <v>106</v>
      </c>
      <c r="L373" s="79">
        <v>3.9899999999999998E-2</v>
      </c>
      <c r="M373" s="79">
        <v>2.9499999999999998E-2</v>
      </c>
      <c r="N373" s="78">
        <v>1249715.25</v>
      </c>
      <c r="O373" s="78">
        <v>102.65</v>
      </c>
      <c r="P373" s="78">
        <v>4446.2981524972502</v>
      </c>
      <c r="Q373" s="79">
        <v>1.9E-3</v>
      </c>
      <c r="R373" s="79">
        <v>2.0000000000000001E-4</v>
      </c>
    </row>
    <row r="374" spans="2:18">
      <c r="B374" t="s">
        <v>4542</v>
      </c>
      <c r="C374" t="s">
        <v>3918</v>
      </c>
      <c r="D374" t="s">
        <v>4317</v>
      </c>
      <c r="E374"/>
      <c r="F374" t="s">
        <v>2736</v>
      </c>
      <c r="G374" t="s">
        <v>3123</v>
      </c>
      <c r="H374" t="s">
        <v>216</v>
      </c>
      <c r="I374" s="78">
        <v>5.62</v>
      </c>
      <c r="J374" t="s">
        <v>1228</v>
      </c>
      <c r="K374" t="s">
        <v>106</v>
      </c>
      <c r="L374" s="79">
        <v>3.9899999999999998E-2</v>
      </c>
      <c r="M374" s="79">
        <v>2.9499999999999998E-2</v>
      </c>
      <c r="N374" s="78">
        <v>705825.3</v>
      </c>
      <c r="O374" s="78">
        <v>102.65</v>
      </c>
      <c r="P374" s="78">
        <v>2511.2198377796999</v>
      </c>
      <c r="Q374" s="79">
        <v>1.1000000000000001E-3</v>
      </c>
      <c r="R374" s="79">
        <v>1E-4</v>
      </c>
    </row>
    <row r="375" spans="2:18">
      <c r="B375" t="s">
        <v>4542</v>
      </c>
      <c r="C375" t="s">
        <v>3918</v>
      </c>
      <c r="D375" t="s">
        <v>4318</v>
      </c>
      <c r="E375"/>
      <c r="F375" t="s">
        <v>2736</v>
      </c>
      <c r="G375" t="s">
        <v>4306</v>
      </c>
      <c r="H375" t="s">
        <v>216</v>
      </c>
      <c r="I375" s="78">
        <v>5.62</v>
      </c>
      <c r="J375" t="s">
        <v>1228</v>
      </c>
      <c r="K375" t="s">
        <v>106</v>
      </c>
      <c r="L375" s="79">
        <v>3.9899999999999998E-2</v>
      </c>
      <c r="M375" s="79">
        <v>2.9499999999999998E-2</v>
      </c>
      <c r="N375" s="78">
        <v>279866.15999999997</v>
      </c>
      <c r="O375" s="78">
        <v>102.65</v>
      </c>
      <c r="P375" s="78">
        <v>995.72153748983999</v>
      </c>
      <c r="Q375" s="79">
        <v>4.0000000000000002E-4</v>
      </c>
      <c r="R375" s="79">
        <v>1E-4</v>
      </c>
    </row>
    <row r="376" spans="2:18">
      <c r="B376" t="s">
        <v>4542</v>
      </c>
      <c r="C376" t="s">
        <v>3918</v>
      </c>
      <c r="D376" t="s">
        <v>4319</v>
      </c>
      <c r="E376"/>
      <c r="F376" t="s">
        <v>2736</v>
      </c>
      <c r="G376" t="s">
        <v>364</v>
      </c>
      <c r="H376" t="s">
        <v>216</v>
      </c>
      <c r="I376" s="78">
        <v>5.62</v>
      </c>
      <c r="J376" t="s">
        <v>1228</v>
      </c>
      <c r="K376" t="s">
        <v>106</v>
      </c>
      <c r="L376" s="79">
        <v>3.9899999999999998E-2</v>
      </c>
      <c r="M376" s="79">
        <v>2.9499999999999998E-2</v>
      </c>
      <c r="N376" s="78">
        <v>70406.539999999994</v>
      </c>
      <c r="O376" s="78">
        <v>102.65</v>
      </c>
      <c r="P376" s="78">
        <v>250.49583793246001</v>
      </c>
      <c r="Q376" s="79">
        <v>1E-4</v>
      </c>
      <c r="R376" s="79">
        <v>0</v>
      </c>
    </row>
    <row r="377" spans="2:18">
      <c r="B377" t="s">
        <v>4542</v>
      </c>
      <c r="C377" t="s">
        <v>3918</v>
      </c>
      <c r="D377" t="s">
        <v>4320</v>
      </c>
      <c r="E377"/>
      <c r="F377" t="s">
        <v>2736</v>
      </c>
      <c r="G377" t="s">
        <v>3733</v>
      </c>
      <c r="H377" t="s">
        <v>216</v>
      </c>
      <c r="I377" s="78">
        <v>5.62</v>
      </c>
      <c r="J377" t="s">
        <v>1228</v>
      </c>
      <c r="K377" t="s">
        <v>106</v>
      </c>
      <c r="L377" s="79">
        <v>3.9899999999999998E-2</v>
      </c>
      <c r="M377" s="79">
        <v>2.9499999999999998E-2</v>
      </c>
      <c r="N377" s="78">
        <v>306268.34999999998</v>
      </c>
      <c r="O377" s="78">
        <v>102.65</v>
      </c>
      <c r="P377" s="78">
        <v>1089.65654277915</v>
      </c>
      <c r="Q377" s="79">
        <v>5.0000000000000001E-4</v>
      </c>
      <c r="R377" s="79">
        <v>1E-4</v>
      </c>
    </row>
    <row r="378" spans="2:18">
      <c r="B378" t="s">
        <v>4542</v>
      </c>
      <c r="C378" t="s">
        <v>3918</v>
      </c>
      <c r="D378" t="s">
        <v>4321</v>
      </c>
      <c r="E378"/>
      <c r="F378" t="s">
        <v>2736</v>
      </c>
      <c r="G378" t="s">
        <v>3738</v>
      </c>
      <c r="H378" t="s">
        <v>216</v>
      </c>
      <c r="I378" s="78">
        <v>5.62</v>
      </c>
      <c r="J378" t="s">
        <v>1228</v>
      </c>
      <c r="K378" t="s">
        <v>106</v>
      </c>
      <c r="L378" s="79">
        <v>3.9899999999999998E-2</v>
      </c>
      <c r="M378" s="79">
        <v>2.9499999999999998E-2</v>
      </c>
      <c r="N378" s="78">
        <v>267544.75</v>
      </c>
      <c r="O378" s="78">
        <v>102.65</v>
      </c>
      <c r="P378" s="78">
        <v>951.88382124274995</v>
      </c>
      <c r="Q378" s="79">
        <v>4.0000000000000002E-4</v>
      </c>
      <c r="R378" s="79">
        <v>1E-4</v>
      </c>
    </row>
    <row r="379" spans="2:18">
      <c r="B379" t="s">
        <v>4543</v>
      </c>
      <c r="C379" t="s">
        <v>3918</v>
      </c>
      <c r="D379" t="s">
        <v>4337</v>
      </c>
      <c r="E379"/>
      <c r="F379" t="s">
        <v>2736</v>
      </c>
      <c r="G379" t="s">
        <v>4338</v>
      </c>
      <c r="H379" t="s">
        <v>216</v>
      </c>
      <c r="I379" s="78">
        <v>0.66</v>
      </c>
      <c r="J379" t="s">
        <v>1360</v>
      </c>
      <c r="K379" t="s">
        <v>106</v>
      </c>
      <c r="L379" s="79">
        <v>3.49E-2</v>
      </c>
      <c r="M379" s="79">
        <v>3.5799999999999998E-2</v>
      </c>
      <c r="N379" s="78">
        <v>5051302.6900000004</v>
      </c>
      <c r="O379" s="78">
        <v>99.36</v>
      </c>
      <c r="P379" s="78">
        <v>17395.765106749299</v>
      </c>
      <c r="Q379" s="79">
        <v>7.4000000000000003E-3</v>
      </c>
      <c r="R379" s="79">
        <v>1E-3</v>
      </c>
    </row>
    <row r="380" spans="2:18">
      <c r="B380" t="s">
        <v>4543</v>
      </c>
      <c r="C380" t="s">
        <v>3918</v>
      </c>
      <c r="D380" t="s">
        <v>4339</v>
      </c>
      <c r="E380"/>
      <c r="F380" t="s">
        <v>2736</v>
      </c>
      <c r="G380" t="s">
        <v>3520</v>
      </c>
      <c r="H380" t="s">
        <v>216</v>
      </c>
      <c r="I380" s="78">
        <v>0.66</v>
      </c>
      <c r="J380" t="s">
        <v>1360</v>
      </c>
      <c r="K380" t="s">
        <v>106</v>
      </c>
      <c r="L380" s="79">
        <v>3.49E-2</v>
      </c>
      <c r="M380" s="79">
        <v>3.5799999999999998E-2</v>
      </c>
      <c r="N380" s="78">
        <v>21572.18</v>
      </c>
      <c r="O380" s="78">
        <v>99.36</v>
      </c>
      <c r="P380" s="78">
        <v>74.290653154368002</v>
      </c>
      <c r="Q380" s="79">
        <v>0</v>
      </c>
      <c r="R380" s="79">
        <v>0</v>
      </c>
    </row>
    <row r="381" spans="2:18">
      <c r="B381" t="s">
        <v>4543</v>
      </c>
      <c r="C381" t="s">
        <v>3918</v>
      </c>
      <c r="D381" t="s">
        <v>4340</v>
      </c>
      <c r="E381"/>
      <c r="F381" t="s">
        <v>2736</v>
      </c>
      <c r="G381" t="s">
        <v>3575</v>
      </c>
      <c r="H381" t="s">
        <v>216</v>
      </c>
      <c r="I381" s="78">
        <v>0.66</v>
      </c>
      <c r="J381" t="s">
        <v>1360</v>
      </c>
      <c r="K381" t="s">
        <v>106</v>
      </c>
      <c r="L381" s="79">
        <v>3.49E-2</v>
      </c>
      <c r="M381" s="79">
        <v>3.5799999999999998E-2</v>
      </c>
      <c r="N381" s="78">
        <v>5021.9399999999996</v>
      </c>
      <c r="O381" s="78">
        <v>99.36</v>
      </c>
      <c r="P381" s="78">
        <v>17.294645358143999</v>
      </c>
      <c r="Q381" s="79">
        <v>0</v>
      </c>
      <c r="R381" s="79">
        <v>0</v>
      </c>
    </row>
    <row r="382" spans="2:18">
      <c r="B382" t="s">
        <v>4544</v>
      </c>
      <c r="C382" t="s">
        <v>3918</v>
      </c>
      <c r="D382" t="s">
        <v>4284</v>
      </c>
      <c r="E382"/>
      <c r="F382" t="s">
        <v>2736</v>
      </c>
      <c r="G382" t="s">
        <v>3159</v>
      </c>
      <c r="H382" t="s">
        <v>216</v>
      </c>
      <c r="I382" s="78">
        <v>4.21</v>
      </c>
      <c r="J382" t="s">
        <v>1228</v>
      </c>
      <c r="K382" t="s">
        <v>106</v>
      </c>
      <c r="L382" s="79">
        <v>5.4100000000000002E-2</v>
      </c>
      <c r="M382" s="79">
        <v>2.8000000000000001E-2</v>
      </c>
      <c r="N382" s="78">
        <v>112147.06</v>
      </c>
      <c r="O382" s="78">
        <v>101.67</v>
      </c>
      <c r="P382" s="78">
        <v>395.19302851633199</v>
      </c>
      <c r="Q382" s="79">
        <v>2.0000000000000001E-4</v>
      </c>
      <c r="R382" s="79">
        <v>0</v>
      </c>
    </row>
    <row r="383" spans="2:18">
      <c r="B383" t="s">
        <v>4544</v>
      </c>
      <c r="C383" t="s">
        <v>3918</v>
      </c>
      <c r="D383" t="s">
        <v>4285</v>
      </c>
      <c r="E383"/>
      <c r="F383" t="s">
        <v>2736</v>
      </c>
      <c r="G383" t="s">
        <v>3390</v>
      </c>
      <c r="H383" t="s">
        <v>216</v>
      </c>
      <c r="I383" s="78">
        <v>4.1500000000000004</v>
      </c>
      <c r="J383" t="s">
        <v>1228</v>
      </c>
      <c r="K383" t="s">
        <v>106</v>
      </c>
      <c r="L383" s="79">
        <v>3.3700000000000001E-2</v>
      </c>
      <c r="M383" s="79">
        <v>2.4400000000000002E-2</v>
      </c>
      <c r="N383" s="78">
        <v>225789.41</v>
      </c>
      <c r="O383" s="78">
        <v>101.67</v>
      </c>
      <c r="P383" s="78">
        <v>795.65528284750201</v>
      </c>
      <c r="Q383" s="79">
        <v>2.9999999999999997E-4</v>
      </c>
      <c r="R383" s="79">
        <v>0</v>
      </c>
    </row>
    <row r="384" spans="2:18">
      <c r="B384" t="s">
        <v>4544</v>
      </c>
      <c r="C384" t="s">
        <v>3918</v>
      </c>
      <c r="D384" t="s">
        <v>4286</v>
      </c>
      <c r="E384"/>
      <c r="F384" t="s">
        <v>2736</v>
      </c>
      <c r="G384" t="s">
        <v>3575</v>
      </c>
      <c r="H384" t="s">
        <v>216</v>
      </c>
      <c r="I384" s="78">
        <v>4.1500000000000004</v>
      </c>
      <c r="J384" t="s">
        <v>1228</v>
      </c>
      <c r="K384" t="s">
        <v>106</v>
      </c>
      <c r="L384" s="79">
        <v>3.3700000000000001E-2</v>
      </c>
      <c r="M384" s="79">
        <v>2.4400000000000002E-2</v>
      </c>
      <c r="N384" s="78">
        <v>613070.53</v>
      </c>
      <c r="O384" s="78">
        <v>101.67000000000014</v>
      </c>
      <c r="P384" s="78">
        <v>2160.3883280115801</v>
      </c>
      <c r="Q384" s="79">
        <v>8.9999999999999998E-4</v>
      </c>
      <c r="R384" s="79">
        <v>1E-4</v>
      </c>
    </row>
    <row r="385" spans="2:18">
      <c r="B385" t="s">
        <v>4544</v>
      </c>
      <c r="C385" t="s">
        <v>3918</v>
      </c>
      <c r="D385" t="s">
        <v>4287</v>
      </c>
      <c r="E385"/>
      <c r="F385" t="s">
        <v>2736</v>
      </c>
      <c r="G385" t="s">
        <v>4241</v>
      </c>
      <c r="H385" t="s">
        <v>216</v>
      </c>
      <c r="I385" s="78">
        <v>4.1500000000000004</v>
      </c>
      <c r="J385" t="s">
        <v>1228</v>
      </c>
      <c r="K385" t="s">
        <v>106</v>
      </c>
      <c r="L385" s="79">
        <v>3.3700000000000001E-2</v>
      </c>
      <c r="M385" s="79">
        <v>2.4400000000000002E-2</v>
      </c>
      <c r="N385" s="78">
        <v>665405.79</v>
      </c>
      <c r="O385" s="78">
        <v>101.67</v>
      </c>
      <c r="P385" s="78">
        <v>2344.8116191579402</v>
      </c>
      <c r="Q385" s="79">
        <v>1E-3</v>
      </c>
      <c r="R385" s="79">
        <v>1E-4</v>
      </c>
    </row>
    <row r="386" spans="2:18">
      <c r="B386" t="s">
        <v>4545</v>
      </c>
      <c r="C386" t="s">
        <v>3918</v>
      </c>
      <c r="D386" t="s">
        <v>4296</v>
      </c>
      <c r="E386"/>
      <c r="F386" t="s">
        <v>2736</v>
      </c>
      <c r="G386" t="s">
        <v>4297</v>
      </c>
      <c r="H386" t="s">
        <v>216</v>
      </c>
      <c r="I386" s="78">
        <v>5.82</v>
      </c>
      <c r="J386" t="s">
        <v>123</v>
      </c>
      <c r="K386" t="s">
        <v>113</v>
      </c>
      <c r="L386" s="79">
        <v>3.6400000000000002E-2</v>
      </c>
      <c r="M386" s="79">
        <v>3.32E-2</v>
      </c>
      <c r="N386" s="78">
        <v>940846.96</v>
      </c>
      <c r="O386" s="78">
        <v>98.98</v>
      </c>
      <c r="P386" s="78">
        <v>3961.6319906001299</v>
      </c>
      <c r="Q386" s="79">
        <v>1.6999999999999999E-3</v>
      </c>
      <c r="R386" s="79">
        <v>2.0000000000000001E-4</v>
      </c>
    </row>
    <row r="387" spans="2:18">
      <c r="B387" t="s">
        <v>4545</v>
      </c>
      <c r="C387" t="s">
        <v>3918</v>
      </c>
      <c r="D387" t="s">
        <v>4295</v>
      </c>
      <c r="E387"/>
      <c r="F387" t="s">
        <v>2736</v>
      </c>
      <c r="G387" t="s">
        <v>313</v>
      </c>
      <c r="H387" t="s">
        <v>216</v>
      </c>
      <c r="I387" s="78">
        <v>5.91</v>
      </c>
      <c r="J387" t="s">
        <v>123</v>
      </c>
      <c r="K387" t="s">
        <v>110</v>
      </c>
      <c r="L387" s="79">
        <v>2.2599999999999999E-2</v>
      </c>
      <c r="M387" s="79">
        <v>2.6100000000000002E-2</v>
      </c>
      <c r="N387" s="78">
        <v>1001222.99</v>
      </c>
      <c r="O387" s="78">
        <v>100.20000000000007</v>
      </c>
      <c r="P387" s="78">
        <v>3895.3237228231301</v>
      </c>
      <c r="Q387" s="79">
        <v>1.6999999999999999E-3</v>
      </c>
      <c r="R387" s="79">
        <v>2.0000000000000001E-4</v>
      </c>
    </row>
    <row r="388" spans="2:18">
      <c r="B388" t="s">
        <v>4545</v>
      </c>
      <c r="C388" t="s">
        <v>3918</v>
      </c>
      <c r="D388" t="s">
        <v>4290</v>
      </c>
      <c r="E388"/>
      <c r="F388" t="s">
        <v>2736</v>
      </c>
      <c r="G388" t="s">
        <v>3218</v>
      </c>
      <c r="H388" t="s">
        <v>216</v>
      </c>
      <c r="I388" s="78">
        <v>5.91</v>
      </c>
      <c r="J388" t="s">
        <v>123</v>
      </c>
      <c r="K388" t="s">
        <v>110</v>
      </c>
      <c r="L388" s="79">
        <v>2.2599999999999999E-2</v>
      </c>
      <c r="M388" s="79">
        <v>2.6100000000000002E-2</v>
      </c>
      <c r="N388" s="78">
        <v>22960.63</v>
      </c>
      <c r="O388" s="78">
        <v>100.2</v>
      </c>
      <c r="P388" s="78">
        <v>89.329837232328003</v>
      </c>
      <c r="Q388" s="79">
        <v>0</v>
      </c>
      <c r="R388" s="79">
        <v>0</v>
      </c>
    </row>
    <row r="389" spans="2:18">
      <c r="B389" t="s">
        <v>4545</v>
      </c>
      <c r="C389" t="s">
        <v>3918</v>
      </c>
      <c r="D389" t="s">
        <v>4293</v>
      </c>
      <c r="E389"/>
      <c r="F389" t="s">
        <v>2736</v>
      </c>
      <c r="G389" t="s">
        <v>3218</v>
      </c>
      <c r="H389" t="s">
        <v>216</v>
      </c>
      <c r="I389" s="78">
        <v>5.82</v>
      </c>
      <c r="J389" t="s">
        <v>123</v>
      </c>
      <c r="K389" t="s">
        <v>113</v>
      </c>
      <c r="L389" s="79">
        <v>3.6400000000000002E-2</v>
      </c>
      <c r="M389" s="79">
        <v>3.32E-2</v>
      </c>
      <c r="N389" s="78">
        <v>74857.039999999994</v>
      </c>
      <c r="O389" s="78">
        <v>98.98</v>
      </c>
      <c r="P389" s="78">
        <v>315.20115065858698</v>
      </c>
      <c r="Q389" s="79">
        <v>1E-4</v>
      </c>
      <c r="R389" s="79">
        <v>0</v>
      </c>
    </row>
    <row r="390" spans="2:18">
      <c r="B390" t="s">
        <v>4545</v>
      </c>
      <c r="C390" t="s">
        <v>3918</v>
      </c>
      <c r="D390" t="s">
        <v>4291</v>
      </c>
      <c r="E390"/>
      <c r="F390" t="s">
        <v>2736</v>
      </c>
      <c r="G390" t="s">
        <v>4292</v>
      </c>
      <c r="H390" t="s">
        <v>216</v>
      </c>
      <c r="I390" s="78">
        <v>5.91</v>
      </c>
      <c r="J390" t="s">
        <v>123</v>
      </c>
      <c r="K390" t="s">
        <v>110</v>
      </c>
      <c r="L390" s="79">
        <v>2.2599999999999999E-2</v>
      </c>
      <c r="M390" s="79">
        <v>2.64E-2</v>
      </c>
      <c r="N390" s="78">
        <v>81223.240000000005</v>
      </c>
      <c r="O390" s="78">
        <v>100.0599999999998</v>
      </c>
      <c r="P390" s="78">
        <v>315.56282042976198</v>
      </c>
      <c r="Q390" s="79">
        <v>1E-4</v>
      </c>
      <c r="R390" s="79">
        <v>0</v>
      </c>
    </row>
    <row r="391" spans="2:18">
      <c r="B391" t="s">
        <v>4545</v>
      </c>
      <c r="C391" t="s">
        <v>3918</v>
      </c>
      <c r="D391" t="s">
        <v>4294</v>
      </c>
      <c r="E391"/>
      <c r="F391" t="s">
        <v>2736</v>
      </c>
      <c r="G391" t="s">
        <v>4292</v>
      </c>
      <c r="H391" t="s">
        <v>216</v>
      </c>
      <c r="I391" s="78">
        <v>5.82</v>
      </c>
      <c r="J391" t="s">
        <v>123</v>
      </c>
      <c r="K391" t="s">
        <v>113</v>
      </c>
      <c r="L391" s="79">
        <v>3.6400000000000002E-2</v>
      </c>
      <c r="M391" s="79">
        <v>3.32E-2</v>
      </c>
      <c r="N391" s="78">
        <v>115941.28</v>
      </c>
      <c r="O391" s="78">
        <v>98.98999999999991</v>
      </c>
      <c r="P391" s="78">
        <v>488.24421867559403</v>
      </c>
      <c r="Q391" s="79">
        <v>2.0000000000000001E-4</v>
      </c>
      <c r="R391" s="79">
        <v>0</v>
      </c>
    </row>
    <row r="392" spans="2:18">
      <c r="B392" t="s">
        <v>4546</v>
      </c>
      <c r="C392" t="s">
        <v>4077</v>
      </c>
      <c r="D392" t="s">
        <v>4329</v>
      </c>
      <c r="E392"/>
      <c r="F392" t="s">
        <v>2736</v>
      </c>
      <c r="G392" t="s">
        <v>4330</v>
      </c>
      <c r="H392" t="s">
        <v>216</v>
      </c>
      <c r="I392" s="78">
        <v>4.1100000000000003</v>
      </c>
      <c r="J392" t="s">
        <v>688</v>
      </c>
      <c r="K392" t="s">
        <v>106</v>
      </c>
      <c r="L392" s="79">
        <v>2.6700000000000002E-2</v>
      </c>
      <c r="M392" s="79">
        <v>4.7600000000000003E-2</v>
      </c>
      <c r="N392" s="78">
        <v>6745436.8600000003</v>
      </c>
      <c r="O392" s="78">
        <v>91.710000000000306</v>
      </c>
      <c r="P392" s="78">
        <v>21441.508340164601</v>
      </c>
      <c r="Q392" s="79">
        <v>9.1000000000000004E-3</v>
      </c>
      <c r="R392" s="79">
        <v>1.1999999999999999E-3</v>
      </c>
    </row>
    <row r="393" spans="2:18">
      <c r="B393" t="s">
        <v>4546</v>
      </c>
      <c r="C393" t="s">
        <v>4077</v>
      </c>
      <c r="D393" t="s">
        <v>4331</v>
      </c>
      <c r="E393"/>
      <c r="F393" t="s">
        <v>2736</v>
      </c>
      <c r="G393" t="s">
        <v>4332</v>
      </c>
      <c r="H393" t="s">
        <v>216</v>
      </c>
      <c r="I393" s="78">
        <v>4.1100000000000003</v>
      </c>
      <c r="J393" t="s">
        <v>688</v>
      </c>
      <c r="K393" t="s">
        <v>106</v>
      </c>
      <c r="L393" s="79">
        <v>2.6700000000000002E-2</v>
      </c>
      <c r="M393" s="79">
        <v>4.7600000000000003E-2</v>
      </c>
      <c r="N393" s="78">
        <v>60733.02</v>
      </c>
      <c r="O393" s="78">
        <v>91.71</v>
      </c>
      <c r="P393" s="78">
        <v>193.05014365717199</v>
      </c>
      <c r="Q393" s="79">
        <v>1E-4</v>
      </c>
      <c r="R393" s="79">
        <v>0</v>
      </c>
    </row>
    <row r="394" spans="2:18">
      <c r="B394" t="s">
        <v>4546</v>
      </c>
      <c r="C394" t="s">
        <v>4077</v>
      </c>
      <c r="D394" t="s">
        <v>4333</v>
      </c>
      <c r="E394"/>
      <c r="F394" t="s">
        <v>2736</v>
      </c>
      <c r="G394" t="s">
        <v>3733</v>
      </c>
      <c r="H394" t="s">
        <v>216</v>
      </c>
      <c r="I394" s="78">
        <v>4.1100000000000003</v>
      </c>
      <c r="J394" t="s">
        <v>688</v>
      </c>
      <c r="K394" t="s">
        <v>106</v>
      </c>
      <c r="L394" s="79">
        <v>2.6700000000000002E-2</v>
      </c>
      <c r="M394" s="79">
        <v>4.7600000000000003E-2</v>
      </c>
      <c r="N394" s="78">
        <v>37774.28</v>
      </c>
      <c r="O394" s="78">
        <v>91.71</v>
      </c>
      <c r="P394" s="78">
        <v>120.071917723608</v>
      </c>
      <c r="Q394" s="79">
        <v>1E-4</v>
      </c>
      <c r="R394" s="79">
        <v>0</v>
      </c>
    </row>
    <row r="395" spans="2:18">
      <c r="B395" t="s">
        <v>4546</v>
      </c>
      <c r="C395" t="s">
        <v>4077</v>
      </c>
      <c r="D395" t="s">
        <v>4334</v>
      </c>
      <c r="E395"/>
      <c r="F395" t="s">
        <v>2736</v>
      </c>
      <c r="G395" t="s">
        <v>4335</v>
      </c>
      <c r="H395" t="s">
        <v>216</v>
      </c>
      <c r="I395" s="78">
        <v>4.1100000000000003</v>
      </c>
      <c r="J395" t="s">
        <v>688</v>
      </c>
      <c r="K395" t="s">
        <v>106</v>
      </c>
      <c r="L395" s="79">
        <v>2.6700000000000002E-2</v>
      </c>
      <c r="M395" s="79">
        <v>4.7600000000000003E-2</v>
      </c>
      <c r="N395" s="78">
        <v>9090.0499999999993</v>
      </c>
      <c r="O395" s="78">
        <v>91.71</v>
      </c>
      <c r="P395" s="78">
        <v>28.894256507430001</v>
      </c>
      <c r="Q395" s="79">
        <v>0</v>
      </c>
      <c r="R395" s="79">
        <v>0</v>
      </c>
    </row>
    <row r="396" spans="2:18">
      <c r="B396" t="s">
        <v>4546</v>
      </c>
      <c r="C396" t="s">
        <v>4077</v>
      </c>
      <c r="D396" t="s">
        <v>4336</v>
      </c>
      <c r="E396"/>
      <c r="F396" t="s">
        <v>2736</v>
      </c>
      <c r="G396" t="s">
        <v>3378</v>
      </c>
      <c r="H396" t="s">
        <v>216</v>
      </c>
      <c r="I396" s="78">
        <v>4.1100000000000003</v>
      </c>
      <c r="J396" t="s">
        <v>688</v>
      </c>
      <c r="K396" t="s">
        <v>106</v>
      </c>
      <c r="L396" s="79">
        <v>2.6700000000000002E-2</v>
      </c>
      <c r="M396" s="79">
        <v>4.7600000000000003E-2</v>
      </c>
      <c r="N396" s="78">
        <v>31147.91</v>
      </c>
      <c r="O396" s="78">
        <v>91.71</v>
      </c>
      <c r="P396" s="78">
        <v>99.008883472625996</v>
      </c>
      <c r="Q396" s="79">
        <v>0</v>
      </c>
      <c r="R396" s="79">
        <v>0</v>
      </c>
    </row>
    <row r="397" spans="2:18">
      <c r="B397" t="s">
        <v>4547</v>
      </c>
      <c r="C397" t="s">
        <v>3918</v>
      </c>
      <c r="D397" t="s">
        <v>4365</v>
      </c>
      <c r="E397"/>
      <c r="F397" t="s">
        <v>2736</v>
      </c>
      <c r="G397" t="s">
        <v>370</v>
      </c>
      <c r="H397" t="s">
        <v>216</v>
      </c>
      <c r="I397" s="78">
        <v>4.83</v>
      </c>
      <c r="J397" t="s">
        <v>585</v>
      </c>
      <c r="K397" t="s">
        <v>106</v>
      </c>
      <c r="L397" s="79">
        <v>3.0300000000000001E-2</v>
      </c>
      <c r="M397" s="79">
        <v>2.8899999999999999E-2</v>
      </c>
      <c r="N397" s="78">
        <v>6219007.6299999999</v>
      </c>
      <c r="O397" s="78">
        <v>100</v>
      </c>
      <c r="P397" s="78">
        <v>21571.477016054199</v>
      </c>
      <c r="Q397" s="79">
        <v>9.1999999999999998E-3</v>
      </c>
      <c r="R397" s="79">
        <v>1.1999999999999999E-3</v>
      </c>
    </row>
    <row r="398" spans="2:18">
      <c r="B398" t="s">
        <v>4526</v>
      </c>
      <c r="C398" t="s">
        <v>3918</v>
      </c>
      <c r="D398" t="s">
        <v>4366</v>
      </c>
      <c r="E398"/>
      <c r="F398" t="s">
        <v>2736</v>
      </c>
      <c r="G398" t="s">
        <v>4367</v>
      </c>
      <c r="H398" t="s">
        <v>216</v>
      </c>
      <c r="I398" s="78">
        <v>1.35</v>
      </c>
      <c r="J398" t="s">
        <v>1228</v>
      </c>
      <c r="K398" t="s">
        <v>106</v>
      </c>
      <c r="L398" s="79">
        <v>2.5000000000000001E-2</v>
      </c>
      <c r="M398" s="79">
        <v>3.6799999999999999E-2</v>
      </c>
      <c r="N398" s="78">
        <v>62978.14</v>
      </c>
      <c r="O398" s="78">
        <v>98.99</v>
      </c>
      <c r="P398" s="78">
        <v>216.077582684276</v>
      </c>
      <c r="Q398" s="79">
        <v>1E-4</v>
      </c>
      <c r="R398" s="79">
        <v>0</v>
      </c>
    </row>
    <row r="399" spans="2:18">
      <c r="B399" t="s">
        <v>4526</v>
      </c>
      <c r="C399" t="s">
        <v>3918</v>
      </c>
      <c r="D399" t="s">
        <v>4370</v>
      </c>
      <c r="E399"/>
      <c r="F399" t="s">
        <v>2736</v>
      </c>
      <c r="G399" t="s">
        <v>4371</v>
      </c>
      <c r="H399" t="s">
        <v>216</v>
      </c>
      <c r="I399" s="78">
        <v>2.77</v>
      </c>
      <c r="J399" t="s">
        <v>1228</v>
      </c>
      <c r="K399" t="s">
        <v>106</v>
      </c>
      <c r="L399" s="79">
        <v>2.5000000000000001E-2</v>
      </c>
      <c r="M399" s="79">
        <v>3.5799999999999998E-2</v>
      </c>
      <c r="N399" s="78">
        <v>146663.85</v>
      </c>
      <c r="O399" s="78">
        <v>98.99</v>
      </c>
      <c r="P399" s="78">
        <v>503.20270136859</v>
      </c>
      <c r="Q399" s="79">
        <v>2.0000000000000001E-4</v>
      </c>
      <c r="R399" s="79">
        <v>0</v>
      </c>
    </row>
    <row r="400" spans="2:18">
      <c r="B400" t="s">
        <v>4526</v>
      </c>
      <c r="C400" t="s">
        <v>3918</v>
      </c>
      <c r="D400" t="s">
        <v>4372</v>
      </c>
      <c r="E400"/>
      <c r="F400" t="s">
        <v>2736</v>
      </c>
      <c r="G400" t="s">
        <v>4162</v>
      </c>
      <c r="H400" t="s">
        <v>216</v>
      </c>
      <c r="I400" s="78">
        <v>2.77</v>
      </c>
      <c r="J400" t="s">
        <v>1228</v>
      </c>
      <c r="K400" t="s">
        <v>106</v>
      </c>
      <c r="L400" s="79">
        <v>2.5000000000000001E-2</v>
      </c>
      <c r="M400" s="79">
        <v>3.5799999999999998E-2</v>
      </c>
      <c r="N400" s="78">
        <v>79060.77</v>
      </c>
      <c r="O400" s="78">
        <v>98.99</v>
      </c>
      <c r="P400" s="78">
        <v>271.25698006891798</v>
      </c>
      <c r="Q400" s="79">
        <v>1E-4</v>
      </c>
      <c r="R400" s="79">
        <v>0</v>
      </c>
    </row>
    <row r="401" spans="2:18">
      <c r="B401" t="s">
        <v>4526</v>
      </c>
      <c r="C401" t="s">
        <v>3918</v>
      </c>
      <c r="D401" t="s">
        <v>4368</v>
      </c>
      <c r="E401"/>
      <c r="F401" t="s">
        <v>2736</v>
      </c>
      <c r="G401" t="s">
        <v>4369</v>
      </c>
      <c r="H401" t="s">
        <v>216</v>
      </c>
      <c r="I401" s="78">
        <v>0.61</v>
      </c>
      <c r="J401" t="s">
        <v>1228</v>
      </c>
      <c r="K401" t="s">
        <v>106</v>
      </c>
      <c r="L401" s="79">
        <v>4.5600000000000002E-2</v>
      </c>
      <c r="M401" s="79">
        <v>7.2499999999999995E-2</v>
      </c>
      <c r="N401" s="78">
        <v>138976.19</v>
      </c>
      <c r="O401" s="78">
        <v>98.99</v>
      </c>
      <c r="P401" s="78">
        <v>476.82639064714601</v>
      </c>
      <c r="Q401" s="79">
        <v>2.0000000000000001E-4</v>
      </c>
      <c r="R401" s="79">
        <v>0</v>
      </c>
    </row>
    <row r="402" spans="2:18">
      <c r="B402" t="s">
        <v>4526</v>
      </c>
      <c r="C402" t="s">
        <v>3918</v>
      </c>
      <c r="D402" t="s">
        <v>4373</v>
      </c>
      <c r="E402"/>
      <c r="F402" t="s">
        <v>2736</v>
      </c>
      <c r="G402" t="s">
        <v>3763</v>
      </c>
      <c r="H402" t="s">
        <v>216</v>
      </c>
      <c r="I402" s="78">
        <v>2.77</v>
      </c>
      <c r="J402" t="s">
        <v>1228</v>
      </c>
      <c r="K402" t="s">
        <v>106</v>
      </c>
      <c r="L402" s="79">
        <v>4.5600000000000002E-2</v>
      </c>
      <c r="M402" s="79">
        <v>3.5799999999999998E-2</v>
      </c>
      <c r="N402" s="78">
        <v>82121</v>
      </c>
      <c r="O402" s="78">
        <v>98.99</v>
      </c>
      <c r="P402" s="78">
        <v>281.75660900140002</v>
      </c>
      <c r="Q402" s="79">
        <v>1E-4</v>
      </c>
      <c r="R402" s="79">
        <v>0</v>
      </c>
    </row>
    <row r="403" spans="2:18">
      <c r="B403" t="s">
        <v>4526</v>
      </c>
      <c r="C403" t="s">
        <v>4077</v>
      </c>
      <c r="D403" t="s">
        <v>4374</v>
      </c>
      <c r="E403"/>
      <c r="F403" t="s">
        <v>2736</v>
      </c>
      <c r="G403" t="s">
        <v>318</v>
      </c>
      <c r="H403" t="s">
        <v>216</v>
      </c>
      <c r="I403" s="78">
        <v>2.77</v>
      </c>
      <c r="J403" t="s">
        <v>1228</v>
      </c>
      <c r="K403" t="s">
        <v>106</v>
      </c>
      <c r="L403" s="79">
        <v>2.92E-2</v>
      </c>
      <c r="M403" s="79">
        <v>3.5799999999999998E-2</v>
      </c>
      <c r="N403" s="78">
        <v>146441</v>
      </c>
      <c r="O403" s="78">
        <v>98.99</v>
      </c>
      <c r="P403" s="78">
        <v>502.43810448940002</v>
      </c>
      <c r="Q403" s="79">
        <v>2.0000000000000001E-4</v>
      </c>
      <c r="R403" s="79">
        <v>0</v>
      </c>
    </row>
    <row r="404" spans="2:18">
      <c r="B404" t="s">
        <v>4548</v>
      </c>
      <c r="C404" t="s">
        <v>3918</v>
      </c>
      <c r="D404" t="s">
        <v>4328</v>
      </c>
      <c r="E404"/>
      <c r="F404" t="s">
        <v>2736</v>
      </c>
      <c r="G404" t="s">
        <v>3195</v>
      </c>
      <c r="H404" t="s">
        <v>216</v>
      </c>
      <c r="I404" s="78">
        <v>2.79</v>
      </c>
      <c r="J404" t="s">
        <v>1169</v>
      </c>
      <c r="K404" t="s">
        <v>106</v>
      </c>
      <c r="L404" s="79">
        <v>3.7100000000000001E-2</v>
      </c>
      <c r="M404" s="79">
        <v>3.8899999999999997E-2</v>
      </c>
      <c r="N404" s="78">
        <v>116308.14</v>
      </c>
      <c r="O404" s="78">
        <v>100</v>
      </c>
      <c r="P404" s="78">
        <v>403.12401324000001</v>
      </c>
      <c r="Q404" s="79">
        <v>2.0000000000000001E-4</v>
      </c>
      <c r="R404" s="79">
        <v>0</v>
      </c>
    </row>
    <row r="405" spans="2:18">
      <c r="B405" t="s">
        <v>4549</v>
      </c>
      <c r="C405" t="s">
        <v>3918</v>
      </c>
      <c r="D405" t="s">
        <v>4288</v>
      </c>
      <c r="E405"/>
      <c r="F405" t="s">
        <v>2736</v>
      </c>
      <c r="G405" t="s">
        <v>2833</v>
      </c>
      <c r="H405" t="s">
        <v>216</v>
      </c>
      <c r="I405" s="78">
        <v>3.99</v>
      </c>
      <c r="J405" t="s">
        <v>123</v>
      </c>
      <c r="K405" t="s">
        <v>106</v>
      </c>
      <c r="L405" s="79">
        <v>3.5200000000000002E-2</v>
      </c>
      <c r="M405" s="79">
        <v>4.6800000000000001E-2</v>
      </c>
      <c r="N405" s="78">
        <v>3185382.28</v>
      </c>
      <c r="O405" s="78">
        <v>100.25</v>
      </c>
      <c r="P405" s="78">
        <v>11068.1363199362</v>
      </c>
      <c r="Q405" s="79">
        <v>4.7000000000000002E-3</v>
      </c>
      <c r="R405" s="79">
        <v>5.9999999999999995E-4</v>
      </c>
    </row>
    <row r="406" spans="2:18">
      <c r="B406" t="s">
        <v>4549</v>
      </c>
      <c r="C406" t="s">
        <v>3918</v>
      </c>
      <c r="D406" t="s">
        <v>4289</v>
      </c>
      <c r="E406"/>
      <c r="F406" t="s">
        <v>2736</v>
      </c>
      <c r="G406" t="s">
        <v>4208</v>
      </c>
      <c r="H406" t="s">
        <v>216</v>
      </c>
      <c r="I406" s="78">
        <v>3.99</v>
      </c>
      <c r="J406" t="s">
        <v>123</v>
      </c>
      <c r="K406" t="s">
        <v>106</v>
      </c>
      <c r="L406" s="79">
        <v>3.5200000000000002E-2</v>
      </c>
      <c r="M406" s="79">
        <v>4.6800000000000001E-2</v>
      </c>
      <c r="N406" s="78">
        <v>187375.44</v>
      </c>
      <c r="O406" s="78">
        <v>100.25</v>
      </c>
      <c r="P406" s="78">
        <v>651.06688322759999</v>
      </c>
      <c r="Q406" s="79">
        <v>2.9999999999999997E-4</v>
      </c>
      <c r="R406" s="79">
        <v>0</v>
      </c>
    </row>
    <row r="407" spans="2:18">
      <c r="B407" t="s">
        <v>4550</v>
      </c>
      <c r="C407" t="s">
        <v>3918</v>
      </c>
      <c r="D407" t="s">
        <v>4390</v>
      </c>
      <c r="E407"/>
      <c r="F407" t="s">
        <v>224</v>
      </c>
      <c r="G407" t="s">
        <v>4391</v>
      </c>
      <c r="H407" t="s">
        <v>225</v>
      </c>
      <c r="I407" s="78">
        <v>2.0499999999999998</v>
      </c>
      <c r="J407" t="s">
        <v>1228</v>
      </c>
      <c r="K407" t="s">
        <v>106</v>
      </c>
      <c r="L407" s="79">
        <v>2.5000000000000001E-2</v>
      </c>
      <c r="M407" s="79">
        <v>3.39E-2</v>
      </c>
      <c r="N407" s="78">
        <v>1701157.11</v>
      </c>
      <c r="O407" s="78">
        <v>99.019999999999968</v>
      </c>
      <c r="P407" s="78">
        <v>5838.4276799360496</v>
      </c>
      <c r="Q407" s="79">
        <v>2.5000000000000001E-3</v>
      </c>
      <c r="R407" s="79">
        <v>2.9999999999999997E-4</v>
      </c>
    </row>
    <row r="408" spans="2:18">
      <c r="B408" t="s">
        <v>4533</v>
      </c>
      <c r="C408" t="s">
        <v>3918</v>
      </c>
      <c r="D408" t="s">
        <v>4409</v>
      </c>
      <c r="E408"/>
      <c r="F408" t="s">
        <v>224</v>
      </c>
      <c r="G408" t="s">
        <v>3062</v>
      </c>
      <c r="H408" t="s">
        <v>225</v>
      </c>
      <c r="I408" s="78">
        <v>7.18</v>
      </c>
      <c r="J408" t="s">
        <v>1228</v>
      </c>
      <c r="K408" t="s">
        <v>113</v>
      </c>
      <c r="L408" s="79">
        <v>2.76E-2</v>
      </c>
      <c r="M408" s="79">
        <v>2.6599999999999999E-2</v>
      </c>
      <c r="N408" s="78">
        <v>2026294.99</v>
      </c>
      <c r="O408" s="78">
        <v>100.56999999999995</v>
      </c>
      <c r="P408" s="78">
        <v>8669.1958676056602</v>
      </c>
      <c r="Q408" s="79">
        <v>3.7000000000000002E-3</v>
      </c>
      <c r="R408" s="79">
        <v>5.0000000000000001E-4</v>
      </c>
    </row>
    <row r="409" spans="2:18">
      <c r="B409" t="s">
        <v>4551</v>
      </c>
      <c r="C409" t="s">
        <v>3918</v>
      </c>
      <c r="D409" t="s">
        <v>4399</v>
      </c>
      <c r="E409"/>
      <c r="F409" t="s">
        <v>224</v>
      </c>
      <c r="G409" t="s">
        <v>1113</v>
      </c>
      <c r="H409" t="s">
        <v>225</v>
      </c>
      <c r="I409" s="78">
        <v>3.51</v>
      </c>
      <c r="J409" t="s">
        <v>1228</v>
      </c>
      <c r="K409" t="s">
        <v>106</v>
      </c>
      <c r="L409" s="79">
        <v>3.6700000000000003E-2</v>
      </c>
      <c r="M409" s="79">
        <v>4.7199999999999999E-2</v>
      </c>
      <c r="N409" s="78">
        <v>1328953</v>
      </c>
      <c r="O409" s="78">
        <v>96.93</v>
      </c>
      <c r="P409" s="78">
        <v>4464.7422592913999</v>
      </c>
      <c r="Q409" s="79">
        <v>1.9E-3</v>
      </c>
      <c r="R409" s="79">
        <v>2.9999999999999997E-4</v>
      </c>
    </row>
    <row r="410" spans="2:18">
      <c r="B410" t="s">
        <v>4551</v>
      </c>
      <c r="C410" t="s">
        <v>3918</v>
      </c>
      <c r="D410" t="s">
        <v>4400</v>
      </c>
      <c r="E410"/>
      <c r="F410" t="s">
        <v>224</v>
      </c>
      <c r="G410" t="s">
        <v>4367</v>
      </c>
      <c r="H410" t="s">
        <v>225</v>
      </c>
      <c r="I410" s="78">
        <v>2.84</v>
      </c>
      <c r="J410" t="s">
        <v>1228</v>
      </c>
      <c r="K410" t="s">
        <v>106</v>
      </c>
      <c r="L410" s="79">
        <v>3.6700000000000003E-2</v>
      </c>
      <c r="M410" s="79">
        <v>3.27E-2</v>
      </c>
      <c r="N410" s="78">
        <v>252238.24</v>
      </c>
      <c r="O410" s="78">
        <v>96.93</v>
      </c>
      <c r="P410" s="78">
        <v>847.41802722691205</v>
      </c>
      <c r="Q410" s="79">
        <v>4.0000000000000002E-4</v>
      </c>
      <c r="R410" s="79">
        <v>0</v>
      </c>
    </row>
    <row r="411" spans="2:18">
      <c r="B411" t="s">
        <v>4458</v>
      </c>
      <c r="C411" t="s">
        <v>3918</v>
      </c>
      <c r="D411" t="s">
        <v>4386</v>
      </c>
      <c r="E411"/>
      <c r="F411" t="s">
        <v>224</v>
      </c>
      <c r="G411" t="s">
        <v>743</v>
      </c>
      <c r="H411" t="s">
        <v>225</v>
      </c>
      <c r="I411" s="78">
        <v>2.2799999999999998</v>
      </c>
      <c r="J411" t="s">
        <v>1228</v>
      </c>
      <c r="K411" t="s">
        <v>116</v>
      </c>
      <c r="L411" s="79">
        <v>2.1700000000000001E-2</v>
      </c>
      <c r="M411" s="79">
        <v>2.53E-2</v>
      </c>
      <c r="N411" s="78">
        <v>388381.28</v>
      </c>
      <c r="O411" s="78">
        <v>99.30999999999996</v>
      </c>
      <c r="P411" s="78">
        <v>976.133227554374</v>
      </c>
      <c r="Q411" s="79">
        <v>4.0000000000000002E-4</v>
      </c>
      <c r="R411" s="79">
        <v>1E-4</v>
      </c>
    </row>
    <row r="412" spans="2:18">
      <c r="B412" t="s">
        <v>4458</v>
      </c>
      <c r="C412" t="s">
        <v>3918</v>
      </c>
      <c r="D412" t="s">
        <v>4387</v>
      </c>
      <c r="E412"/>
      <c r="F412" t="s">
        <v>224</v>
      </c>
      <c r="G412" t="s">
        <v>743</v>
      </c>
      <c r="H412" t="s">
        <v>225</v>
      </c>
      <c r="I412" s="78">
        <v>8.57</v>
      </c>
      <c r="J412" t="s">
        <v>1228</v>
      </c>
      <c r="K412" t="s">
        <v>116</v>
      </c>
      <c r="L412" s="79">
        <v>2.35E-2</v>
      </c>
      <c r="M412" s="79">
        <v>2.7799999999999998E-2</v>
      </c>
      <c r="N412" s="78">
        <v>286680</v>
      </c>
      <c r="O412" s="78">
        <v>100.28</v>
      </c>
      <c r="P412" s="78">
        <v>727.56122728319997</v>
      </c>
      <c r="Q412" s="79">
        <v>2.9999999999999997E-4</v>
      </c>
      <c r="R412" s="79">
        <v>0</v>
      </c>
    </row>
    <row r="413" spans="2:18">
      <c r="B413" t="s">
        <v>4458</v>
      </c>
      <c r="C413" t="s">
        <v>3918</v>
      </c>
      <c r="D413" t="s">
        <v>4388</v>
      </c>
      <c r="E413"/>
      <c r="F413" t="s">
        <v>224</v>
      </c>
      <c r="G413" t="s">
        <v>743</v>
      </c>
      <c r="H413" t="s">
        <v>225</v>
      </c>
      <c r="I413" s="78">
        <v>7.87</v>
      </c>
      <c r="J413" t="s">
        <v>1228</v>
      </c>
      <c r="K413" t="s">
        <v>116</v>
      </c>
      <c r="L413" s="79">
        <v>4.4999999999999998E-2</v>
      </c>
      <c r="M413" s="79">
        <v>4.1799999999999997E-2</v>
      </c>
      <c r="N413" s="78">
        <v>1146720</v>
      </c>
      <c r="O413" s="78">
        <v>103</v>
      </c>
      <c r="P413" s="78">
        <v>2989.1825452799999</v>
      </c>
      <c r="Q413" s="79">
        <v>1.2999999999999999E-3</v>
      </c>
      <c r="R413" s="79">
        <v>2.0000000000000001E-4</v>
      </c>
    </row>
    <row r="414" spans="2:18">
      <c r="B414" t="s">
        <v>4535</v>
      </c>
      <c r="C414" t="s">
        <v>4077</v>
      </c>
      <c r="D414" t="s">
        <v>4423</v>
      </c>
      <c r="E414"/>
      <c r="F414" t="s">
        <v>224</v>
      </c>
      <c r="G414" t="s">
        <v>2716</v>
      </c>
      <c r="H414" t="s">
        <v>225</v>
      </c>
      <c r="I414" s="78">
        <v>2.79</v>
      </c>
      <c r="J414" t="s">
        <v>474</v>
      </c>
      <c r="K414" t="s">
        <v>106</v>
      </c>
      <c r="L414" s="79">
        <v>3.1699999999999999E-2</v>
      </c>
      <c r="M414" s="79">
        <v>3.7600000000000001E-2</v>
      </c>
      <c r="N414" s="78">
        <v>1157053.74</v>
      </c>
      <c r="O414" s="78">
        <v>97.42999999999995</v>
      </c>
      <c r="P414" s="78">
        <v>3907.2823124850102</v>
      </c>
      <c r="Q414" s="79">
        <v>1.6999999999999999E-3</v>
      </c>
      <c r="R414" s="79">
        <v>2.0000000000000001E-4</v>
      </c>
    </row>
    <row r="415" spans="2:18">
      <c r="B415" t="s">
        <v>4536</v>
      </c>
      <c r="C415" t="s">
        <v>3918</v>
      </c>
      <c r="D415" t="s">
        <v>4421</v>
      </c>
      <c r="E415"/>
      <c r="F415" t="s">
        <v>224</v>
      </c>
      <c r="G415" t="s">
        <v>4403</v>
      </c>
      <c r="H415" t="s">
        <v>225</v>
      </c>
      <c r="I415" s="78">
        <v>2.79</v>
      </c>
      <c r="J415" t="s">
        <v>1228</v>
      </c>
      <c r="K415" t="s">
        <v>106</v>
      </c>
      <c r="L415" s="79">
        <v>3.0300000000000001E-2</v>
      </c>
      <c r="M415" s="79">
        <v>2.3300000000000001E-2</v>
      </c>
      <c r="N415" s="78">
        <v>114553.91</v>
      </c>
      <c r="O415" s="78">
        <v>100</v>
      </c>
      <c r="P415" s="78">
        <v>397.04385206000001</v>
      </c>
      <c r="Q415" s="79">
        <v>2.0000000000000001E-4</v>
      </c>
      <c r="R415" s="79">
        <v>0</v>
      </c>
    </row>
    <row r="416" spans="2:18">
      <c r="B416" t="s">
        <v>4536</v>
      </c>
      <c r="C416" t="s">
        <v>3918</v>
      </c>
      <c r="D416" t="s">
        <v>4422</v>
      </c>
      <c r="E416"/>
      <c r="F416" t="s">
        <v>224</v>
      </c>
      <c r="G416" t="s">
        <v>3480</v>
      </c>
      <c r="H416" t="s">
        <v>225</v>
      </c>
      <c r="I416" s="78">
        <v>2.79</v>
      </c>
      <c r="J416" t="s">
        <v>1228</v>
      </c>
      <c r="K416" t="s">
        <v>106</v>
      </c>
      <c r="L416" s="79">
        <v>3.0300000000000001E-2</v>
      </c>
      <c r="M416" s="79">
        <v>2.3300000000000001E-2</v>
      </c>
      <c r="N416" s="78">
        <v>84991</v>
      </c>
      <c r="O416" s="78">
        <v>100.97</v>
      </c>
      <c r="P416" s="78">
        <v>297.43622041819998</v>
      </c>
      <c r="Q416" s="79">
        <v>1E-4</v>
      </c>
      <c r="R416" s="79">
        <v>0</v>
      </c>
    </row>
    <row r="417" spans="2:18">
      <c r="B417" t="s">
        <v>4536</v>
      </c>
      <c r="C417" t="s">
        <v>3918</v>
      </c>
      <c r="D417" t="s">
        <v>4419</v>
      </c>
      <c r="E417"/>
      <c r="F417" t="s">
        <v>224</v>
      </c>
      <c r="G417" t="s">
        <v>2986</v>
      </c>
      <c r="H417" t="s">
        <v>225</v>
      </c>
      <c r="I417" s="78">
        <v>2.79</v>
      </c>
      <c r="J417" t="s">
        <v>1228</v>
      </c>
      <c r="K417" t="s">
        <v>106</v>
      </c>
      <c r="L417" s="79">
        <v>3.0300000000000001E-2</v>
      </c>
      <c r="M417" s="79">
        <v>2.3300000000000001E-2</v>
      </c>
      <c r="N417" s="78">
        <v>114553</v>
      </c>
      <c r="O417" s="78">
        <v>100</v>
      </c>
      <c r="P417" s="78">
        <v>397.04069800000002</v>
      </c>
      <c r="Q417" s="79">
        <v>2.0000000000000001E-4</v>
      </c>
      <c r="R417" s="79">
        <v>0</v>
      </c>
    </row>
    <row r="418" spans="2:18">
      <c r="B418" t="s">
        <v>4536</v>
      </c>
      <c r="C418" t="s">
        <v>3918</v>
      </c>
      <c r="D418" t="s">
        <v>4420</v>
      </c>
      <c r="E418"/>
      <c r="F418" t="s">
        <v>224</v>
      </c>
      <c r="G418" t="s">
        <v>3028</v>
      </c>
      <c r="H418" t="s">
        <v>225</v>
      </c>
      <c r="I418" s="78">
        <v>2.79</v>
      </c>
      <c r="J418" t="s">
        <v>1228</v>
      </c>
      <c r="K418" t="s">
        <v>106</v>
      </c>
      <c r="L418" s="79">
        <v>3.0300000000000001E-2</v>
      </c>
      <c r="M418" s="79">
        <v>2.3300000000000001E-2</v>
      </c>
      <c r="N418" s="78">
        <v>118249.24</v>
      </c>
      <c r="O418" s="78">
        <v>100</v>
      </c>
      <c r="P418" s="78">
        <v>409.85186584000002</v>
      </c>
      <c r="Q418" s="79">
        <v>2.0000000000000001E-4</v>
      </c>
      <c r="R418" s="79">
        <v>0</v>
      </c>
    </row>
    <row r="419" spans="2:18">
      <c r="B419" t="s">
        <v>4537</v>
      </c>
      <c r="C419" t="s">
        <v>3918</v>
      </c>
      <c r="D419" t="s">
        <v>4393</v>
      </c>
      <c r="E419"/>
      <c r="F419" t="s">
        <v>224</v>
      </c>
      <c r="G419" t="s">
        <v>3198</v>
      </c>
      <c r="H419" t="s">
        <v>225</v>
      </c>
      <c r="I419" s="78">
        <v>1.01</v>
      </c>
      <c r="J419" t="s">
        <v>1360</v>
      </c>
      <c r="K419" t="s">
        <v>106</v>
      </c>
      <c r="L419" s="79">
        <v>3.49E-2</v>
      </c>
      <c r="M419" s="79">
        <v>3.9399999999999998E-2</v>
      </c>
      <c r="N419" s="78">
        <v>5464771.5300000003</v>
      </c>
      <c r="O419" s="78">
        <v>98.329999999999814</v>
      </c>
      <c r="P419" s="78">
        <v>18624.5851243262</v>
      </c>
      <c r="Q419" s="79">
        <v>7.9000000000000008E-3</v>
      </c>
      <c r="R419" s="79">
        <v>1E-3</v>
      </c>
    </row>
    <row r="420" spans="2:18">
      <c r="B420" t="s">
        <v>4537</v>
      </c>
      <c r="C420" t="s">
        <v>3918</v>
      </c>
      <c r="D420" t="s">
        <v>4394</v>
      </c>
      <c r="E420"/>
      <c r="F420" t="s">
        <v>224</v>
      </c>
      <c r="G420" t="s">
        <v>4395</v>
      </c>
      <c r="H420" t="s">
        <v>225</v>
      </c>
      <c r="I420" s="78">
        <v>1.01</v>
      </c>
      <c r="J420" t="s">
        <v>1360</v>
      </c>
      <c r="K420" t="s">
        <v>106</v>
      </c>
      <c r="L420" s="79">
        <v>3.49E-2</v>
      </c>
      <c r="M420" s="79">
        <v>3.9399999999999998E-2</v>
      </c>
      <c r="N420" s="78">
        <v>24603.48</v>
      </c>
      <c r="O420" s="78">
        <v>98.33</v>
      </c>
      <c r="P420" s="78">
        <v>83.851558129943996</v>
      </c>
      <c r="Q420" s="79">
        <v>0</v>
      </c>
      <c r="R420" s="79">
        <v>0</v>
      </c>
    </row>
    <row r="421" spans="2:18">
      <c r="B421" t="s">
        <v>4537</v>
      </c>
      <c r="C421" t="s">
        <v>3918</v>
      </c>
      <c r="D421" t="s">
        <v>4392</v>
      </c>
      <c r="E421"/>
      <c r="F421" t="s">
        <v>224</v>
      </c>
      <c r="G421" t="s">
        <v>3674</v>
      </c>
      <c r="H421" t="s">
        <v>225</v>
      </c>
      <c r="I421" s="78">
        <v>1.01</v>
      </c>
      <c r="J421" t="s">
        <v>1360</v>
      </c>
      <c r="K421" t="s">
        <v>106</v>
      </c>
      <c r="L421" s="79">
        <v>2.8199999999999999E-2</v>
      </c>
      <c r="M421" s="79">
        <v>3.9399999999999998E-2</v>
      </c>
      <c r="N421" s="78">
        <v>13971.85</v>
      </c>
      <c r="O421" s="78">
        <v>98.33</v>
      </c>
      <c r="P421" s="78">
        <v>47.61771068393</v>
      </c>
      <c r="Q421" s="79">
        <v>0</v>
      </c>
      <c r="R421" s="79">
        <v>0</v>
      </c>
    </row>
    <row r="422" spans="2:18">
      <c r="B422" t="s">
        <v>4540</v>
      </c>
      <c r="C422" t="s">
        <v>3918</v>
      </c>
      <c r="D422" t="s">
        <v>4377</v>
      </c>
      <c r="E422"/>
      <c r="F422" t="s">
        <v>224</v>
      </c>
      <c r="G422" t="s">
        <v>4169</v>
      </c>
      <c r="H422" t="s">
        <v>225</v>
      </c>
      <c r="I422" s="78">
        <v>0.2</v>
      </c>
      <c r="J422" t="s">
        <v>1360</v>
      </c>
      <c r="K422" t="s">
        <v>106</v>
      </c>
      <c r="L422" s="79">
        <v>3.2899999999999999E-2</v>
      </c>
      <c r="M422" s="79">
        <v>4.07E-2</v>
      </c>
      <c r="N422" s="78">
        <v>6340.81</v>
      </c>
      <c r="O422" s="78">
        <v>99.86</v>
      </c>
      <c r="P422" s="78">
        <v>21.946479313556001</v>
      </c>
      <c r="Q422" s="79">
        <v>0</v>
      </c>
      <c r="R422" s="79">
        <v>0</v>
      </c>
    </row>
    <row r="423" spans="2:18">
      <c r="B423" t="s">
        <v>4540</v>
      </c>
      <c r="C423" t="s">
        <v>3918</v>
      </c>
      <c r="D423" t="s">
        <v>4414</v>
      </c>
      <c r="E423"/>
      <c r="F423" t="s">
        <v>224</v>
      </c>
      <c r="G423" t="s">
        <v>3085</v>
      </c>
      <c r="H423" t="s">
        <v>225</v>
      </c>
      <c r="I423" s="78">
        <v>0.95</v>
      </c>
      <c r="J423" t="s">
        <v>1360</v>
      </c>
      <c r="K423" t="s">
        <v>106</v>
      </c>
      <c r="L423" s="79">
        <v>2.29E-2</v>
      </c>
      <c r="M423" s="79">
        <v>2.3800000000000002E-2</v>
      </c>
      <c r="N423" s="78">
        <v>7257.94</v>
      </c>
      <c r="O423" s="78">
        <v>99.86</v>
      </c>
      <c r="P423" s="78">
        <v>25.120801611944</v>
      </c>
      <c r="Q423" s="79">
        <v>0</v>
      </c>
      <c r="R423" s="79">
        <v>0</v>
      </c>
    </row>
    <row r="424" spans="2:18">
      <c r="B424" t="s">
        <v>4540</v>
      </c>
      <c r="C424" t="s">
        <v>3918</v>
      </c>
      <c r="D424" t="s">
        <v>4415</v>
      </c>
      <c r="E424"/>
      <c r="F424" t="s">
        <v>224</v>
      </c>
      <c r="G424" t="s">
        <v>4310</v>
      </c>
      <c r="H424" t="s">
        <v>225</v>
      </c>
      <c r="I424" s="78">
        <v>0.44</v>
      </c>
      <c r="J424" t="s">
        <v>1360</v>
      </c>
      <c r="K424" t="s">
        <v>106</v>
      </c>
      <c r="L424" s="79">
        <v>2.29E-2</v>
      </c>
      <c r="M424" s="79">
        <v>5.3E-3</v>
      </c>
      <c r="N424" s="78">
        <v>22936.06</v>
      </c>
      <c r="O424" s="78">
        <v>99.86</v>
      </c>
      <c r="P424" s="78">
        <v>79.385089022456</v>
      </c>
      <c r="Q424" s="79">
        <v>0</v>
      </c>
      <c r="R424" s="79">
        <v>0</v>
      </c>
    </row>
    <row r="425" spans="2:18">
      <c r="B425" t="s">
        <v>4540</v>
      </c>
      <c r="C425" t="s">
        <v>3918</v>
      </c>
      <c r="D425" t="s">
        <v>4416</v>
      </c>
      <c r="E425"/>
      <c r="F425" t="s">
        <v>224</v>
      </c>
      <c r="G425" t="s">
        <v>4417</v>
      </c>
      <c r="H425" t="s">
        <v>225</v>
      </c>
      <c r="I425" s="78">
        <v>0.44</v>
      </c>
      <c r="J425" t="s">
        <v>1360</v>
      </c>
      <c r="K425" t="s">
        <v>106</v>
      </c>
      <c r="L425" s="79">
        <v>2.29E-2</v>
      </c>
      <c r="M425" s="79">
        <v>5.3E-3</v>
      </c>
      <c r="N425" s="78">
        <v>18760.86</v>
      </c>
      <c r="O425" s="78">
        <v>99.86</v>
      </c>
      <c r="P425" s="78">
        <v>64.934105562935997</v>
      </c>
      <c r="Q425" s="79">
        <v>0</v>
      </c>
      <c r="R425" s="79">
        <v>0</v>
      </c>
    </row>
    <row r="426" spans="2:18">
      <c r="B426" t="s">
        <v>4540</v>
      </c>
      <c r="C426" t="s">
        <v>3918</v>
      </c>
      <c r="D426" t="s">
        <v>4418</v>
      </c>
      <c r="E426"/>
      <c r="F426" t="s">
        <v>224</v>
      </c>
      <c r="G426" t="s">
        <v>4315</v>
      </c>
      <c r="H426" t="s">
        <v>225</v>
      </c>
      <c r="I426" s="78">
        <v>0.45</v>
      </c>
      <c r="J426" t="s">
        <v>1360</v>
      </c>
      <c r="K426" t="s">
        <v>106</v>
      </c>
      <c r="L426" s="79">
        <v>2.29E-2</v>
      </c>
      <c r="M426" s="79">
        <v>3.4299999999999997E-2</v>
      </c>
      <c r="N426" s="78">
        <v>14983.92</v>
      </c>
      <c r="O426" s="78">
        <v>100</v>
      </c>
      <c r="P426" s="78">
        <v>51.934266719999997</v>
      </c>
      <c r="Q426" s="79">
        <v>0</v>
      </c>
      <c r="R426" s="79">
        <v>0</v>
      </c>
    </row>
    <row r="427" spans="2:18">
      <c r="B427" t="s">
        <v>4540</v>
      </c>
      <c r="C427" t="s">
        <v>3918</v>
      </c>
      <c r="D427" t="s">
        <v>4410</v>
      </c>
      <c r="E427"/>
      <c r="F427" t="s">
        <v>224</v>
      </c>
      <c r="G427" t="s">
        <v>318</v>
      </c>
      <c r="H427" t="s">
        <v>225</v>
      </c>
      <c r="I427" s="78">
        <v>0.45</v>
      </c>
      <c r="J427" t="s">
        <v>1360</v>
      </c>
      <c r="K427" t="s">
        <v>106</v>
      </c>
      <c r="L427" s="79">
        <v>2.29E-2</v>
      </c>
      <c r="M427" s="79">
        <v>7.3000000000000001E-3</v>
      </c>
      <c r="N427" s="78">
        <v>36733.730000000003</v>
      </c>
      <c r="O427" s="78">
        <v>99.86</v>
      </c>
      <c r="P427" s="78">
        <v>127.14086142854801</v>
      </c>
      <c r="Q427" s="79">
        <v>1E-4</v>
      </c>
      <c r="R427" s="79">
        <v>0</v>
      </c>
    </row>
    <row r="428" spans="2:18">
      <c r="B428" t="s">
        <v>4540</v>
      </c>
      <c r="C428" t="s">
        <v>3918</v>
      </c>
      <c r="D428" t="s">
        <v>4411</v>
      </c>
      <c r="E428"/>
      <c r="F428" t="s">
        <v>224</v>
      </c>
      <c r="G428" t="s">
        <v>3733</v>
      </c>
      <c r="H428" t="s">
        <v>225</v>
      </c>
      <c r="I428" s="78">
        <v>0.2</v>
      </c>
      <c r="J428" t="s">
        <v>1360</v>
      </c>
      <c r="K428" t="s">
        <v>106</v>
      </c>
      <c r="L428" s="79">
        <v>2.29E-2</v>
      </c>
      <c r="M428" s="79">
        <v>2.2000000000000001E-3</v>
      </c>
      <c r="N428" s="78">
        <v>35882.78</v>
      </c>
      <c r="O428" s="78">
        <v>99.86</v>
      </c>
      <c r="P428" s="78">
        <v>124.195597878328</v>
      </c>
      <c r="Q428" s="79">
        <v>1E-4</v>
      </c>
      <c r="R428" s="79">
        <v>0</v>
      </c>
    </row>
    <row r="429" spans="2:18">
      <c r="B429" t="s">
        <v>4540</v>
      </c>
      <c r="C429" t="s">
        <v>3918</v>
      </c>
      <c r="D429" t="s">
        <v>4412</v>
      </c>
      <c r="E429"/>
      <c r="F429" t="s">
        <v>224</v>
      </c>
      <c r="G429" t="s">
        <v>2869</v>
      </c>
      <c r="H429" t="s">
        <v>225</v>
      </c>
      <c r="I429" s="78">
        <v>0.2</v>
      </c>
      <c r="J429" t="s">
        <v>1360</v>
      </c>
      <c r="K429" t="s">
        <v>106</v>
      </c>
      <c r="L429" s="79">
        <v>2.29E-2</v>
      </c>
      <c r="M429" s="79">
        <v>1.8800000000000001E-2</v>
      </c>
      <c r="N429" s="78">
        <v>61934.11</v>
      </c>
      <c r="O429" s="78">
        <v>99.86</v>
      </c>
      <c r="P429" s="78">
        <v>214.36309618463599</v>
      </c>
      <c r="Q429" s="79">
        <v>1E-4</v>
      </c>
      <c r="R429" s="79">
        <v>0</v>
      </c>
    </row>
    <row r="430" spans="2:18">
      <c r="B430" t="s">
        <v>4540</v>
      </c>
      <c r="C430" t="s">
        <v>3918</v>
      </c>
      <c r="D430" t="s">
        <v>4413</v>
      </c>
      <c r="E430"/>
      <c r="F430" t="s">
        <v>224</v>
      </c>
      <c r="G430" t="s">
        <v>3618</v>
      </c>
      <c r="H430" t="s">
        <v>225</v>
      </c>
      <c r="I430" s="78">
        <v>0.22</v>
      </c>
      <c r="J430" t="s">
        <v>1360</v>
      </c>
      <c r="K430" t="s">
        <v>106</v>
      </c>
      <c r="L430" s="79">
        <v>2.29E-2</v>
      </c>
      <c r="M430" s="79">
        <v>2.3699999999999999E-2</v>
      </c>
      <c r="N430" s="78">
        <v>23633.52</v>
      </c>
      <c r="O430" s="78">
        <v>99.86</v>
      </c>
      <c r="P430" s="78">
        <v>81.799101027551998</v>
      </c>
      <c r="Q430" s="79">
        <v>0</v>
      </c>
      <c r="R430" s="79">
        <v>0</v>
      </c>
    </row>
    <row r="431" spans="2:18">
      <c r="B431" t="s">
        <v>4541</v>
      </c>
      <c r="C431" t="s">
        <v>3918</v>
      </c>
      <c r="D431" t="s">
        <v>4379</v>
      </c>
      <c r="E431"/>
      <c r="F431" t="s">
        <v>224</v>
      </c>
      <c r="G431" t="s">
        <v>3022</v>
      </c>
      <c r="H431" t="s">
        <v>225</v>
      </c>
      <c r="I431" s="78">
        <v>0.87</v>
      </c>
      <c r="J431" t="s">
        <v>474</v>
      </c>
      <c r="K431" t="s">
        <v>106</v>
      </c>
      <c r="L431" s="79">
        <v>3.49E-2</v>
      </c>
      <c r="M431" s="79">
        <v>2.01E-2</v>
      </c>
      <c r="N431" s="78">
        <v>221327.92</v>
      </c>
      <c r="O431" s="78">
        <v>99.67</v>
      </c>
      <c r="P431" s="78">
        <v>764.59106623662399</v>
      </c>
      <c r="Q431" s="79">
        <v>2.9999999999999997E-4</v>
      </c>
      <c r="R431" s="79">
        <v>0</v>
      </c>
    </row>
    <row r="432" spans="2:18">
      <c r="B432" t="s">
        <v>4541</v>
      </c>
      <c r="C432" t="s">
        <v>3918</v>
      </c>
      <c r="D432" t="s">
        <v>4378</v>
      </c>
      <c r="E432"/>
      <c r="F432" t="s">
        <v>224</v>
      </c>
      <c r="G432" t="s">
        <v>3663</v>
      </c>
      <c r="H432" t="s">
        <v>225</v>
      </c>
      <c r="I432" s="78">
        <v>0.87</v>
      </c>
      <c r="J432" t="s">
        <v>474</v>
      </c>
      <c r="K432" t="s">
        <v>106</v>
      </c>
      <c r="L432" s="79">
        <v>3.49E-2</v>
      </c>
      <c r="M432" s="79">
        <v>3.3000000000000002E-2</v>
      </c>
      <c r="N432" s="78">
        <v>75235.679999999993</v>
      </c>
      <c r="O432" s="78">
        <v>99.65</v>
      </c>
      <c r="P432" s="78">
        <v>259.85418284591998</v>
      </c>
      <c r="Q432" s="79">
        <v>1E-4</v>
      </c>
      <c r="R432" s="79">
        <v>0</v>
      </c>
    </row>
    <row r="433" spans="2:18">
      <c r="B433" t="s">
        <v>4542</v>
      </c>
      <c r="C433" t="s">
        <v>3918</v>
      </c>
      <c r="D433" t="s">
        <v>4375</v>
      </c>
      <c r="E433"/>
      <c r="F433" t="s">
        <v>224</v>
      </c>
      <c r="G433" t="s">
        <v>4169</v>
      </c>
      <c r="H433" t="s">
        <v>225</v>
      </c>
      <c r="I433" s="78">
        <v>5.62</v>
      </c>
      <c r="J433" t="s">
        <v>1228</v>
      </c>
      <c r="K433" t="s">
        <v>106</v>
      </c>
      <c r="L433" s="79">
        <v>3.9899999999999998E-2</v>
      </c>
      <c r="M433" s="79">
        <v>2.9499999999999998E-2</v>
      </c>
      <c r="N433" s="78">
        <v>327390.33</v>
      </c>
      <c r="O433" s="78">
        <v>102.65</v>
      </c>
      <c r="P433" s="78">
        <v>1164.8053582001701</v>
      </c>
      <c r="Q433" s="79">
        <v>5.0000000000000001E-4</v>
      </c>
      <c r="R433" s="79">
        <v>1E-4</v>
      </c>
    </row>
    <row r="434" spans="2:18">
      <c r="B434" t="s">
        <v>4542</v>
      </c>
      <c r="C434" t="s">
        <v>3918</v>
      </c>
      <c r="D434" t="s">
        <v>4376</v>
      </c>
      <c r="E434"/>
      <c r="F434" t="s">
        <v>224</v>
      </c>
      <c r="G434" t="s">
        <v>3418</v>
      </c>
      <c r="H434" t="s">
        <v>225</v>
      </c>
      <c r="I434" s="78">
        <v>3.18</v>
      </c>
      <c r="J434" t="s">
        <v>1228</v>
      </c>
      <c r="K434" t="s">
        <v>106</v>
      </c>
      <c r="L434" s="79">
        <v>3.9899999999999998E-2</v>
      </c>
      <c r="M434" s="79">
        <v>0.4602</v>
      </c>
      <c r="N434" s="78">
        <v>38723.620000000003</v>
      </c>
      <c r="O434" s="78">
        <v>102.65</v>
      </c>
      <c r="P434" s="78">
        <v>137.77279269338001</v>
      </c>
      <c r="Q434" s="79">
        <v>1E-4</v>
      </c>
      <c r="R434" s="79">
        <v>0</v>
      </c>
    </row>
    <row r="435" spans="2:18">
      <c r="B435" t="s">
        <v>4542</v>
      </c>
      <c r="C435" t="s">
        <v>3918</v>
      </c>
      <c r="D435" t="s">
        <v>4396</v>
      </c>
      <c r="E435"/>
      <c r="F435" t="s">
        <v>224</v>
      </c>
      <c r="G435" t="s">
        <v>4397</v>
      </c>
      <c r="H435" t="s">
        <v>225</v>
      </c>
      <c r="I435" s="78">
        <v>5.61</v>
      </c>
      <c r="J435" t="s">
        <v>1228</v>
      </c>
      <c r="K435" t="s">
        <v>106</v>
      </c>
      <c r="L435" s="79">
        <v>3.9899999999999998E-2</v>
      </c>
      <c r="M435" s="79">
        <v>2.9499999999999998E-2</v>
      </c>
      <c r="N435" s="78">
        <v>410117.95</v>
      </c>
      <c r="O435" s="78">
        <v>102.41</v>
      </c>
      <c r="P435" s="78">
        <v>1455.72621313427</v>
      </c>
      <c r="Q435" s="79">
        <v>5.9999999999999995E-4</v>
      </c>
      <c r="R435" s="79">
        <v>1E-4</v>
      </c>
    </row>
    <row r="436" spans="2:18">
      <c r="B436" t="s">
        <v>4542</v>
      </c>
      <c r="C436" t="s">
        <v>3918</v>
      </c>
      <c r="D436" t="s">
        <v>4398</v>
      </c>
      <c r="E436"/>
      <c r="F436" t="s">
        <v>224</v>
      </c>
      <c r="G436" t="s">
        <v>370</v>
      </c>
      <c r="H436" t="s">
        <v>225</v>
      </c>
      <c r="J436" t="s">
        <v>1228</v>
      </c>
      <c r="K436" t="s">
        <v>106</v>
      </c>
      <c r="L436" s="79">
        <v>3.9899999999999998E-2</v>
      </c>
      <c r="M436" s="79">
        <v>2.8400000000000002E-2</v>
      </c>
      <c r="N436" s="78">
        <v>61605.67</v>
      </c>
      <c r="O436" s="78">
        <v>0</v>
      </c>
      <c r="P436" s="78">
        <v>0</v>
      </c>
      <c r="Q436" s="79">
        <v>0</v>
      </c>
      <c r="R436" s="79">
        <v>0</v>
      </c>
    </row>
    <row r="437" spans="2:18">
      <c r="B437" t="s">
        <v>4552</v>
      </c>
      <c r="C437" t="s">
        <v>3918</v>
      </c>
      <c r="D437" t="s">
        <v>4389</v>
      </c>
      <c r="E437"/>
      <c r="F437" t="s">
        <v>224</v>
      </c>
      <c r="G437" t="s">
        <v>2983</v>
      </c>
      <c r="H437" t="s">
        <v>225</v>
      </c>
      <c r="I437" s="78">
        <v>3.49</v>
      </c>
      <c r="J437" t="s">
        <v>123</v>
      </c>
      <c r="K437" t="s">
        <v>106</v>
      </c>
      <c r="L437" s="79">
        <v>4.4999999999999998E-2</v>
      </c>
      <c r="M437" s="79">
        <v>5.2299999999999999E-2</v>
      </c>
      <c r="N437" s="78">
        <v>1731642.61</v>
      </c>
      <c r="O437" s="78">
        <v>98.830000000000027</v>
      </c>
      <c r="P437" s="78">
        <v>5931.6513688107598</v>
      </c>
      <c r="Q437" s="79">
        <v>2.5000000000000001E-3</v>
      </c>
      <c r="R437" s="79">
        <v>2.9999999999999997E-4</v>
      </c>
    </row>
    <row r="438" spans="2:18">
      <c r="B438" t="s">
        <v>4553</v>
      </c>
      <c r="C438" t="s">
        <v>3918</v>
      </c>
      <c r="D438" t="s">
        <v>4380</v>
      </c>
      <c r="E438"/>
      <c r="F438" t="s">
        <v>224</v>
      </c>
      <c r="G438" t="s">
        <v>4381</v>
      </c>
      <c r="H438" t="s">
        <v>225</v>
      </c>
      <c r="I438" s="78">
        <v>2.38</v>
      </c>
      <c r="J438" t="s">
        <v>1360</v>
      </c>
      <c r="K438" t="s">
        <v>106</v>
      </c>
      <c r="L438" s="79">
        <v>2.7E-2</v>
      </c>
      <c r="M438" s="79">
        <v>4.1700000000000001E-2</v>
      </c>
      <c r="N438" s="78">
        <v>5804342.4900000002</v>
      </c>
      <c r="O438" s="78">
        <v>97.430000000000192</v>
      </c>
      <c r="P438" s="78">
        <v>19600.822297832299</v>
      </c>
      <c r="Q438" s="79">
        <v>8.3000000000000001E-3</v>
      </c>
      <c r="R438" s="79">
        <v>1.1000000000000001E-3</v>
      </c>
    </row>
    <row r="439" spans="2:18">
      <c r="B439" t="s">
        <v>4544</v>
      </c>
      <c r="C439" t="s">
        <v>3918</v>
      </c>
      <c r="D439" t="s">
        <v>4382</v>
      </c>
      <c r="E439"/>
      <c r="F439" t="s">
        <v>224</v>
      </c>
      <c r="G439" t="s">
        <v>653</v>
      </c>
      <c r="H439" t="s">
        <v>225</v>
      </c>
      <c r="I439" s="78">
        <v>4.1500000000000004</v>
      </c>
      <c r="J439" t="s">
        <v>1228</v>
      </c>
      <c r="K439" t="s">
        <v>106</v>
      </c>
      <c r="L439" s="79">
        <v>3.3700000000000001E-2</v>
      </c>
      <c r="M439" s="79">
        <v>2.4400000000000002E-2</v>
      </c>
      <c r="N439" s="78">
        <v>97194.11</v>
      </c>
      <c r="O439" s="78">
        <v>101.67</v>
      </c>
      <c r="P439" s="78">
        <v>342.50059417384199</v>
      </c>
      <c r="Q439" s="79">
        <v>1E-4</v>
      </c>
      <c r="R439" s="79">
        <v>0</v>
      </c>
    </row>
    <row r="440" spans="2:18">
      <c r="B440" t="s">
        <v>4544</v>
      </c>
      <c r="C440" t="s">
        <v>3918</v>
      </c>
      <c r="D440" t="s">
        <v>4383</v>
      </c>
      <c r="E440"/>
      <c r="F440" t="s">
        <v>224</v>
      </c>
      <c r="G440" t="s">
        <v>3403</v>
      </c>
      <c r="H440" t="s">
        <v>225</v>
      </c>
      <c r="I440" s="78">
        <v>4.1500000000000004</v>
      </c>
      <c r="J440" t="s">
        <v>1228</v>
      </c>
      <c r="K440" t="s">
        <v>106</v>
      </c>
      <c r="L440" s="79">
        <v>3.3700000000000001E-2</v>
      </c>
      <c r="M440" s="79">
        <v>2.4400000000000002E-2</v>
      </c>
      <c r="N440" s="78">
        <v>426158.78</v>
      </c>
      <c r="O440" s="78">
        <v>101.69</v>
      </c>
      <c r="P440" s="78">
        <v>1502.0287524820101</v>
      </c>
      <c r="Q440" s="79">
        <v>5.9999999999999995E-4</v>
      </c>
      <c r="R440" s="79">
        <v>1E-4</v>
      </c>
    </row>
    <row r="441" spans="2:18">
      <c r="B441" t="s">
        <v>4546</v>
      </c>
      <c r="C441" t="s">
        <v>4077</v>
      </c>
      <c r="D441" t="s">
        <v>4405</v>
      </c>
      <c r="E441"/>
      <c r="F441" t="s">
        <v>224</v>
      </c>
      <c r="G441" t="s">
        <v>3627</v>
      </c>
      <c r="H441" t="s">
        <v>225</v>
      </c>
      <c r="I441" s="78">
        <v>4.1100000000000003</v>
      </c>
      <c r="J441" t="s">
        <v>688</v>
      </c>
      <c r="K441" t="s">
        <v>106</v>
      </c>
      <c r="L441" s="79">
        <v>2.6700000000000002E-2</v>
      </c>
      <c r="M441" s="79">
        <v>4.7600000000000003E-2</v>
      </c>
      <c r="N441" s="78">
        <v>30598.87</v>
      </c>
      <c r="O441" s="78">
        <v>91.71</v>
      </c>
      <c r="P441" s="78">
        <v>97.263667264481995</v>
      </c>
      <c r="Q441" s="79">
        <v>0</v>
      </c>
      <c r="R441" s="79">
        <v>0</v>
      </c>
    </row>
    <row r="442" spans="2:18">
      <c r="B442" t="s">
        <v>4546</v>
      </c>
      <c r="C442" t="s">
        <v>4077</v>
      </c>
      <c r="D442" t="s">
        <v>4406</v>
      </c>
      <c r="E442"/>
      <c r="F442" t="s">
        <v>224</v>
      </c>
      <c r="G442" t="s">
        <v>3393</v>
      </c>
      <c r="H442" t="s">
        <v>225</v>
      </c>
      <c r="I442" s="78">
        <v>4.1100000000000003</v>
      </c>
      <c r="J442" t="s">
        <v>688</v>
      </c>
      <c r="K442" t="s">
        <v>106</v>
      </c>
      <c r="L442" s="79">
        <v>2.6700000000000002E-2</v>
      </c>
      <c r="M442" s="79">
        <v>4.7600000000000003E-2</v>
      </c>
      <c r="N442" s="78">
        <v>6259.93</v>
      </c>
      <c r="O442" s="78">
        <v>91.71</v>
      </c>
      <c r="P442" s="78">
        <v>19.898242929197998</v>
      </c>
      <c r="Q442" s="79">
        <v>0</v>
      </c>
      <c r="R442" s="79">
        <v>0</v>
      </c>
    </row>
    <row r="443" spans="2:18">
      <c r="B443" t="s">
        <v>4554</v>
      </c>
      <c r="C443" t="s">
        <v>4077</v>
      </c>
      <c r="D443" t="s">
        <v>4426</v>
      </c>
      <c r="E443"/>
      <c r="F443" t="s">
        <v>224</v>
      </c>
      <c r="G443" t="s">
        <v>3428</v>
      </c>
      <c r="H443" t="s">
        <v>225</v>
      </c>
      <c r="I443" s="78">
        <v>4.55</v>
      </c>
      <c r="J443" t="s">
        <v>1232</v>
      </c>
      <c r="K443" t="s">
        <v>120</v>
      </c>
      <c r="L443" s="79">
        <v>0.04</v>
      </c>
      <c r="M443" s="79">
        <v>3.4599999999999999E-2</v>
      </c>
      <c r="N443" s="78">
        <v>9537370.8100000005</v>
      </c>
      <c r="O443" s="78">
        <v>99.609999999999673</v>
      </c>
      <c r="P443" s="78">
        <v>22537.26530395</v>
      </c>
      <c r="Q443" s="79">
        <v>9.5999999999999992E-3</v>
      </c>
      <c r="R443" s="79">
        <v>1.2999999999999999E-3</v>
      </c>
    </row>
    <row r="444" spans="2:18">
      <c r="B444" t="s">
        <v>4554</v>
      </c>
      <c r="C444" t="s">
        <v>4077</v>
      </c>
      <c r="D444" t="s">
        <v>4427</v>
      </c>
      <c r="E444"/>
      <c r="F444" t="s">
        <v>224</v>
      </c>
      <c r="G444" t="s">
        <v>3428</v>
      </c>
      <c r="H444" t="s">
        <v>225</v>
      </c>
      <c r="I444" s="78">
        <v>4.55</v>
      </c>
      <c r="J444" t="s">
        <v>1232</v>
      </c>
      <c r="K444" t="s">
        <v>120</v>
      </c>
      <c r="L444" s="79">
        <v>0.04</v>
      </c>
      <c r="M444" s="79">
        <v>3.4599999999999999E-2</v>
      </c>
      <c r="N444" s="78">
        <v>577494.49</v>
      </c>
      <c r="O444" s="78">
        <v>99.61</v>
      </c>
      <c r="P444" s="78">
        <v>1364.6472169303599</v>
      </c>
      <c r="Q444" s="79">
        <v>5.9999999999999995E-4</v>
      </c>
      <c r="R444" s="79">
        <v>1E-4</v>
      </c>
    </row>
    <row r="445" spans="2:18">
      <c r="B445" t="s">
        <v>4555</v>
      </c>
      <c r="C445" t="s">
        <v>3918</v>
      </c>
      <c r="D445" t="s">
        <v>4424</v>
      </c>
      <c r="E445"/>
      <c r="F445" t="s">
        <v>224</v>
      </c>
      <c r="G445" t="s">
        <v>3428</v>
      </c>
      <c r="H445" t="s">
        <v>225</v>
      </c>
      <c r="I445" s="78">
        <v>1.78</v>
      </c>
      <c r="J445" t="s">
        <v>127</v>
      </c>
      <c r="K445" t="s">
        <v>106</v>
      </c>
      <c r="L445" s="79">
        <v>3.6700000000000003E-2</v>
      </c>
      <c r="M445" s="79">
        <v>4.8000000000000001E-2</v>
      </c>
      <c r="N445" s="78">
        <v>1569426.3</v>
      </c>
      <c r="O445" s="78">
        <v>98.58</v>
      </c>
      <c r="P445" s="78">
        <v>5362.3887877076404</v>
      </c>
      <c r="Q445" s="79">
        <v>2.3E-3</v>
      </c>
      <c r="R445" s="79">
        <v>2.9999999999999997E-4</v>
      </c>
    </row>
    <row r="446" spans="2:18">
      <c r="B446" t="s">
        <v>4555</v>
      </c>
      <c r="C446" t="s">
        <v>3918</v>
      </c>
      <c r="D446" t="s">
        <v>4425</v>
      </c>
      <c r="E446"/>
      <c r="F446" t="s">
        <v>224</v>
      </c>
      <c r="G446" t="s">
        <v>370</v>
      </c>
      <c r="H446" t="s">
        <v>225</v>
      </c>
      <c r="I446" s="78">
        <v>1.78</v>
      </c>
      <c r="J446" t="s">
        <v>127</v>
      </c>
      <c r="K446" t="s">
        <v>106</v>
      </c>
      <c r="L446" s="79">
        <v>3.6700000000000003E-2</v>
      </c>
      <c r="M446" s="79">
        <v>4.8000000000000001E-2</v>
      </c>
      <c r="N446" s="78">
        <v>2555842.23</v>
      </c>
      <c r="O446" s="78">
        <v>98.58</v>
      </c>
      <c r="P446" s="78">
        <v>8732.7577709776506</v>
      </c>
      <c r="Q446" s="79">
        <v>3.7000000000000002E-3</v>
      </c>
      <c r="R446" s="79">
        <v>5.0000000000000001E-4</v>
      </c>
    </row>
    <row r="447" spans="2:18">
      <c r="B447" t="s">
        <v>4526</v>
      </c>
      <c r="C447" t="s">
        <v>3918</v>
      </c>
      <c r="D447" t="s">
        <v>4428</v>
      </c>
      <c r="E447"/>
      <c r="F447" t="s">
        <v>224</v>
      </c>
      <c r="G447" t="s">
        <v>800</v>
      </c>
      <c r="H447" t="s">
        <v>225</v>
      </c>
      <c r="I447" s="78">
        <v>2.77</v>
      </c>
      <c r="J447" t="s">
        <v>1228</v>
      </c>
      <c r="K447" t="s">
        <v>106</v>
      </c>
      <c r="L447" s="79">
        <v>2.5000000000000001E-2</v>
      </c>
      <c r="M447" s="79">
        <v>3.5799999999999998E-2</v>
      </c>
      <c r="N447" s="78">
        <v>73307.649999999994</v>
      </c>
      <c r="O447" s="78">
        <v>98.99</v>
      </c>
      <c r="P447" s="78">
        <v>251.51806331950999</v>
      </c>
      <c r="Q447" s="79">
        <v>1E-4</v>
      </c>
      <c r="R447" s="79">
        <v>0</v>
      </c>
    </row>
    <row r="448" spans="2:18">
      <c r="B448" t="s">
        <v>4526</v>
      </c>
      <c r="C448" t="s">
        <v>3918</v>
      </c>
      <c r="D448" t="s">
        <v>4429</v>
      </c>
      <c r="E448"/>
      <c r="F448" t="s">
        <v>224</v>
      </c>
      <c r="G448" t="s">
        <v>902</v>
      </c>
      <c r="H448" t="s">
        <v>225</v>
      </c>
      <c r="I448" s="78">
        <v>2.77</v>
      </c>
      <c r="J448" t="s">
        <v>1228</v>
      </c>
      <c r="K448" t="s">
        <v>106</v>
      </c>
      <c r="L448" s="79">
        <v>2.5000000000000001E-2</v>
      </c>
      <c r="M448" s="79">
        <v>3.5799999999999998E-2</v>
      </c>
      <c r="N448" s="78">
        <v>176454.52</v>
      </c>
      <c r="O448" s="78">
        <v>98.99</v>
      </c>
      <c r="P448" s="78">
        <v>605.41429352016803</v>
      </c>
      <c r="Q448" s="79">
        <v>2.9999999999999997E-4</v>
      </c>
      <c r="R448" s="79">
        <v>0</v>
      </c>
    </row>
    <row r="449" spans="2:18">
      <c r="B449" t="s">
        <v>4526</v>
      </c>
      <c r="C449" t="s">
        <v>3918</v>
      </c>
      <c r="D449" t="s">
        <v>4430</v>
      </c>
      <c r="E449"/>
      <c r="F449" t="s">
        <v>224</v>
      </c>
      <c r="G449" t="s">
        <v>3418</v>
      </c>
      <c r="H449" t="s">
        <v>225</v>
      </c>
      <c r="I449" s="78">
        <v>1.23</v>
      </c>
      <c r="J449" t="s">
        <v>1228</v>
      </c>
      <c r="K449" t="s">
        <v>106</v>
      </c>
      <c r="L449" s="79">
        <v>2.5000000000000001E-2</v>
      </c>
      <c r="M449" s="79">
        <v>1.26E-2</v>
      </c>
      <c r="N449" s="78">
        <v>143227.51999999999</v>
      </c>
      <c r="O449" s="78">
        <v>98.99</v>
      </c>
      <c r="P449" s="78">
        <v>491.41267581836797</v>
      </c>
      <c r="Q449" s="79">
        <v>2.0000000000000001E-4</v>
      </c>
      <c r="R449" s="79">
        <v>0</v>
      </c>
    </row>
    <row r="450" spans="2:18">
      <c r="B450" t="s">
        <v>4526</v>
      </c>
      <c r="C450" t="s">
        <v>4077</v>
      </c>
      <c r="D450" t="s">
        <v>4431</v>
      </c>
      <c r="E450"/>
      <c r="F450" t="s">
        <v>224</v>
      </c>
      <c r="G450" t="s">
        <v>653</v>
      </c>
      <c r="H450" t="s">
        <v>225</v>
      </c>
      <c r="I450" s="78">
        <v>2.78</v>
      </c>
      <c r="J450" t="s">
        <v>1228</v>
      </c>
      <c r="K450" t="s">
        <v>106</v>
      </c>
      <c r="L450" s="79">
        <v>3.3399999999999999E-2</v>
      </c>
      <c r="M450" s="79">
        <v>3.5799999999999998E-2</v>
      </c>
      <c r="N450" s="78">
        <v>31585</v>
      </c>
      <c r="O450" s="78">
        <v>98.69</v>
      </c>
      <c r="P450" s="78">
        <v>108.039505709</v>
      </c>
      <c r="Q450" s="79">
        <v>0</v>
      </c>
      <c r="R450" s="79">
        <v>0</v>
      </c>
    </row>
    <row r="451" spans="2:18">
      <c r="B451" t="s">
        <v>4548</v>
      </c>
      <c r="C451" t="s">
        <v>3918</v>
      </c>
      <c r="D451" t="s">
        <v>4401</v>
      </c>
      <c r="E451"/>
      <c r="F451" t="s">
        <v>224</v>
      </c>
      <c r="G451" t="s">
        <v>4556</v>
      </c>
      <c r="H451" t="s">
        <v>225</v>
      </c>
      <c r="I451" s="78">
        <v>2.79</v>
      </c>
      <c r="J451" t="s">
        <v>1169</v>
      </c>
      <c r="K451" t="s">
        <v>106</v>
      </c>
      <c r="L451" s="79">
        <v>3.7100000000000001E-2</v>
      </c>
      <c r="M451" s="79">
        <v>3.8899999999999997E-2</v>
      </c>
      <c r="N451" s="78">
        <v>3745435.46</v>
      </c>
      <c r="O451" s="78">
        <v>100</v>
      </c>
      <c r="P451" s="78">
        <v>12981.679304359999</v>
      </c>
      <c r="Q451" s="79">
        <v>5.4999999999999997E-3</v>
      </c>
      <c r="R451" s="79">
        <v>6.9999999999999999E-4</v>
      </c>
    </row>
    <row r="452" spans="2:18">
      <c r="B452" t="s">
        <v>4548</v>
      </c>
      <c r="C452" t="s">
        <v>3918</v>
      </c>
      <c r="D452" t="s">
        <v>4402</v>
      </c>
      <c r="E452"/>
      <c r="F452" t="s">
        <v>224</v>
      </c>
      <c r="G452" t="s">
        <v>4403</v>
      </c>
      <c r="H452" t="s">
        <v>225</v>
      </c>
      <c r="I452" s="78">
        <v>1.69</v>
      </c>
      <c r="J452" t="s">
        <v>1169</v>
      </c>
      <c r="K452" t="s">
        <v>106</v>
      </c>
      <c r="L452" s="79">
        <v>3.7100000000000001E-2</v>
      </c>
      <c r="M452" s="79">
        <v>3.9600000000000003E-2</v>
      </c>
      <c r="N452" s="78">
        <v>14559.16</v>
      </c>
      <c r="O452" s="78">
        <v>100</v>
      </c>
      <c r="P452" s="78">
        <v>50.462048559999999</v>
      </c>
      <c r="Q452" s="79">
        <v>0</v>
      </c>
      <c r="R452" s="79">
        <v>0</v>
      </c>
    </row>
    <row r="453" spans="2:18">
      <c r="B453" t="s">
        <v>4548</v>
      </c>
      <c r="C453" t="s">
        <v>3918</v>
      </c>
      <c r="D453" t="s">
        <v>4404</v>
      </c>
      <c r="E453"/>
      <c r="F453" t="s">
        <v>224</v>
      </c>
      <c r="G453" t="s">
        <v>4381</v>
      </c>
      <c r="H453" t="s">
        <v>225</v>
      </c>
      <c r="I453" s="78">
        <v>3</v>
      </c>
      <c r="J453" t="s">
        <v>1169</v>
      </c>
      <c r="K453" t="s">
        <v>106</v>
      </c>
      <c r="L453" s="79">
        <v>3.7100000000000001E-2</v>
      </c>
      <c r="M453" s="79">
        <v>3.2599999999999997E-2</v>
      </c>
      <c r="N453" s="78">
        <v>1117280.42</v>
      </c>
      <c r="O453" s="78">
        <v>99.269999999999897</v>
      </c>
      <c r="P453" s="78">
        <v>3844.2247299892401</v>
      </c>
      <c r="Q453" s="79">
        <v>1.6000000000000001E-3</v>
      </c>
      <c r="R453" s="79">
        <v>2.0000000000000001E-4</v>
      </c>
    </row>
    <row r="454" spans="2:18">
      <c r="B454" t="s">
        <v>4557</v>
      </c>
      <c r="C454" t="s">
        <v>3918</v>
      </c>
      <c r="D454" t="s">
        <v>4407</v>
      </c>
      <c r="E454"/>
      <c r="F454" t="s">
        <v>224</v>
      </c>
      <c r="G454" t="s">
        <v>4408</v>
      </c>
      <c r="H454" t="s">
        <v>225</v>
      </c>
      <c r="I454" s="78">
        <v>1.95</v>
      </c>
      <c r="J454" t="s">
        <v>1169</v>
      </c>
      <c r="K454" t="s">
        <v>106</v>
      </c>
      <c r="L454" s="79">
        <v>4.4499999999999998E-2</v>
      </c>
      <c r="M454" s="79">
        <v>3.4299999999999997E-2</v>
      </c>
      <c r="N454" s="78">
        <v>2990494.79</v>
      </c>
      <c r="O454" s="78">
        <v>98.680000000000021</v>
      </c>
      <c r="P454" s="78">
        <v>10228.236216903801</v>
      </c>
      <c r="Q454" s="79">
        <v>4.4000000000000003E-3</v>
      </c>
      <c r="R454" s="79">
        <v>5.9999999999999995E-4</v>
      </c>
    </row>
    <row r="455" spans="2:18">
      <c r="B455" t="s">
        <v>4549</v>
      </c>
      <c r="C455" t="s">
        <v>3918</v>
      </c>
      <c r="D455" t="s">
        <v>4384</v>
      </c>
      <c r="E455"/>
      <c r="F455" t="s">
        <v>224</v>
      </c>
      <c r="G455" t="s">
        <v>4385</v>
      </c>
      <c r="H455" t="s">
        <v>225</v>
      </c>
      <c r="I455" s="78">
        <v>3.93</v>
      </c>
      <c r="J455" t="s">
        <v>123</v>
      </c>
      <c r="K455" t="s">
        <v>106</v>
      </c>
      <c r="L455" s="79">
        <v>5.7799999999999997E-2</v>
      </c>
      <c r="M455" s="79">
        <v>4.2000000000000003E-2</v>
      </c>
      <c r="N455" s="78">
        <v>749501.71</v>
      </c>
      <c r="O455" s="78">
        <v>106.54</v>
      </c>
      <c r="P455" s="78">
        <v>2767.6672762766402</v>
      </c>
      <c r="Q455" s="79">
        <v>1.1999999999999999E-3</v>
      </c>
      <c r="R455" s="79">
        <v>2.0000000000000001E-4</v>
      </c>
    </row>
    <row r="456" spans="2:18">
      <c r="B456" s="80" t="s">
        <v>4233</v>
      </c>
      <c r="I456" s="82">
        <v>0</v>
      </c>
      <c r="M456" s="81">
        <v>0</v>
      </c>
      <c r="N456" s="82">
        <v>0</v>
      </c>
      <c r="P456" s="82">
        <v>0</v>
      </c>
      <c r="Q456" s="81">
        <v>0</v>
      </c>
      <c r="R456" s="81">
        <v>0</v>
      </c>
    </row>
    <row r="457" spans="2:18">
      <c r="B457" t="s">
        <v>224</v>
      </c>
      <c r="D457" t="s">
        <v>224</v>
      </c>
      <c r="F457" t="s">
        <v>224</v>
      </c>
      <c r="I457" s="78">
        <v>0</v>
      </c>
      <c r="J457" t="s">
        <v>224</v>
      </c>
      <c r="K457" t="s">
        <v>224</v>
      </c>
      <c r="L457" s="79">
        <v>0</v>
      </c>
      <c r="M457" s="79">
        <v>0</v>
      </c>
      <c r="N457" s="78">
        <v>0</v>
      </c>
      <c r="O457" s="78">
        <v>0</v>
      </c>
      <c r="P457" s="78">
        <v>0</v>
      </c>
      <c r="Q457" s="79">
        <v>0</v>
      </c>
      <c r="R457" s="79">
        <v>0</v>
      </c>
    </row>
    <row r="458" spans="2:18">
      <c r="B458" t="s">
        <v>266</v>
      </c>
    </row>
    <row r="459" spans="2:18">
      <c r="B459" t="s">
        <v>395</v>
      </c>
    </row>
    <row r="460" spans="2:18">
      <c r="B460" t="s">
        <v>396</v>
      </c>
    </row>
    <row r="461" spans="2:18">
      <c r="B461" t="s">
        <v>397</v>
      </c>
    </row>
  </sheetData>
  <mergeCells count="1">
    <mergeCell ref="B7:R7"/>
  </mergeCells>
  <dataValidations count="1">
    <dataValidation allowBlank="1" showInputMessage="1" showErrorMessage="1" sqref="A5:XFD1048576 A1:XFD3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s="83">
        <v>44012</v>
      </c>
    </row>
    <row r="2" spans="2:64">
      <c r="B2" s="2" t="s">
        <v>1</v>
      </c>
      <c r="C2" s="12" t="s">
        <v>197</v>
      </c>
    </row>
    <row r="3" spans="2:64">
      <c r="B3" s="2" t="s">
        <v>2</v>
      </c>
      <c r="C3" s="26" t="s">
        <v>4558</v>
      </c>
    </row>
    <row r="4" spans="2:64" s="1" customFormat="1">
      <c r="B4" s="2" t="s">
        <v>3</v>
      </c>
    </row>
    <row r="5" spans="2:64">
      <c r="B5" s="75" t="s">
        <v>198</v>
      </c>
      <c r="C5" t="s">
        <v>199</v>
      </c>
    </row>
    <row r="7" spans="2:64" ht="26.25" customHeight="1">
      <c r="B7" s="107" t="s">
        <v>153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9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208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2653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224</v>
      </c>
      <c r="C14" t="s">
        <v>224</v>
      </c>
      <c r="E14" t="s">
        <v>224</v>
      </c>
      <c r="G14" s="78">
        <v>0</v>
      </c>
      <c r="H14" t="s">
        <v>224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2654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224</v>
      </c>
      <c r="C16" t="s">
        <v>224</v>
      </c>
      <c r="E16" t="s">
        <v>224</v>
      </c>
      <c r="G16" s="78">
        <v>0</v>
      </c>
      <c r="H16" t="s">
        <v>224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4432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224</v>
      </c>
      <c r="C18" t="s">
        <v>224</v>
      </c>
      <c r="E18" t="s">
        <v>224</v>
      </c>
      <c r="G18" s="78">
        <v>0</v>
      </c>
      <c r="H18" t="s">
        <v>224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4433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224</v>
      </c>
      <c r="C20" t="s">
        <v>224</v>
      </c>
      <c r="E20" t="s">
        <v>224</v>
      </c>
      <c r="G20" s="78">
        <v>0</v>
      </c>
      <c r="H20" t="s">
        <v>224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1129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224</v>
      </c>
      <c r="C22" t="s">
        <v>224</v>
      </c>
      <c r="E22" t="s">
        <v>224</v>
      </c>
      <c r="G22" s="78">
        <v>0</v>
      </c>
      <c r="H22" t="s">
        <v>224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264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224</v>
      </c>
      <c r="C24" t="s">
        <v>224</v>
      </c>
      <c r="E24" t="s">
        <v>224</v>
      </c>
      <c r="G24" s="78">
        <v>0</v>
      </c>
      <c r="H24" t="s">
        <v>224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266</v>
      </c>
    </row>
    <row r="26" spans="2:15">
      <c r="B26" t="s">
        <v>395</v>
      </c>
    </row>
    <row r="27" spans="2:15">
      <c r="B27" t="s">
        <v>396</v>
      </c>
    </row>
    <row r="28" spans="2:15">
      <c r="B28" t="s">
        <v>397</v>
      </c>
    </row>
  </sheetData>
  <mergeCells count="1">
    <mergeCell ref="B7:O7"/>
  </mergeCells>
  <dataValidations count="1">
    <dataValidation allowBlank="1" showInputMessage="1" showErrorMessage="1" sqref="A5:XFD1048576 A1:XFD3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topLeftCell="A8" workbookViewId="0">
      <selection activeCell="I11" sqref="I11:I2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s="83">
        <v>44012</v>
      </c>
      <c r="D1" s="15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</row>
    <row r="2" spans="2:55">
      <c r="B2" s="2" t="s">
        <v>1</v>
      </c>
      <c r="C2" s="12" t="s">
        <v>197</v>
      </c>
      <c r="D2" s="15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</row>
    <row r="3" spans="2:55">
      <c r="B3" s="2" t="s">
        <v>2</v>
      </c>
      <c r="C3" s="26" t="s">
        <v>4558</v>
      </c>
      <c r="D3" s="15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</row>
    <row r="4" spans="2:55" s="1" customFormat="1">
      <c r="B4" s="2" t="s">
        <v>3</v>
      </c>
    </row>
    <row r="5" spans="2:55">
      <c r="B5" s="75" t="s">
        <v>198</v>
      </c>
      <c r="C5" t="s">
        <v>199</v>
      </c>
    </row>
    <row r="7" spans="2:55" ht="26.25" customHeight="1">
      <c r="B7" s="107" t="s">
        <v>156</v>
      </c>
      <c r="C7" s="108"/>
      <c r="D7" s="108"/>
      <c r="E7" s="108"/>
      <c r="F7" s="108"/>
      <c r="G7" s="108"/>
      <c r="H7" s="108"/>
      <c r="I7" s="108"/>
      <c r="J7" s="109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7">
        <f>E12</f>
        <v>2.3979927611585804E-2</v>
      </c>
      <c r="F11" s="7"/>
      <c r="G11" s="76">
        <f>G12+G20</f>
        <v>113759.693</v>
      </c>
      <c r="H11" s="77">
        <f>G11/$G$11</f>
        <v>1</v>
      </c>
      <c r="I11" s="77">
        <f>G11/'סכום נכסי הקרן'!$C$42</f>
        <v>6.3732518836234504E-3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208</v>
      </c>
      <c r="E12" s="81">
        <f>(E13*G13+E17*G17)/G12</f>
        <v>2.3979927611585804E-2</v>
      </c>
      <c r="F12" s="19"/>
      <c r="G12" s="82">
        <f>G13+G17</f>
        <v>113759.693</v>
      </c>
      <c r="H12" s="81">
        <f t="shared" ref="H12:H24" si="0">G12/$G$11</f>
        <v>1</v>
      </c>
      <c r="I12" s="81">
        <f>G12/'סכום נכסי הקרן'!$C$42</f>
        <v>6.3732518836234504E-3</v>
      </c>
    </row>
    <row r="13" spans="2:55">
      <c r="B13" s="80" t="s">
        <v>4434</v>
      </c>
      <c r="E13" s="81">
        <f>(E14*G14+E15*G15+E16*G16)/G13</f>
        <v>4.7066469979269346E-2</v>
      </c>
      <c r="F13" s="19"/>
      <c r="G13" s="82">
        <f>SUM(G14:G16)</f>
        <v>57959.502899999992</v>
      </c>
      <c r="H13" s="81">
        <f t="shared" si="0"/>
        <v>0.5094906761044089</v>
      </c>
      <c r="I13" s="81">
        <f>G13/'סכום נכסי הקרן'!$C$42</f>
        <v>3.2471124111710095E-3</v>
      </c>
    </row>
    <row r="14" spans="2:55">
      <c r="B14" t="s">
        <v>4435</v>
      </c>
      <c r="C14" s="88">
        <v>43830</v>
      </c>
      <c r="D14" s="89" t="s">
        <v>4436</v>
      </c>
      <c r="E14" s="90">
        <v>1.1466275318723754E-2</v>
      </c>
      <c r="F14" s="91" t="s">
        <v>102</v>
      </c>
      <c r="G14" s="92">
        <v>17948.809999999998</v>
      </c>
      <c r="H14" s="90">
        <f t="shared" si="0"/>
        <v>0.15777829147270991</v>
      </c>
      <c r="I14" s="90">
        <f>G14/'סכום נכסי הקרן'!$C$42</f>
        <v>1.0055607933233384E-3</v>
      </c>
      <c r="J14" s="89" t="s">
        <v>4437</v>
      </c>
    </row>
    <row r="15" spans="2:55">
      <c r="B15" t="s">
        <v>4687</v>
      </c>
      <c r="C15" s="88">
        <v>43646</v>
      </c>
      <c r="D15" s="89" t="s">
        <v>4688</v>
      </c>
      <c r="E15" s="90">
        <v>5.8212977210814545E-3</v>
      </c>
      <c r="F15" s="91" t="s">
        <v>102</v>
      </c>
      <c r="G15" s="92">
        <v>5419.0649000000003</v>
      </c>
      <c r="H15" s="90">
        <f t="shared" si="0"/>
        <v>4.7636071767528418E-2</v>
      </c>
      <c r="I15" s="90">
        <f>G15/'סכום נכסי הקרן'!$C$42</f>
        <v>3.0359668412082238E-4</v>
      </c>
      <c r="J15" s="89" t="s">
        <v>4439</v>
      </c>
    </row>
    <row r="16" spans="2:55">
      <c r="B16" t="s">
        <v>4689</v>
      </c>
      <c r="C16" s="88">
        <v>43738</v>
      </c>
      <c r="D16" s="89" t="s">
        <v>4688</v>
      </c>
      <c r="E16" s="90">
        <v>7.1999999999999995E-2</v>
      </c>
      <c r="F16" s="91" t="s">
        <v>102</v>
      </c>
      <c r="G16" s="92">
        <v>34591.627999999997</v>
      </c>
      <c r="H16" s="90">
        <f t="shared" si="0"/>
        <v>0.30407631286417058</v>
      </c>
      <c r="I16" s="90">
        <f>G16/'סכום נכסי הקרן'!$C$42</f>
        <v>1.9379549337268489E-3</v>
      </c>
      <c r="J16" s="89" t="s">
        <v>4690</v>
      </c>
    </row>
    <row r="17" spans="2:10" s="16" customFormat="1">
      <c r="B17" s="80" t="s">
        <v>4438</v>
      </c>
      <c r="C17" s="15"/>
      <c r="E17" s="81">
        <v>0</v>
      </c>
      <c r="F17" s="19"/>
      <c r="G17" s="82">
        <f>SUM(G18:G19)</f>
        <v>55800.1901</v>
      </c>
      <c r="H17" s="81">
        <f t="shared" si="0"/>
        <v>0.49050932389559104</v>
      </c>
      <c r="I17" s="81">
        <f>G17/'סכום נכסי הקרן'!$C$42</f>
        <v>3.1261394724524409E-3</v>
      </c>
      <c r="J17" s="19"/>
    </row>
    <row r="18" spans="2:10" s="16" customFormat="1">
      <c r="B18" t="s">
        <v>4691</v>
      </c>
      <c r="C18" s="88">
        <v>43738</v>
      </c>
      <c r="D18" s="89" t="s">
        <v>123</v>
      </c>
      <c r="E18" s="90">
        <v>0</v>
      </c>
      <c r="F18" s="91" t="s">
        <v>102</v>
      </c>
      <c r="G18" s="92">
        <v>35832.520100000002</v>
      </c>
      <c r="H18" s="90">
        <f t="shared" si="0"/>
        <v>0.31498432489616512</v>
      </c>
      <c r="I18" s="90">
        <f>G18/'סכום נכסי הקרן'!$C$42</f>
        <v>2.0074744419563452E-3</v>
      </c>
      <c r="J18" s="89" t="s">
        <v>4692</v>
      </c>
    </row>
    <row r="19" spans="2:10" s="16" customFormat="1">
      <c r="B19" t="s">
        <v>4693</v>
      </c>
      <c r="C19" s="88">
        <v>43738</v>
      </c>
      <c r="D19" s="89" t="s">
        <v>123</v>
      </c>
      <c r="E19" s="90">
        <v>0</v>
      </c>
      <c r="F19" s="91" t="s">
        <v>102</v>
      </c>
      <c r="G19" s="92">
        <v>19967.669999999998</v>
      </c>
      <c r="H19" s="90">
        <f t="shared" si="0"/>
        <v>0.17552499899942592</v>
      </c>
      <c r="I19" s="90">
        <f>G19/'סכום נכסי הקרן'!$C$42</f>
        <v>1.1186650304960955E-3</v>
      </c>
      <c r="J19" s="89" t="s">
        <v>4694</v>
      </c>
    </row>
    <row r="20" spans="2:10" s="16" customFormat="1">
      <c r="B20" s="80" t="s">
        <v>264</v>
      </c>
      <c r="C20" s="15"/>
      <c r="E20" s="81">
        <v>0</v>
      </c>
      <c r="F20" s="19"/>
      <c r="G20" s="82">
        <v>0</v>
      </c>
      <c r="H20" s="81">
        <f t="shared" si="0"/>
        <v>0</v>
      </c>
      <c r="I20" s="81">
        <f>G20/'סכום נכסי הקרן'!$C$42</f>
        <v>0</v>
      </c>
      <c r="J20" s="19"/>
    </row>
    <row r="21" spans="2:10" s="16" customFormat="1">
      <c r="B21" s="80" t="s">
        <v>4434</v>
      </c>
      <c r="C21" s="15"/>
      <c r="E21" s="81">
        <v>0</v>
      </c>
      <c r="F21" s="19"/>
      <c r="G21" s="82">
        <v>0</v>
      </c>
      <c r="H21" s="81">
        <f t="shared" si="0"/>
        <v>0</v>
      </c>
      <c r="I21" s="81">
        <f>G21/'סכום נכסי הקרן'!$C$42</f>
        <v>0</v>
      </c>
      <c r="J21" s="19"/>
    </row>
    <row r="22" spans="2:10" s="16" customFormat="1">
      <c r="B22" t="s">
        <v>224</v>
      </c>
      <c r="C22" s="15"/>
      <c r="E22" s="79">
        <v>0</v>
      </c>
      <c r="F22" t="s">
        <v>224</v>
      </c>
      <c r="G22" s="78">
        <v>0</v>
      </c>
      <c r="H22" s="79">
        <f t="shared" si="0"/>
        <v>0</v>
      </c>
      <c r="I22" s="79">
        <f>G22/'סכום נכסי הקרן'!$C$42</f>
        <v>0</v>
      </c>
      <c r="J22" s="19"/>
    </row>
    <row r="23" spans="2:10" s="16" customFormat="1">
      <c r="B23" s="80" t="s">
        <v>4438</v>
      </c>
      <c r="C23" s="15"/>
      <c r="E23" s="81">
        <v>0</v>
      </c>
      <c r="F23" s="19"/>
      <c r="G23" s="82">
        <v>0</v>
      </c>
      <c r="H23" s="81">
        <f t="shared" si="0"/>
        <v>0</v>
      </c>
      <c r="I23" s="81">
        <f>G23/'סכום נכסי הקרן'!$C$42</f>
        <v>0</v>
      </c>
      <c r="J23" s="19"/>
    </row>
    <row r="24" spans="2:10" s="16" customFormat="1">
      <c r="B24" t="s">
        <v>224</v>
      </c>
      <c r="C24" s="15"/>
      <c r="E24" s="79">
        <v>0</v>
      </c>
      <c r="F24" t="s">
        <v>224</v>
      </c>
      <c r="G24" s="78">
        <v>0</v>
      </c>
      <c r="H24" s="79">
        <f t="shared" si="0"/>
        <v>0</v>
      </c>
      <c r="I24" s="79">
        <f>G24/'סכום נכסי הקרן'!$C$42</f>
        <v>0</v>
      </c>
      <c r="J24" s="19"/>
    </row>
    <row r="25" spans="2:10" s="16" customFormat="1">
      <c r="B25" s="15"/>
      <c r="C25" s="15"/>
      <c r="F25" s="19"/>
      <c r="G25" s="19"/>
      <c r="H25" s="19"/>
      <c r="J25" s="19"/>
    </row>
    <row r="26" spans="2:10" s="16" customFormat="1">
      <c r="B26" s="15"/>
      <c r="C26" s="15"/>
      <c r="F26" s="19"/>
      <c r="G26" s="19"/>
      <c r="H26" s="19"/>
      <c r="J26" s="19"/>
    </row>
    <row r="27" spans="2:10" s="16" customFormat="1">
      <c r="B27" s="15"/>
      <c r="C27" s="15"/>
      <c r="F27" s="19"/>
      <c r="G27" s="19"/>
      <c r="H27" s="19"/>
      <c r="J27" s="19"/>
    </row>
    <row r="28" spans="2:10" s="16" customFormat="1">
      <c r="B28" s="15"/>
      <c r="C28" s="15"/>
      <c r="F28" s="19"/>
      <c r="G28" s="19"/>
      <c r="H28" s="19"/>
      <c r="J28" s="19"/>
    </row>
    <row r="29" spans="2:10" s="16" customFormat="1">
      <c r="B29" s="15"/>
      <c r="C29" s="15"/>
      <c r="F29" s="19"/>
      <c r="G29" s="19"/>
      <c r="H29" s="19"/>
      <c r="J29" s="19"/>
    </row>
    <row r="30" spans="2:10" s="16" customFormat="1">
      <c r="B30" s="15"/>
      <c r="C30" s="15"/>
      <c r="F30" s="19"/>
      <c r="G30" s="19"/>
      <c r="H30" s="19"/>
      <c r="J30" s="19"/>
    </row>
    <row r="31" spans="2:10" s="16" customFormat="1">
      <c r="B31" s="15"/>
      <c r="C31" s="15"/>
      <c r="F31" s="19"/>
      <c r="G31" s="19"/>
      <c r="H31" s="19"/>
      <c r="J31" s="19"/>
    </row>
    <row r="32" spans="2:10" s="16" customFormat="1">
      <c r="B32" s="15"/>
      <c r="C32" s="15"/>
      <c r="F32" s="19"/>
      <c r="G32" s="19"/>
      <c r="H32" s="19"/>
      <c r="J32" s="19"/>
    </row>
    <row r="33" spans="6:8" s="16" customFormat="1">
      <c r="F33" s="19"/>
      <c r="G33" s="19"/>
      <c r="H33" s="19"/>
    </row>
    <row r="34" spans="6:8" s="16" customFormat="1">
      <c r="F34" s="19"/>
      <c r="G34" s="19"/>
      <c r="H34" s="19"/>
    </row>
    <row r="35" spans="6:8" s="16" customFormat="1">
      <c r="F35" s="19"/>
      <c r="G35" s="19"/>
      <c r="H35" s="19"/>
    </row>
    <row r="36" spans="6:8" s="16" customFormat="1">
      <c r="F36" s="19"/>
      <c r="G36" s="19"/>
      <c r="H36" s="19"/>
    </row>
    <row r="37" spans="6:8" s="16" customFormat="1">
      <c r="F37" s="19"/>
      <c r="G37" s="19"/>
      <c r="H37" s="19"/>
    </row>
    <row r="38" spans="6:8" s="16" customFormat="1">
      <c r="F38" s="19"/>
      <c r="G38" s="19"/>
      <c r="H38" s="19"/>
    </row>
    <row r="39" spans="6:8" s="16" customFormat="1">
      <c r="F39" s="19"/>
      <c r="G39" s="19"/>
      <c r="H39" s="19"/>
    </row>
    <row r="40" spans="6:8" s="16" customFormat="1">
      <c r="F40" s="19"/>
      <c r="G40" s="19"/>
      <c r="H40" s="19"/>
    </row>
    <row r="41" spans="6:8" s="16" customFormat="1">
      <c r="F41" s="19"/>
      <c r="G41" s="19"/>
      <c r="H41" s="19"/>
    </row>
    <row r="42" spans="6:8" s="16" customFormat="1">
      <c r="F42" s="19"/>
      <c r="G42" s="19"/>
      <c r="H42" s="19"/>
    </row>
    <row r="43" spans="6:8" s="16" customFormat="1">
      <c r="F43" s="19"/>
      <c r="G43" s="19"/>
      <c r="H43" s="19"/>
    </row>
    <row r="44" spans="6:8" s="16" customFormat="1">
      <c r="F44" s="19"/>
      <c r="G44" s="19"/>
      <c r="H44" s="19"/>
    </row>
    <row r="45" spans="6:8" s="16" customFormat="1">
      <c r="F45" s="19"/>
      <c r="G45" s="19"/>
      <c r="H45" s="19"/>
    </row>
    <row r="46" spans="6:8" s="16" customFormat="1">
      <c r="F46" s="19"/>
      <c r="G46" s="19"/>
      <c r="H46" s="19"/>
    </row>
    <row r="47" spans="6:8" s="16" customFormat="1">
      <c r="F47" s="19"/>
      <c r="G47" s="19"/>
      <c r="H47" s="19"/>
    </row>
    <row r="48" spans="6:8" s="16" customFormat="1">
      <c r="F48" s="19"/>
      <c r="G48" s="19"/>
      <c r="H48" s="19"/>
    </row>
    <row r="49" spans="6:8" s="16" customFormat="1">
      <c r="F49" s="19"/>
      <c r="G49" s="19"/>
      <c r="H49" s="19"/>
    </row>
    <row r="50" spans="6:8" s="16" customFormat="1">
      <c r="F50" s="19"/>
      <c r="G50" s="19"/>
      <c r="H50" s="19"/>
    </row>
    <row r="51" spans="6:8" s="16" customFormat="1">
      <c r="F51" s="19"/>
      <c r="G51" s="19"/>
      <c r="H51" s="19"/>
    </row>
    <row r="52" spans="6:8" s="16" customFormat="1">
      <c r="F52" s="19"/>
      <c r="G52" s="19"/>
      <c r="H52" s="19"/>
    </row>
    <row r="53" spans="6:8" s="16" customFormat="1">
      <c r="F53" s="19"/>
      <c r="G53" s="19"/>
      <c r="H53" s="19"/>
    </row>
    <row r="54" spans="6:8" s="16" customFormat="1">
      <c r="F54" s="19"/>
      <c r="G54" s="19"/>
      <c r="H54" s="19"/>
    </row>
    <row r="55" spans="6:8" s="16" customFormat="1">
      <c r="F55" s="19"/>
      <c r="G55" s="19"/>
      <c r="H55" s="19"/>
    </row>
    <row r="56" spans="6:8" s="16" customFormat="1">
      <c r="F56" s="19"/>
      <c r="G56" s="19"/>
      <c r="H56" s="19"/>
    </row>
    <row r="57" spans="6:8" s="16" customFormat="1">
      <c r="F57" s="19"/>
      <c r="G57" s="19"/>
      <c r="H57" s="19"/>
    </row>
    <row r="58" spans="6:8" s="16" customFormat="1">
      <c r="F58" s="19"/>
      <c r="G58" s="19"/>
      <c r="H58" s="19"/>
    </row>
    <row r="59" spans="6:8" s="16" customFormat="1">
      <c r="F59" s="19"/>
      <c r="G59" s="19"/>
      <c r="H59" s="19"/>
    </row>
    <row r="60" spans="6:8" s="16" customFormat="1">
      <c r="F60" s="19"/>
      <c r="G60" s="19"/>
      <c r="H60" s="19"/>
    </row>
    <row r="61" spans="6:8" s="16" customFormat="1">
      <c r="F61" s="19"/>
      <c r="G61" s="19"/>
      <c r="H61" s="19"/>
    </row>
    <row r="62" spans="6:8" s="16" customFormat="1">
      <c r="F62" s="19"/>
      <c r="G62" s="19"/>
      <c r="H62" s="19"/>
    </row>
    <row r="63" spans="6:8" s="16" customFormat="1">
      <c r="F63" s="19"/>
      <c r="G63" s="19"/>
      <c r="H63" s="19"/>
    </row>
    <row r="64" spans="6:8" s="16" customFormat="1">
      <c r="F64" s="19"/>
      <c r="G64" s="19"/>
      <c r="H64" s="19"/>
    </row>
    <row r="65" spans="6:8" s="16" customFormat="1">
      <c r="F65" s="19"/>
      <c r="G65" s="19"/>
      <c r="H65" s="19"/>
    </row>
    <row r="66" spans="6:8" s="16" customFormat="1">
      <c r="F66" s="19"/>
      <c r="G66" s="19"/>
      <c r="H66" s="19"/>
    </row>
    <row r="67" spans="6:8" s="16" customFormat="1">
      <c r="F67" s="19"/>
      <c r="G67" s="19"/>
      <c r="H67" s="19"/>
    </row>
    <row r="68" spans="6:8" s="16" customFormat="1">
      <c r="F68" s="19"/>
      <c r="G68" s="19"/>
      <c r="H68" s="19"/>
    </row>
    <row r="69" spans="6:8" s="16" customFormat="1">
      <c r="F69" s="19"/>
      <c r="G69" s="19"/>
      <c r="H69" s="19"/>
    </row>
    <row r="70" spans="6:8" s="16" customFormat="1">
      <c r="F70" s="19"/>
      <c r="G70" s="19"/>
      <c r="H70" s="19"/>
    </row>
    <row r="71" spans="6:8" s="16" customFormat="1">
      <c r="F71" s="19"/>
      <c r="G71" s="19"/>
      <c r="H71" s="19"/>
    </row>
    <row r="72" spans="6:8" s="16" customFormat="1">
      <c r="F72" s="19"/>
      <c r="G72" s="19"/>
      <c r="H72" s="19"/>
    </row>
    <row r="73" spans="6:8" s="16" customFormat="1">
      <c r="F73" s="19"/>
      <c r="G73" s="19"/>
      <c r="H73" s="19"/>
    </row>
    <row r="74" spans="6:8" s="16" customFormat="1">
      <c r="F74" s="19"/>
      <c r="G74" s="19"/>
      <c r="H74" s="19"/>
    </row>
    <row r="75" spans="6:8" s="16" customFormat="1">
      <c r="F75" s="19"/>
      <c r="G75" s="19"/>
      <c r="H75" s="19"/>
    </row>
    <row r="76" spans="6:8" s="16" customFormat="1">
      <c r="F76" s="19"/>
      <c r="G76" s="19"/>
      <c r="H76" s="19"/>
    </row>
    <row r="77" spans="6:8" s="16" customFormat="1">
      <c r="F77" s="19"/>
      <c r="G77" s="19"/>
      <c r="H77" s="19"/>
    </row>
    <row r="78" spans="6:8" s="16" customFormat="1">
      <c r="F78" s="19"/>
      <c r="G78" s="19"/>
      <c r="H78" s="19"/>
    </row>
    <row r="79" spans="6:8" s="16" customFormat="1">
      <c r="F79" s="19"/>
      <c r="G79" s="19"/>
      <c r="H79" s="19"/>
    </row>
    <row r="80" spans="6:8" s="16" customFormat="1">
      <c r="F80" s="19"/>
      <c r="G80" s="19"/>
      <c r="H80" s="19"/>
    </row>
    <row r="81" spans="6:8" s="16" customFormat="1">
      <c r="F81" s="19"/>
      <c r="G81" s="19"/>
      <c r="H81" s="19"/>
    </row>
    <row r="82" spans="6:8" s="16" customFormat="1">
      <c r="F82" s="19"/>
      <c r="G82" s="19"/>
      <c r="H82" s="19"/>
    </row>
    <row r="83" spans="6:8" s="16" customFormat="1">
      <c r="F83" s="19"/>
      <c r="G83" s="19"/>
      <c r="H83" s="19"/>
    </row>
    <row r="84" spans="6:8" s="16" customFormat="1">
      <c r="F84" s="19"/>
      <c r="G84" s="19"/>
      <c r="H84" s="19"/>
    </row>
    <row r="85" spans="6:8" s="16" customFormat="1">
      <c r="F85" s="19"/>
      <c r="G85" s="19"/>
      <c r="H85" s="19"/>
    </row>
    <row r="86" spans="6:8" s="16" customFormat="1">
      <c r="F86" s="19"/>
      <c r="G86" s="19"/>
      <c r="H86" s="19"/>
    </row>
    <row r="87" spans="6:8" s="16" customFormat="1">
      <c r="F87" s="19"/>
      <c r="G87" s="19"/>
      <c r="H87" s="19"/>
    </row>
    <row r="88" spans="6:8" s="16" customFormat="1">
      <c r="F88" s="19"/>
      <c r="G88" s="19"/>
      <c r="H88" s="19"/>
    </row>
    <row r="89" spans="6:8" s="16" customFormat="1">
      <c r="F89" s="19"/>
      <c r="G89" s="19"/>
      <c r="H89" s="19"/>
    </row>
    <row r="90" spans="6:8" s="16" customFormat="1">
      <c r="F90" s="19"/>
      <c r="G90" s="19"/>
      <c r="H90" s="19"/>
    </row>
    <row r="91" spans="6:8" s="16" customFormat="1">
      <c r="F91" s="19"/>
      <c r="G91" s="19"/>
      <c r="H91" s="19"/>
    </row>
    <row r="92" spans="6:8" s="16" customFormat="1">
      <c r="F92" s="19"/>
      <c r="G92" s="19"/>
      <c r="H92" s="19"/>
    </row>
    <row r="93" spans="6:8" s="16" customFormat="1">
      <c r="F93" s="19"/>
      <c r="G93" s="19"/>
      <c r="H93" s="19"/>
    </row>
    <row r="94" spans="6:8" s="16" customFormat="1">
      <c r="F94" s="19"/>
      <c r="G94" s="19"/>
      <c r="H94" s="19"/>
    </row>
    <row r="95" spans="6:8" s="16" customFormat="1">
      <c r="F95" s="19"/>
      <c r="G95" s="19"/>
      <c r="H95" s="19"/>
    </row>
    <row r="96" spans="6:8" s="16" customFormat="1">
      <c r="F96" s="19"/>
      <c r="G96" s="19"/>
      <c r="H96" s="19"/>
    </row>
    <row r="97" spans="6:8" s="16" customFormat="1">
      <c r="F97" s="19"/>
      <c r="G97" s="19"/>
      <c r="H97" s="19"/>
    </row>
    <row r="98" spans="6:8" s="16" customFormat="1">
      <c r="F98" s="19"/>
      <c r="G98" s="19"/>
      <c r="H98" s="19"/>
    </row>
    <row r="99" spans="6:8" s="16" customFormat="1">
      <c r="F99" s="19"/>
      <c r="G99" s="19"/>
      <c r="H99" s="19"/>
    </row>
    <row r="100" spans="6:8" s="16" customFormat="1">
      <c r="F100" s="19"/>
      <c r="G100" s="19"/>
      <c r="H100" s="19"/>
    </row>
    <row r="101" spans="6:8" s="16" customFormat="1">
      <c r="F101" s="19"/>
      <c r="G101" s="19"/>
      <c r="H101" s="19"/>
    </row>
    <row r="102" spans="6:8" s="16" customFormat="1">
      <c r="F102" s="19"/>
      <c r="G102" s="19"/>
      <c r="H102" s="19"/>
    </row>
    <row r="103" spans="6:8" s="16" customFormat="1">
      <c r="F103" s="19"/>
      <c r="G103" s="19"/>
      <c r="H103" s="19"/>
    </row>
    <row r="104" spans="6:8" s="16" customFormat="1">
      <c r="F104" s="19"/>
      <c r="G104" s="19"/>
      <c r="H104" s="19"/>
    </row>
    <row r="105" spans="6:8" s="16" customFormat="1">
      <c r="F105" s="19"/>
      <c r="G105" s="19"/>
      <c r="H105" s="19"/>
    </row>
    <row r="106" spans="6:8" s="16" customFormat="1">
      <c r="F106" s="19"/>
      <c r="G106" s="19"/>
      <c r="H106" s="19"/>
    </row>
    <row r="107" spans="6:8" s="16" customFormat="1">
      <c r="F107" s="19"/>
      <c r="G107" s="19"/>
      <c r="H107" s="19"/>
    </row>
    <row r="108" spans="6:8" s="16" customFormat="1">
      <c r="F108" s="19"/>
      <c r="G108" s="19"/>
      <c r="H108" s="19"/>
    </row>
    <row r="109" spans="6:8" s="16" customFormat="1">
      <c r="F109" s="19"/>
      <c r="G109" s="19"/>
      <c r="H109" s="19"/>
    </row>
    <row r="110" spans="6:8" s="16" customFormat="1">
      <c r="F110" s="19"/>
      <c r="G110" s="19"/>
      <c r="H110" s="19"/>
    </row>
    <row r="111" spans="6:8" s="16" customFormat="1">
      <c r="F111" s="19"/>
      <c r="G111" s="19"/>
      <c r="H111" s="19"/>
    </row>
    <row r="112" spans="6:8" s="16" customFormat="1">
      <c r="F112" s="19"/>
      <c r="G112" s="19"/>
      <c r="H112" s="19"/>
    </row>
    <row r="113" spans="6:8" s="16" customFormat="1">
      <c r="F113" s="19"/>
      <c r="G113" s="19"/>
      <c r="H113" s="19"/>
    </row>
    <row r="114" spans="6:8" s="16" customFormat="1">
      <c r="F114" s="19"/>
      <c r="G114" s="19"/>
      <c r="H114" s="19"/>
    </row>
    <row r="115" spans="6:8" s="16" customFormat="1">
      <c r="F115" s="19"/>
      <c r="G115" s="19"/>
      <c r="H115" s="19"/>
    </row>
    <row r="116" spans="6:8" s="16" customFormat="1">
      <c r="F116" s="19"/>
      <c r="G116" s="19"/>
      <c r="H116" s="19"/>
    </row>
    <row r="117" spans="6:8" s="16" customFormat="1">
      <c r="F117" s="19"/>
      <c r="G117" s="19"/>
      <c r="H117" s="19"/>
    </row>
    <row r="118" spans="6:8" s="16" customFormat="1">
      <c r="F118" s="19"/>
      <c r="G118" s="19"/>
      <c r="H118" s="19"/>
    </row>
    <row r="119" spans="6:8" s="16" customFormat="1">
      <c r="F119" s="19"/>
      <c r="G119" s="19"/>
      <c r="H119" s="19"/>
    </row>
    <row r="120" spans="6:8" s="16" customFormat="1">
      <c r="F120" s="19"/>
      <c r="G120" s="19"/>
      <c r="H120" s="19"/>
    </row>
    <row r="121" spans="6:8" s="16" customFormat="1">
      <c r="F121" s="19"/>
      <c r="G121" s="19"/>
      <c r="H121" s="19"/>
    </row>
    <row r="122" spans="6:8" s="16" customFormat="1">
      <c r="F122" s="19"/>
      <c r="G122" s="19"/>
      <c r="H122" s="19"/>
    </row>
    <row r="123" spans="6:8" s="16" customFormat="1">
      <c r="F123" s="19"/>
      <c r="G123" s="19"/>
      <c r="H123" s="19"/>
    </row>
    <row r="124" spans="6:8" s="16" customFormat="1">
      <c r="F124" s="19"/>
      <c r="G124" s="19"/>
      <c r="H124" s="19"/>
    </row>
    <row r="125" spans="6:8" s="16" customFormat="1">
      <c r="F125" s="19"/>
      <c r="G125" s="19"/>
      <c r="H125" s="19"/>
    </row>
    <row r="126" spans="6:8" s="16" customFormat="1">
      <c r="F126" s="19"/>
      <c r="G126" s="19"/>
      <c r="H126" s="19"/>
    </row>
    <row r="127" spans="6:8" s="16" customFormat="1">
      <c r="F127" s="19"/>
      <c r="G127" s="19"/>
      <c r="H127" s="19"/>
    </row>
    <row r="128" spans="6:8" s="16" customFormat="1">
      <c r="F128" s="19"/>
      <c r="G128" s="19"/>
      <c r="H128" s="19"/>
    </row>
    <row r="129" spans="6:8" s="16" customFormat="1">
      <c r="F129" s="19"/>
      <c r="G129" s="19"/>
      <c r="H129" s="19"/>
    </row>
    <row r="130" spans="6:8" s="16" customFormat="1">
      <c r="F130" s="19"/>
      <c r="G130" s="19"/>
      <c r="H130" s="19"/>
    </row>
    <row r="131" spans="6:8" s="16" customFormat="1">
      <c r="F131" s="19"/>
      <c r="G131" s="19"/>
      <c r="H131" s="19"/>
    </row>
    <row r="132" spans="6:8" s="16" customFormat="1">
      <c r="F132" s="19"/>
      <c r="G132" s="19"/>
      <c r="H132" s="19"/>
    </row>
    <row r="133" spans="6:8" s="16" customFormat="1">
      <c r="F133" s="19"/>
      <c r="G133" s="19"/>
      <c r="H133" s="19"/>
    </row>
    <row r="134" spans="6:8" s="16" customFormat="1">
      <c r="F134" s="19"/>
      <c r="G134" s="19"/>
      <c r="H134" s="19"/>
    </row>
    <row r="135" spans="6:8" s="16" customFormat="1">
      <c r="F135" s="19"/>
      <c r="G135" s="19"/>
      <c r="H135" s="19"/>
    </row>
    <row r="136" spans="6:8" s="16" customFormat="1">
      <c r="F136" s="19"/>
      <c r="G136" s="19"/>
      <c r="H136" s="19"/>
    </row>
    <row r="137" spans="6:8" s="16" customFormat="1">
      <c r="F137" s="19"/>
      <c r="G137" s="19"/>
      <c r="H137" s="19"/>
    </row>
    <row r="138" spans="6:8" s="16" customFormat="1">
      <c r="F138" s="19"/>
      <c r="G138" s="19"/>
      <c r="H138" s="19"/>
    </row>
    <row r="139" spans="6:8" s="16" customFormat="1">
      <c r="F139" s="19"/>
      <c r="G139" s="19"/>
      <c r="H139" s="19"/>
    </row>
    <row r="140" spans="6:8" s="16" customFormat="1">
      <c r="F140" s="19"/>
      <c r="G140" s="19"/>
      <c r="H140" s="19"/>
    </row>
    <row r="141" spans="6:8" s="16" customFormat="1">
      <c r="F141" s="19"/>
      <c r="G141" s="19"/>
      <c r="H141" s="19"/>
    </row>
    <row r="142" spans="6:8" s="16" customFormat="1">
      <c r="F142" s="19"/>
      <c r="G142" s="19"/>
      <c r="H142" s="19"/>
    </row>
    <row r="143" spans="6:8" s="16" customFormat="1">
      <c r="F143" s="19"/>
      <c r="G143" s="19"/>
      <c r="H143" s="19"/>
    </row>
    <row r="144" spans="6:8" s="16" customFormat="1">
      <c r="F144" s="19"/>
      <c r="G144" s="19"/>
      <c r="H144" s="19"/>
    </row>
    <row r="145" spans="6:8" s="16" customFormat="1">
      <c r="F145" s="19"/>
      <c r="G145" s="19"/>
      <c r="H145" s="19"/>
    </row>
    <row r="146" spans="6:8" s="16" customFormat="1">
      <c r="F146" s="19"/>
      <c r="G146" s="19"/>
      <c r="H146" s="19"/>
    </row>
    <row r="147" spans="6:8" s="16" customFormat="1">
      <c r="F147" s="19"/>
      <c r="G147" s="19"/>
      <c r="H147" s="19"/>
    </row>
    <row r="148" spans="6:8" s="16" customFormat="1">
      <c r="F148" s="19"/>
      <c r="G148" s="19"/>
      <c r="H148" s="19"/>
    </row>
    <row r="149" spans="6:8" s="16" customFormat="1">
      <c r="F149" s="19"/>
      <c r="G149" s="19"/>
      <c r="H149" s="19"/>
    </row>
    <row r="150" spans="6:8" s="16" customFormat="1">
      <c r="F150" s="19"/>
      <c r="G150" s="19"/>
      <c r="H150" s="19"/>
    </row>
    <row r="151" spans="6:8" s="16" customFormat="1">
      <c r="F151" s="19"/>
      <c r="G151" s="19"/>
      <c r="H151" s="19"/>
    </row>
    <row r="152" spans="6:8" s="16" customFormat="1">
      <c r="F152" s="19"/>
      <c r="G152" s="19"/>
      <c r="H152" s="19"/>
    </row>
    <row r="153" spans="6:8" s="16" customFormat="1">
      <c r="F153" s="19"/>
      <c r="G153" s="19"/>
      <c r="H153" s="19"/>
    </row>
    <row r="154" spans="6:8" s="16" customFormat="1">
      <c r="F154" s="19"/>
      <c r="G154" s="19"/>
      <c r="H154" s="19"/>
    </row>
    <row r="155" spans="6:8" s="16" customFormat="1">
      <c r="F155" s="19"/>
      <c r="G155" s="19"/>
      <c r="H155" s="19"/>
    </row>
    <row r="156" spans="6:8" s="16" customFormat="1">
      <c r="F156" s="19"/>
      <c r="G156" s="19"/>
      <c r="H156" s="19"/>
    </row>
    <row r="157" spans="6:8" s="16" customFormat="1">
      <c r="F157" s="19"/>
      <c r="G157" s="19"/>
      <c r="H157" s="19"/>
    </row>
    <row r="158" spans="6:8" s="16" customFormat="1">
      <c r="F158" s="19"/>
      <c r="G158" s="19"/>
      <c r="H158" s="19"/>
    </row>
    <row r="159" spans="6:8" s="16" customFormat="1">
      <c r="F159" s="19"/>
      <c r="G159" s="19"/>
      <c r="H159" s="19"/>
    </row>
    <row r="160" spans="6:8" s="16" customFormat="1">
      <c r="F160" s="19"/>
      <c r="G160" s="19"/>
      <c r="H160" s="19"/>
    </row>
    <row r="161" spans="6:8" s="16" customFormat="1">
      <c r="F161" s="19"/>
      <c r="G161" s="19"/>
      <c r="H161" s="19"/>
    </row>
    <row r="162" spans="6:8" s="16" customFormat="1">
      <c r="F162" s="19"/>
      <c r="G162" s="19"/>
      <c r="H162" s="19"/>
    </row>
    <row r="163" spans="6:8" s="16" customFormat="1">
      <c r="F163" s="19"/>
      <c r="G163" s="19"/>
      <c r="H163" s="19"/>
    </row>
    <row r="164" spans="6:8" s="16" customFormat="1">
      <c r="F164" s="19"/>
      <c r="G164" s="19"/>
      <c r="H164" s="19"/>
    </row>
    <row r="165" spans="6:8" s="16" customFormat="1">
      <c r="F165" s="19"/>
      <c r="G165" s="19"/>
      <c r="H165" s="19"/>
    </row>
    <row r="166" spans="6:8" s="16" customFormat="1">
      <c r="F166" s="19"/>
      <c r="G166" s="19"/>
      <c r="H166" s="19"/>
    </row>
    <row r="167" spans="6:8" s="16" customFormat="1">
      <c r="F167" s="19"/>
      <c r="G167" s="19"/>
      <c r="H167" s="19"/>
    </row>
    <row r="168" spans="6:8" s="16" customFormat="1">
      <c r="F168" s="19"/>
      <c r="G168" s="19"/>
      <c r="H168" s="19"/>
    </row>
    <row r="169" spans="6:8" s="16" customFormat="1">
      <c r="F169" s="19"/>
      <c r="G169" s="19"/>
      <c r="H169" s="19"/>
    </row>
    <row r="170" spans="6:8" s="16" customFormat="1">
      <c r="F170" s="19"/>
      <c r="G170" s="19"/>
      <c r="H170" s="19"/>
    </row>
    <row r="171" spans="6:8" s="16" customFormat="1">
      <c r="F171" s="19"/>
      <c r="G171" s="19"/>
      <c r="H171" s="19"/>
    </row>
    <row r="172" spans="6:8" s="16" customFormat="1">
      <c r="F172" s="19"/>
      <c r="G172" s="19"/>
      <c r="H172" s="19"/>
    </row>
    <row r="173" spans="6:8" s="16" customFormat="1">
      <c r="F173" s="19"/>
      <c r="G173" s="19"/>
      <c r="H173" s="19"/>
    </row>
    <row r="174" spans="6:8" s="16" customFormat="1">
      <c r="F174" s="19"/>
      <c r="G174" s="19"/>
      <c r="H174" s="19"/>
    </row>
    <row r="175" spans="6:8" s="16" customFormat="1">
      <c r="F175" s="19"/>
      <c r="G175" s="19"/>
      <c r="H175" s="19"/>
    </row>
    <row r="176" spans="6:8" s="16" customFormat="1">
      <c r="F176" s="19"/>
      <c r="G176" s="19"/>
      <c r="H176" s="19"/>
    </row>
    <row r="177" spans="6:8" s="16" customFormat="1">
      <c r="F177" s="19"/>
      <c r="G177" s="19"/>
      <c r="H177" s="19"/>
    </row>
    <row r="178" spans="6:8" s="16" customFormat="1">
      <c r="F178" s="19"/>
      <c r="G178" s="19"/>
      <c r="H178" s="19"/>
    </row>
    <row r="179" spans="6:8" s="16" customFormat="1">
      <c r="F179" s="19"/>
      <c r="G179" s="19"/>
      <c r="H179" s="19"/>
    </row>
    <row r="180" spans="6:8" s="16" customFormat="1">
      <c r="F180" s="19"/>
      <c r="G180" s="19"/>
      <c r="H180" s="19"/>
    </row>
    <row r="181" spans="6:8" s="16" customFormat="1">
      <c r="F181" s="19"/>
      <c r="G181" s="19"/>
      <c r="H181" s="19"/>
    </row>
    <row r="182" spans="6:8" s="16" customFormat="1">
      <c r="F182" s="19"/>
      <c r="G182" s="19"/>
      <c r="H182" s="19"/>
    </row>
    <row r="183" spans="6:8" s="16" customFormat="1">
      <c r="F183" s="19"/>
      <c r="G183" s="19"/>
      <c r="H183" s="19"/>
    </row>
    <row r="184" spans="6:8" s="16" customFormat="1">
      <c r="F184" s="19"/>
      <c r="G184" s="19"/>
      <c r="H184" s="19"/>
    </row>
    <row r="185" spans="6:8" s="16" customFormat="1">
      <c r="F185" s="19"/>
      <c r="G185" s="19"/>
      <c r="H185" s="19"/>
    </row>
    <row r="186" spans="6:8" s="16" customFormat="1">
      <c r="F186" s="19"/>
      <c r="G186" s="19"/>
      <c r="H186" s="19"/>
    </row>
    <row r="187" spans="6:8" s="16" customFormat="1">
      <c r="F187" s="19"/>
      <c r="G187" s="19"/>
      <c r="H187" s="19"/>
    </row>
    <row r="188" spans="6:8" s="16" customFormat="1">
      <c r="F188" s="19"/>
      <c r="G188" s="19"/>
      <c r="H188" s="19"/>
    </row>
    <row r="189" spans="6:8" s="16" customFormat="1">
      <c r="F189" s="19"/>
      <c r="G189" s="19"/>
      <c r="H189" s="19"/>
    </row>
    <row r="190" spans="6:8" s="16" customFormat="1">
      <c r="F190" s="19"/>
      <c r="G190" s="19"/>
      <c r="H190" s="19"/>
    </row>
    <row r="191" spans="6:8" s="16" customFormat="1">
      <c r="F191" s="19"/>
      <c r="G191" s="19"/>
      <c r="H191" s="19"/>
    </row>
    <row r="192" spans="6:8" s="16" customFormat="1">
      <c r="F192" s="19"/>
      <c r="G192" s="19"/>
      <c r="H192" s="19"/>
    </row>
    <row r="193" spans="6:8" s="16" customFormat="1">
      <c r="F193" s="19"/>
      <c r="G193" s="19"/>
      <c r="H193" s="19"/>
    </row>
    <row r="194" spans="6:8" s="16" customFormat="1">
      <c r="F194" s="19"/>
      <c r="G194" s="19"/>
      <c r="H194" s="19"/>
    </row>
    <row r="195" spans="6:8" s="16" customFormat="1">
      <c r="F195" s="19"/>
      <c r="G195" s="19"/>
      <c r="H195" s="19"/>
    </row>
    <row r="196" spans="6:8" s="16" customFormat="1">
      <c r="F196" s="19"/>
      <c r="G196" s="19"/>
      <c r="H196" s="19"/>
    </row>
    <row r="197" spans="6:8" s="16" customFormat="1">
      <c r="F197" s="19"/>
      <c r="G197" s="19"/>
      <c r="H197" s="19"/>
    </row>
    <row r="198" spans="6:8" s="16" customFormat="1">
      <c r="F198" s="19"/>
      <c r="G198" s="19"/>
      <c r="H198" s="19"/>
    </row>
    <row r="199" spans="6:8" s="16" customFormat="1">
      <c r="F199" s="19"/>
      <c r="G199" s="19"/>
      <c r="H199" s="19"/>
    </row>
    <row r="200" spans="6:8" s="16" customFormat="1">
      <c r="F200" s="19"/>
      <c r="G200" s="19"/>
      <c r="H200" s="19"/>
    </row>
    <row r="201" spans="6:8" s="16" customFormat="1">
      <c r="F201" s="19"/>
      <c r="G201" s="19"/>
      <c r="H201" s="19"/>
    </row>
    <row r="202" spans="6:8" s="16" customFormat="1">
      <c r="F202" s="19"/>
      <c r="G202" s="19"/>
      <c r="H202" s="19"/>
    </row>
    <row r="203" spans="6:8" s="16" customFormat="1">
      <c r="F203" s="19"/>
      <c r="G203" s="19"/>
      <c r="H203" s="19"/>
    </row>
    <row r="204" spans="6:8" s="16" customFormat="1">
      <c r="F204" s="19"/>
      <c r="G204" s="19"/>
      <c r="H204" s="19"/>
    </row>
    <row r="205" spans="6:8" s="16" customFormat="1">
      <c r="F205" s="19"/>
      <c r="G205" s="19"/>
      <c r="H205" s="19"/>
    </row>
    <row r="206" spans="6:8" s="16" customFormat="1">
      <c r="F206" s="19"/>
      <c r="G206" s="19"/>
      <c r="H206" s="19"/>
    </row>
    <row r="207" spans="6:8" s="16" customFormat="1">
      <c r="F207" s="19"/>
      <c r="G207" s="19"/>
      <c r="H207" s="19"/>
    </row>
    <row r="208" spans="6:8" s="16" customFormat="1">
      <c r="F208" s="19"/>
      <c r="G208" s="19"/>
      <c r="H208" s="19"/>
    </row>
    <row r="209" spans="6:8" s="16" customFormat="1">
      <c r="F209" s="19"/>
      <c r="G209" s="19"/>
      <c r="H209" s="19"/>
    </row>
    <row r="210" spans="6:8" s="16" customFormat="1">
      <c r="F210" s="19"/>
      <c r="G210" s="19"/>
      <c r="H210" s="19"/>
    </row>
    <row r="211" spans="6:8" s="16" customFormat="1">
      <c r="F211" s="19"/>
      <c r="G211" s="19"/>
      <c r="H211" s="19"/>
    </row>
    <row r="212" spans="6:8" s="16" customFormat="1">
      <c r="F212" s="19"/>
      <c r="G212" s="19"/>
      <c r="H212" s="19"/>
    </row>
    <row r="213" spans="6:8" s="16" customFormat="1">
      <c r="F213" s="19"/>
      <c r="G213" s="19"/>
      <c r="H213" s="19"/>
    </row>
    <row r="214" spans="6:8" s="16" customFormat="1">
      <c r="F214" s="19"/>
      <c r="G214" s="19"/>
      <c r="H214" s="19"/>
    </row>
    <row r="215" spans="6:8" s="16" customFormat="1">
      <c r="F215" s="19"/>
      <c r="G215" s="19"/>
      <c r="H215" s="19"/>
    </row>
    <row r="216" spans="6:8" s="16" customFormat="1">
      <c r="F216" s="19"/>
      <c r="G216" s="19"/>
      <c r="H216" s="19"/>
    </row>
    <row r="217" spans="6:8" s="16" customFormat="1">
      <c r="F217" s="19"/>
      <c r="G217" s="19"/>
      <c r="H217" s="19"/>
    </row>
    <row r="218" spans="6:8" s="16" customFormat="1">
      <c r="F218" s="19"/>
      <c r="G218" s="19"/>
      <c r="H218" s="19"/>
    </row>
    <row r="219" spans="6:8" s="16" customFormat="1">
      <c r="F219" s="19"/>
      <c r="G219" s="19"/>
      <c r="H219" s="19"/>
    </row>
    <row r="220" spans="6:8" s="16" customFormat="1">
      <c r="F220" s="19"/>
      <c r="G220" s="19"/>
      <c r="H220" s="19"/>
    </row>
    <row r="221" spans="6:8" s="16" customFormat="1">
      <c r="F221" s="19"/>
      <c r="G221" s="19"/>
      <c r="H221" s="19"/>
    </row>
    <row r="222" spans="6:8" s="16" customFormat="1">
      <c r="F222" s="19"/>
      <c r="G222" s="19"/>
      <c r="H222" s="19"/>
    </row>
    <row r="223" spans="6:8" s="16" customFormat="1">
      <c r="F223" s="19"/>
      <c r="G223" s="19"/>
      <c r="H223" s="19"/>
    </row>
    <row r="224" spans="6:8" s="16" customFormat="1">
      <c r="F224" s="19"/>
      <c r="G224" s="19"/>
      <c r="H224" s="19"/>
    </row>
    <row r="225" spans="6:8" s="16" customFormat="1">
      <c r="F225" s="19"/>
      <c r="G225" s="19"/>
      <c r="H225" s="19"/>
    </row>
    <row r="226" spans="6:8" s="16" customFormat="1">
      <c r="F226" s="19"/>
      <c r="G226" s="19"/>
      <c r="H226" s="19"/>
    </row>
    <row r="227" spans="6:8" s="16" customFormat="1">
      <c r="F227" s="19"/>
      <c r="G227" s="19"/>
      <c r="H227" s="19"/>
    </row>
    <row r="228" spans="6:8" s="16" customFormat="1">
      <c r="F228" s="19"/>
      <c r="G228" s="19"/>
      <c r="H228" s="19"/>
    </row>
    <row r="229" spans="6:8" s="16" customFormat="1">
      <c r="F229" s="19"/>
      <c r="G229" s="19"/>
      <c r="H229" s="19"/>
    </row>
    <row r="230" spans="6:8" s="16" customFormat="1">
      <c r="F230" s="19"/>
      <c r="G230" s="19"/>
      <c r="H230" s="19"/>
    </row>
    <row r="231" spans="6:8" s="16" customFormat="1">
      <c r="F231" s="19"/>
      <c r="G231" s="19"/>
      <c r="H231" s="19"/>
    </row>
    <row r="232" spans="6:8" s="16" customFormat="1">
      <c r="F232" s="19"/>
      <c r="G232" s="19"/>
      <c r="H232" s="19"/>
    </row>
    <row r="233" spans="6:8" s="16" customFormat="1">
      <c r="F233" s="19"/>
      <c r="G233" s="19"/>
      <c r="H233" s="19"/>
    </row>
    <row r="234" spans="6:8" s="16" customFormat="1">
      <c r="F234" s="19"/>
      <c r="G234" s="19"/>
      <c r="H234" s="19"/>
    </row>
    <row r="235" spans="6:8" s="16" customFormat="1">
      <c r="F235" s="19"/>
      <c r="G235" s="19"/>
      <c r="H235" s="19"/>
    </row>
    <row r="236" spans="6:8" s="16" customFormat="1">
      <c r="F236" s="19"/>
      <c r="G236" s="19"/>
      <c r="H236" s="19"/>
    </row>
    <row r="237" spans="6:8" s="16" customFormat="1">
      <c r="F237" s="19"/>
      <c r="G237" s="19"/>
      <c r="H237" s="19"/>
    </row>
    <row r="238" spans="6:8" s="16" customFormat="1">
      <c r="F238" s="19"/>
      <c r="G238" s="19"/>
      <c r="H238" s="19"/>
    </row>
    <row r="239" spans="6:8" s="16" customFormat="1">
      <c r="F239" s="19"/>
      <c r="G239" s="19"/>
      <c r="H239" s="19"/>
    </row>
    <row r="240" spans="6:8" s="16" customFormat="1">
      <c r="F240" s="19"/>
      <c r="G240" s="19"/>
      <c r="H240" s="19"/>
    </row>
    <row r="241" spans="6:8" s="16" customFormat="1">
      <c r="F241" s="19"/>
      <c r="G241" s="19"/>
      <c r="H241" s="19"/>
    </row>
    <row r="242" spans="6:8" s="16" customFormat="1">
      <c r="F242" s="19"/>
      <c r="G242" s="19"/>
      <c r="H242" s="19"/>
    </row>
    <row r="243" spans="6:8" s="16" customFormat="1">
      <c r="F243" s="19"/>
      <c r="G243" s="19"/>
      <c r="H243" s="19"/>
    </row>
    <row r="244" spans="6:8" s="16" customFormat="1">
      <c r="F244" s="19"/>
      <c r="G244" s="19"/>
      <c r="H244" s="19"/>
    </row>
    <row r="245" spans="6:8" s="16" customFormat="1">
      <c r="F245" s="19"/>
      <c r="G245" s="19"/>
      <c r="H245" s="19"/>
    </row>
    <row r="246" spans="6:8" s="16" customFormat="1">
      <c r="F246" s="19"/>
      <c r="G246" s="19"/>
      <c r="H246" s="19"/>
    </row>
    <row r="247" spans="6:8" s="16" customFormat="1">
      <c r="F247" s="19"/>
      <c r="G247" s="19"/>
      <c r="H247" s="19"/>
    </row>
    <row r="248" spans="6:8" s="16" customFormat="1">
      <c r="F248" s="19"/>
      <c r="G248" s="19"/>
      <c r="H248" s="19"/>
    </row>
    <row r="249" spans="6:8" s="16" customFormat="1">
      <c r="F249" s="19"/>
      <c r="G249" s="19"/>
      <c r="H249" s="19"/>
    </row>
    <row r="250" spans="6:8" s="16" customFormat="1">
      <c r="F250" s="19"/>
      <c r="G250" s="19"/>
      <c r="H250" s="19"/>
    </row>
    <row r="251" spans="6:8" s="16" customFormat="1">
      <c r="F251" s="19"/>
      <c r="G251" s="19"/>
      <c r="H251" s="19"/>
    </row>
    <row r="252" spans="6:8" s="16" customFormat="1">
      <c r="F252" s="19"/>
      <c r="G252" s="19"/>
      <c r="H252" s="19"/>
    </row>
    <row r="253" spans="6:8" s="16" customFormat="1">
      <c r="F253" s="19"/>
      <c r="G253" s="19"/>
      <c r="H253" s="19"/>
    </row>
    <row r="254" spans="6:8" s="16" customFormat="1">
      <c r="F254" s="19"/>
      <c r="G254" s="19"/>
      <c r="H254" s="19"/>
    </row>
    <row r="255" spans="6:8" s="16" customFormat="1">
      <c r="F255" s="19"/>
      <c r="G255" s="19"/>
      <c r="H255" s="19"/>
    </row>
    <row r="256" spans="6:8" s="16" customFormat="1">
      <c r="F256" s="19"/>
      <c r="G256" s="19"/>
      <c r="H256" s="19"/>
    </row>
    <row r="257" spans="6:8" s="16" customFormat="1">
      <c r="F257" s="19"/>
      <c r="G257" s="19"/>
      <c r="H257" s="19"/>
    </row>
    <row r="258" spans="6:8" s="16" customFormat="1">
      <c r="F258" s="19"/>
      <c r="G258" s="19"/>
      <c r="H258" s="19"/>
    </row>
    <row r="259" spans="6:8" s="16" customFormat="1">
      <c r="F259" s="19"/>
      <c r="G259" s="19"/>
      <c r="H259" s="19"/>
    </row>
    <row r="260" spans="6:8" s="16" customFormat="1">
      <c r="F260" s="19"/>
      <c r="G260" s="19"/>
      <c r="H260" s="19"/>
    </row>
    <row r="261" spans="6:8" s="16" customFormat="1">
      <c r="F261" s="19"/>
      <c r="G261" s="19"/>
      <c r="H261" s="19"/>
    </row>
    <row r="262" spans="6:8" s="16" customFormat="1">
      <c r="F262" s="19"/>
      <c r="G262" s="19"/>
      <c r="H262" s="19"/>
    </row>
    <row r="263" spans="6:8" s="16" customFormat="1">
      <c r="F263" s="19"/>
      <c r="G263" s="19"/>
      <c r="H263" s="19"/>
    </row>
    <row r="264" spans="6:8" s="16" customFormat="1">
      <c r="F264" s="19"/>
      <c r="G264" s="19"/>
      <c r="H264" s="19"/>
    </row>
    <row r="265" spans="6:8" s="16" customFormat="1">
      <c r="F265" s="19"/>
      <c r="G265" s="19"/>
      <c r="H265" s="19"/>
    </row>
    <row r="266" spans="6:8" s="16" customFormat="1">
      <c r="F266" s="19"/>
      <c r="G266" s="19"/>
      <c r="H266" s="19"/>
    </row>
    <row r="267" spans="6:8" s="16" customFormat="1">
      <c r="F267" s="19"/>
      <c r="G267" s="19"/>
      <c r="H267" s="19"/>
    </row>
    <row r="268" spans="6:8" s="16" customFormat="1">
      <c r="F268" s="19"/>
      <c r="G268" s="19"/>
      <c r="H268" s="19"/>
    </row>
    <row r="269" spans="6:8" s="16" customFormat="1">
      <c r="F269" s="19"/>
      <c r="G269" s="19"/>
      <c r="H269" s="19"/>
    </row>
    <row r="270" spans="6:8" s="16" customFormat="1">
      <c r="F270" s="19"/>
      <c r="G270" s="19"/>
      <c r="H270" s="19"/>
    </row>
    <row r="271" spans="6:8" s="16" customFormat="1">
      <c r="F271" s="19"/>
      <c r="G271" s="19"/>
      <c r="H271" s="19"/>
    </row>
    <row r="272" spans="6:8" s="16" customFormat="1">
      <c r="F272" s="19"/>
      <c r="G272" s="19"/>
      <c r="H272" s="19"/>
    </row>
    <row r="273" spans="6:8" s="16" customFormat="1">
      <c r="F273" s="19"/>
      <c r="G273" s="19"/>
      <c r="H273" s="19"/>
    </row>
    <row r="274" spans="6:8" s="16" customFormat="1">
      <c r="F274" s="19"/>
      <c r="G274" s="19"/>
      <c r="H274" s="19"/>
    </row>
    <row r="275" spans="6:8" s="16" customFormat="1">
      <c r="F275" s="19"/>
      <c r="G275" s="19"/>
      <c r="H275" s="19"/>
    </row>
    <row r="276" spans="6:8" s="16" customFormat="1">
      <c r="F276" s="19"/>
      <c r="G276" s="19"/>
      <c r="H276" s="19"/>
    </row>
    <row r="277" spans="6:8" s="16" customFormat="1">
      <c r="F277" s="19"/>
      <c r="G277" s="19"/>
      <c r="H277" s="19"/>
    </row>
    <row r="278" spans="6:8" s="16" customFormat="1">
      <c r="F278" s="19"/>
      <c r="G278" s="19"/>
      <c r="H278" s="19"/>
    </row>
    <row r="279" spans="6:8" s="16" customFormat="1">
      <c r="F279" s="19"/>
      <c r="G279" s="19"/>
      <c r="H279" s="19"/>
    </row>
    <row r="280" spans="6:8" s="16" customFormat="1">
      <c r="F280" s="19"/>
      <c r="G280" s="19"/>
      <c r="H280" s="19"/>
    </row>
    <row r="281" spans="6:8" s="16" customFormat="1">
      <c r="F281" s="19"/>
      <c r="G281" s="19"/>
      <c r="H281" s="19"/>
    </row>
    <row r="282" spans="6:8" s="16" customFormat="1">
      <c r="F282" s="19"/>
      <c r="G282" s="19"/>
      <c r="H282" s="19"/>
    </row>
    <row r="283" spans="6:8" s="16" customFormat="1">
      <c r="F283" s="19"/>
      <c r="G283" s="19"/>
      <c r="H283" s="19"/>
    </row>
    <row r="284" spans="6:8" s="16" customFormat="1">
      <c r="F284" s="19"/>
      <c r="G284" s="19"/>
      <c r="H284" s="19"/>
    </row>
    <row r="285" spans="6:8" s="16" customFormat="1">
      <c r="F285" s="19"/>
      <c r="G285" s="19"/>
      <c r="H285" s="19"/>
    </row>
    <row r="286" spans="6:8" s="16" customFormat="1">
      <c r="F286" s="19"/>
      <c r="G286" s="19"/>
      <c r="H286" s="19"/>
    </row>
    <row r="287" spans="6:8" s="16" customFormat="1">
      <c r="F287" s="19"/>
      <c r="G287" s="19"/>
      <c r="H287" s="19"/>
    </row>
    <row r="288" spans="6:8" s="16" customFormat="1">
      <c r="F288" s="19"/>
      <c r="G288" s="19"/>
      <c r="H288" s="19"/>
    </row>
    <row r="289" spans="6:8" s="16" customFormat="1">
      <c r="F289" s="19"/>
      <c r="G289" s="19"/>
      <c r="H289" s="19"/>
    </row>
    <row r="290" spans="6:8" s="16" customFormat="1">
      <c r="F290" s="19"/>
      <c r="G290" s="19"/>
      <c r="H290" s="19"/>
    </row>
    <row r="291" spans="6:8" s="16" customFormat="1">
      <c r="F291" s="19"/>
      <c r="G291" s="19"/>
      <c r="H291" s="19"/>
    </row>
    <row r="292" spans="6:8" s="16" customFormat="1">
      <c r="F292" s="19"/>
      <c r="G292" s="19"/>
      <c r="H292" s="19"/>
    </row>
    <row r="293" spans="6:8" s="16" customFormat="1">
      <c r="F293" s="19"/>
      <c r="G293" s="19"/>
      <c r="H293" s="19"/>
    </row>
    <row r="294" spans="6:8" s="16" customFormat="1">
      <c r="F294" s="19"/>
      <c r="G294" s="19"/>
      <c r="H294" s="19"/>
    </row>
    <row r="295" spans="6:8" s="16" customFormat="1">
      <c r="F295" s="19"/>
      <c r="G295" s="19"/>
      <c r="H295" s="19"/>
    </row>
    <row r="296" spans="6:8" s="16" customFormat="1">
      <c r="F296" s="19"/>
      <c r="G296" s="19"/>
      <c r="H296" s="19"/>
    </row>
    <row r="297" spans="6:8" s="16" customFormat="1">
      <c r="F297" s="19"/>
      <c r="G297" s="19"/>
      <c r="H297" s="19"/>
    </row>
    <row r="298" spans="6:8" s="16" customFormat="1">
      <c r="F298" s="19"/>
      <c r="G298" s="19"/>
      <c r="H298" s="19"/>
    </row>
    <row r="299" spans="6:8" s="16" customFormat="1">
      <c r="F299" s="19"/>
      <c r="G299" s="19"/>
      <c r="H299" s="19"/>
    </row>
    <row r="300" spans="6:8" s="16" customFormat="1">
      <c r="F300" s="19"/>
      <c r="G300" s="19"/>
      <c r="H300" s="19"/>
    </row>
    <row r="301" spans="6:8" s="16" customFormat="1">
      <c r="F301" s="19"/>
      <c r="G301" s="19"/>
      <c r="H301" s="19"/>
    </row>
    <row r="302" spans="6:8" s="16" customFormat="1">
      <c r="F302" s="19"/>
      <c r="G302" s="19"/>
      <c r="H302" s="19"/>
    </row>
    <row r="303" spans="6:8" s="16" customFormat="1">
      <c r="F303" s="19"/>
      <c r="G303" s="19"/>
      <c r="H303" s="19"/>
    </row>
    <row r="304" spans="6:8" s="16" customFormat="1">
      <c r="F304" s="19"/>
      <c r="G304" s="19"/>
      <c r="H304" s="19"/>
    </row>
    <row r="305" spans="6:8" s="16" customFormat="1">
      <c r="F305" s="19"/>
      <c r="G305" s="19"/>
      <c r="H305" s="19"/>
    </row>
    <row r="306" spans="6:8" s="16" customFormat="1">
      <c r="F306" s="19"/>
      <c r="G306" s="19"/>
      <c r="H306" s="19"/>
    </row>
    <row r="307" spans="6:8" s="16" customFormat="1">
      <c r="F307" s="19"/>
      <c r="G307" s="19"/>
      <c r="H307" s="19"/>
    </row>
    <row r="308" spans="6:8" s="16" customFormat="1">
      <c r="F308" s="19"/>
      <c r="G308" s="19"/>
      <c r="H308" s="19"/>
    </row>
    <row r="309" spans="6:8" s="16" customFormat="1">
      <c r="F309" s="19"/>
      <c r="G309" s="19"/>
      <c r="H309" s="19"/>
    </row>
    <row r="310" spans="6:8" s="16" customFormat="1">
      <c r="F310" s="19"/>
      <c r="G310" s="19"/>
      <c r="H310" s="19"/>
    </row>
    <row r="311" spans="6:8" s="16" customFormat="1">
      <c r="F311" s="19"/>
      <c r="G311" s="19"/>
      <c r="H311" s="19"/>
    </row>
    <row r="312" spans="6:8" s="16" customFormat="1">
      <c r="F312" s="19"/>
      <c r="G312" s="19"/>
      <c r="H312" s="19"/>
    </row>
    <row r="313" spans="6:8" s="16" customFormat="1">
      <c r="F313" s="19"/>
      <c r="G313" s="19"/>
      <c r="H313" s="19"/>
    </row>
    <row r="314" spans="6:8" s="16" customFormat="1">
      <c r="F314" s="19"/>
      <c r="G314" s="19"/>
      <c r="H314" s="19"/>
    </row>
    <row r="315" spans="6:8" s="16" customFormat="1">
      <c r="F315" s="19"/>
      <c r="G315" s="19"/>
      <c r="H315" s="19"/>
    </row>
    <row r="316" spans="6:8" s="16" customFormat="1">
      <c r="F316" s="19"/>
      <c r="G316" s="19"/>
      <c r="H316" s="19"/>
    </row>
    <row r="317" spans="6:8" s="16" customFormat="1">
      <c r="F317" s="19"/>
      <c r="G317" s="19"/>
      <c r="H317" s="19"/>
    </row>
    <row r="318" spans="6:8" s="16" customFormat="1">
      <c r="F318" s="19"/>
      <c r="G318" s="19"/>
      <c r="H318" s="19"/>
    </row>
    <row r="319" spans="6:8" s="16" customFormat="1">
      <c r="F319" s="19"/>
      <c r="G319" s="19"/>
      <c r="H319" s="19"/>
    </row>
    <row r="320" spans="6:8" s="16" customFormat="1">
      <c r="F320" s="19"/>
      <c r="G320" s="19"/>
      <c r="H320" s="19"/>
    </row>
    <row r="321" spans="6:8" s="16" customFormat="1">
      <c r="F321" s="19"/>
      <c r="G321" s="19"/>
      <c r="H321" s="19"/>
    </row>
    <row r="322" spans="6:8" s="16" customFormat="1">
      <c r="F322" s="19"/>
      <c r="G322" s="19"/>
      <c r="H322" s="19"/>
    </row>
    <row r="323" spans="6:8" s="16" customFormat="1">
      <c r="F323" s="19"/>
      <c r="G323" s="19"/>
      <c r="H323" s="19"/>
    </row>
    <row r="324" spans="6:8" s="16" customFormat="1">
      <c r="F324" s="19"/>
      <c r="G324" s="19"/>
      <c r="H324" s="19"/>
    </row>
    <row r="325" spans="6:8" s="16" customFormat="1">
      <c r="F325" s="19"/>
      <c r="G325" s="19"/>
      <c r="H325" s="19"/>
    </row>
    <row r="326" spans="6:8" s="16" customFormat="1">
      <c r="F326" s="19"/>
      <c r="G326" s="19"/>
      <c r="H326" s="19"/>
    </row>
    <row r="327" spans="6:8" s="16" customFormat="1">
      <c r="F327" s="19"/>
      <c r="G327" s="19"/>
      <c r="H327" s="19"/>
    </row>
    <row r="328" spans="6:8" s="16" customFormat="1">
      <c r="F328" s="19"/>
      <c r="G328" s="19"/>
      <c r="H328" s="19"/>
    </row>
    <row r="329" spans="6:8" s="16" customFormat="1">
      <c r="F329" s="19"/>
      <c r="G329" s="19"/>
      <c r="H329" s="19"/>
    </row>
    <row r="330" spans="6:8" s="16" customFormat="1">
      <c r="F330" s="19"/>
      <c r="G330" s="19"/>
      <c r="H330" s="19"/>
    </row>
    <row r="331" spans="6:8" s="16" customFormat="1">
      <c r="F331" s="19"/>
      <c r="G331" s="19"/>
      <c r="H331" s="19"/>
    </row>
    <row r="332" spans="6:8" s="16" customFormat="1">
      <c r="F332" s="19"/>
      <c r="G332" s="19"/>
      <c r="H332" s="19"/>
    </row>
    <row r="333" spans="6:8" s="16" customFormat="1">
      <c r="F333" s="19"/>
      <c r="G333" s="19"/>
      <c r="H333" s="19"/>
    </row>
    <row r="334" spans="6:8" s="16" customFormat="1">
      <c r="F334" s="19"/>
      <c r="G334" s="19"/>
      <c r="H334" s="19"/>
    </row>
    <row r="335" spans="6:8" s="16" customFormat="1">
      <c r="F335" s="19"/>
      <c r="G335" s="19"/>
      <c r="H335" s="19"/>
    </row>
    <row r="336" spans="6:8" s="16" customFormat="1">
      <c r="F336" s="19"/>
      <c r="G336" s="19"/>
      <c r="H336" s="19"/>
    </row>
    <row r="337" spans="6:8" s="16" customFormat="1">
      <c r="F337" s="19"/>
      <c r="G337" s="19"/>
      <c r="H337" s="19"/>
    </row>
    <row r="338" spans="6:8" s="16" customFormat="1">
      <c r="F338" s="19"/>
      <c r="G338" s="19"/>
      <c r="H338" s="19"/>
    </row>
    <row r="339" spans="6:8" s="16" customFormat="1">
      <c r="F339" s="19"/>
      <c r="G339" s="19"/>
      <c r="H339" s="19"/>
    </row>
    <row r="340" spans="6:8" s="16" customFormat="1">
      <c r="F340" s="19"/>
      <c r="G340" s="19"/>
      <c r="H340" s="19"/>
    </row>
    <row r="341" spans="6:8" s="16" customFormat="1">
      <c r="F341" s="19"/>
      <c r="G341" s="19"/>
      <c r="H341" s="19"/>
    </row>
    <row r="342" spans="6:8" s="16" customFormat="1">
      <c r="F342" s="19"/>
      <c r="G342" s="19"/>
      <c r="H342" s="19"/>
    </row>
    <row r="343" spans="6:8" s="16" customFormat="1">
      <c r="F343" s="19"/>
      <c r="G343" s="19"/>
      <c r="H343" s="19"/>
    </row>
    <row r="344" spans="6:8" s="16" customFormat="1">
      <c r="F344" s="19"/>
      <c r="G344" s="19"/>
      <c r="H344" s="19"/>
    </row>
    <row r="345" spans="6:8" s="16" customFormat="1">
      <c r="F345" s="19"/>
      <c r="G345" s="19"/>
      <c r="H345" s="19"/>
    </row>
    <row r="346" spans="6:8" s="16" customFormat="1">
      <c r="F346" s="19"/>
      <c r="G346" s="19"/>
      <c r="H346" s="19"/>
    </row>
    <row r="347" spans="6:8" s="16" customFormat="1">
      <c r="F347" s="19"/>
      <c r="G347" s="19"/>
      <c r="H347" s="19"/>
    </row>
    <row r="348" spans="6:8" s="16" customFormat="1">
      <c r="F348" s="19"/>
      <c r="G348" s="19"/>
      <c r="H348" s="19"/>
    </row>
    <row r="349" spans="6:8" s="16" customFormat="1">
      <c r="F349" s="19"/>
      <c r="G349" s="19"/>
      <c r="H349" s="19"/>
    </row>
    <row r="350" spans="6:8" s="16" customFormat="1">
      <c r="F350" s="19"/>
      <c r="G350" s="19"/>
      <c r="H350" s="19"/>
    </row>
    <row r="351" spans="6:8" s="16" customFormat="1">
      <c r="F351" s="19"/>
      <c r="G351" s="19"/>
      <c r="H351" s="19"/>
    </row>
    <row r="352" spans="6:8" s="16" customFormat="1">
      <c r="F352" s="19"/>
      <c r="G352" s="19"/>
      <c r="H352" s="19"/>
    </row>
    <row r="353" spans="6:8" s="16" customFormat="1">
      <c r="F353" s="19"/>
      <c r="G353" s="19"/>
      <c r="H353" s="19"/>
    </row>
    <row r="354" spans="6:8" s="16" customFormat="1">
      <c r="F354" s="19"/>
      <c r="G354" s="19"/>
      <c r="H354" s="19"/>
    </row>
    <row r="355" spans="6:8" s="16" customFormat="1">
      <c r="F355" s="19"/>
      <c r="G355" s="19"/>
      <c r="H355" s="19"/>
    </row>
    <row r="356" spans="6:8" s="16" customFormat="1">
      <c r="F356" s="19"/>
      <c r="G356" s="19"/>
      <c r="H356" s="19"/>
    </row>
    <row r="357" spans="6:8" s="16" customFormat="1">
      <c r="F357" s="19"/>
      <c r="G357" s="19"/>
      <c r="H357" s="19"/>
    </row>
    <row r="358" spans="6:8" s="16" customFormat="1">
      <c r="F358" s="19"/>
      <c r="G358" s="19"/>
      <c r="H358" s="19"/>
    </row>
    <row r="359" spans="6:8" s="16" customFormat="1">
      <c r="F359" s="19"/>
      <c r="G359" s="19"/>
      <c r="H359" s="19"/>
    </row>
    <row r="360" spans="6:8" s="16" customFormat="1">
      <c r="F360" s="19"/>
      <c r="G360" s="19"/>
      <c r="H360" s="19"/>
    </row>
    <row r="361" spans="6:8" s="16" customFormat="1">
      <c r="F361" s="19"/>
      <c r="G361" s="19"/>
      <c r="H361" s="19"/>
    </row>
    <row r="362" spans="6:8" s="16" customFormat="1">
      <c r="F362" s="19"/>
      <c r="G362" s="19"/>
      <c r="H362" s="19"/>
    </row>
    <row r="363" spans="6:8" s="16" customFormat="1">
      <c r="F363" s="19"/>
      <c r="G363" s="19"/>
      <c r="H363" s="19"/>
    </row>
    <row r="364" spans="6:8" s="16" customFormat="1">
      <c r="F364" s="19"/>
      <c r="G364" s="19"/>
      <c r="H364" s="19"/>
    </row>
    <row r="365" spans="6:8" s="16" customFormat="1">
      <c r="F365" s="19"/>
      <c r="G365" s="19"/>
      <c r="H365" s="19"/>
    </row>
    <row r="366" spans="6:8" s="16" customFormat="1">
      <c r="F366" s="19"/>
      <c r="G366" s="19"/>
      <c r="H366" s="19"/>
    </row>
    <row r="367" spans="6:8" s="16" customFormat="1">
      <c r="F367" s="19"/>
      <c r="G367" s="19"/>
      <c r="H367" s="19"/>
    </row>
    <row r="368" spans="6:8" s="16" customFormat="1">
      <c r="F368" s="19"/>
      <c r="G368" s="19"/>
      <c r="H368" s="19"/>
    </row>
    <row r="369" spans="6:8" s="16" customFormat="1">
      <c r="F369" s="19"/>
      <c r="G369" s="19"/>
      <c r="H369" s="19"/>
    </row>
    <row r="370" spans="6:8" s="16" customFormat="1">
      <c r="F370" s="19"/>
      <c r="G370" s="19"/>
      <c r="H370" s="19"/>
    </row>
    <row r="371" spans="6:8" s="16" customFormat="1">
      <c r="F371" s="19"/>
      <c r="G371" s="19"/>
      <c r="H371" s="19"/>
    </row>
    <row r="372" spans="6:8" s="16" customFormat="1">
      <c r="F372" s="19"/>
      <c r="G372" s="19"/>
      <c r="H372" s="19"/>
    </row>
    <row r="373" spans="6:8" s="16" customFormat="1">
      <c r="F373" s="19"/>
      <c r="G373" s="19"/>
      <c r="H373" s="19"/>
    </row>
    <row r="374" spans="6:8" s="16" customFormat="1">
      <c r="F374" s="19"/>
      <c r="G374" s="19"/>
      <c r="H374" s="19"/>
    </row>
    <row r="375" spans="6:8" s="16" customFormat="1">
      <c r="F375" s="19"/>
      <c r="G375" s="19"/>
      <c r="H375" s="19"/>
    </row>
    <row r="376" spans="6:8" s="16" customFormat="1">
      <c r="F376" s="19"/>
      <c r="G376" s="19"/>
      <c r="H376" s="19"/>
    </row>
    <row r="377" spans="6:8" s="16" customFormat="1">
      <c r="F377" s="19"/>
      <c r="G377" s="19"/>
      <c r="H377" s="19"/>
    </row>
    <row r="378" spans="6:8" s="16" customFormat="1">
      <c r="F378" s="19"/>
      <c r="G378" s="19"/>
      <c r="H378" s="19"/>
    </row>
    <row r="379" spans="6:8" s="16" customFormat="1">
      <c r="F379" s="19"/>
      <c r="G379" s="19"/>
      <c r="H379" s="19"/>
    </row>
    <row r="380" spans="6:8" s="16" customFormat="1">
      <c r="F380" s="19"/>
      <c r="G380" s="19"/>
      <c r="H380" s="19"/>
    </row>
    <row r="381" spans="6:8" s="16" customFormat="1">
      <c r="F381" s="19"/>
      <c r="G381" s="19"/>
      <c r="H381" s="19"/>
    </row>
    <row r="382" spans="6:8" s="16" customFormat="1">
      <c r="F382" s="19"/>
      <c r="G382" s="19"/>
      <c r="H382" s="19"/>
    </row>
    <row r="383" spans="6:8" s="16" customFormat="1">
      <c r="F383" s="19"/>
      <c r="G383" s="19"/>
      <c r="H383" s="19"/>
    </row>
    <row r="384" spans="6:8" s="16" customFormat="1">
      <c r="F384" s="19"/>
      <c r="G384" s="19"/>
      <c r="H384" s="19"/>
    </row>
    <row r="385" spans="6:8" s="16" customFormat="1">
      <c r="F385" s="19"/>
      <c r="G385" s="19"/>
      <c r="H385" s="19"/>
    </row>
    <row r="386" spans="6:8" s="16" customFormat="1">
      <c r="F386" s="19"/>
      <c r="G386" s="19"/>
      <c r="H386" s="19"/>
    </row>
    <row r="387" spans="6:8" s="16" customFormat="1">
      <c r="F387" s="19"/>
      <c r="G387" s="19"/>
      <c r="H387" s="19"/>
    </row>
    <row r="388" spans="6:8" s="16" customFormat="1">
      <c r="F388" s="19"/>
      <c r="G388" s="19"/>
      <c r="H388" s="19"/>
    </row>
    <row r="389" spans="6:8" s="16" customFormat="1">
      <c r="F389" s="19"/>
      <c r="G389" s="19"/>
      <c r="H389" s="19"/>
    </row>
    <row r="390" spans="6:8" s="16" customFormat="1">
      <c r="F390" s="19"/>
      <c r="G390" s="19"/>
      <c r="H390" s="19"/>
    </row>
    <row r="391" spans="6:8" s="16" customFormat="1">
      <c r="F391" s="19"/>
      <c r="G391" s="19"/>
      <c r="H391" s="19"/>
    </row>
    <row r="392" spans="6:8" s="16" customFormat="1">
      <c r="F392" s="19"/>
      <c r="G392" s="19"/>
      <c r="H392" s="19"/>
    </row>
    <row r="393" spans="6:8" s="16" customFormat="1">
      <c r="F393" s="19"/>
      <c r="G393" s="19"/>
      <c r="H393" s="19"/>
    </row>
    <row r="394" spans="6:8" s="16" customFormat="1">
      <c r="F394" s="19"/>
      <c r="G394" s="19"/>
      <c r="H394" s="19"/>
    </row>
    <row r="395" spans="6:8" s="16" customFormat="1">
      <c r="F395" s="19"/>
      <c r="G395" s="19"/>
      <c r="H395" s="19"/>
    </row>
    <row r="396" spans="6:8" s="16" customFormat="1">
      <c r="F396" s="19"/>
      <c r="G396" s="19"/>
      <c r="H396" s="19"/>
    </row>
    <row r="397" spans="6:8" s="16" customFormat="1">
      <c r="F397" s="19"/>
      <c r="G397" s="19"/>
      <c r="H397" s="19"/>
    </row>
    <row r="398" spans="6:8" s="16" customFormat="1">
      <c r="F398" s="19"/>
      <c r="G398" s="19"/>
      <c r="H398" s="19"/>
    </row>
    <row r="399" spans="6:8" s="16" customFormat="1">
      <c r="F399" s="19"/>
      <c r="G399" s="19"/>
      <c r="H399" s="19"/>
    </row>
    <row r="400" spans="6:8" s="16" customFormat="1">
      <c r="F400" s="19"/>
      <c r="G400" s="19"/>
      <c r="H400" s="19"/>
    </row>
    <row r="401" spans="6:8" s="16" customFormat="1">
      <c r="F401" s="19"/>
      <c r="G401" s="19"/>
      <c r="H401" s="19"/>
    </row>
    <row r="402" spans="6:8" s="16" customFormat="1">
      <c r="F402" s="19"/>
      <c r="G402" s="19"/>
      <c r="H402" s="19"/>
    </row>
    <row r="403" spans="6:8" s="16" customFormat="1">
      <c r="F403" s="19"/>
      <c r="G403" s="19"/>
      <c r="H403" s="19"/>
    </row>
    <row r="404" spans="6:8" s="16" customFormat="1">
      <c r="F404" s="19"/>
      <c r="G404" s="19"/>
      <c r="H404" s="19"/>
    </row>
    <row r="405" spans="6:8" s="16" customFormat="1">
      <c r="F405" s="19"/>
      <c r="G405" s="19"/>
      <c r="H405" s="19"/>
    </row>
    <row r="406" spans="6:8" s="16" customFormat="1">
      <c r="F406" s="19"/>
      <c r="G406" s="19"/>
      <c r="H406" s="19"/>
    </row>
    <row r="407" spans="6:8" s="16" customFormat="1">
      <c r="F407" s="19"/>
      <c r="G407" s="19"/>
      <c r="H407" s="19"/>
    </row>
    <row r="408" spans="6:8" s="16" customFormat="1">
      <c r="F408" s="19"/>
      <c r="G408" s="19"/>
      <c r="H408" s="19"/>
    </row>
    <row r="409" spans="6:8" s="16" customFormat="1">
      <c r="F409" s="19"/>
      <c r="G409" s="19"/>
      <c r="H409" s="19"/>
    </row>
    <row r="410" spans="6:8" s="16" customFormat="1">
      <c r="F410" s="19"/>
      <c r="G410" s="19"/>
      <c r="H410" s="19"/>
    </row>
    <row r="411" spans="6:8" s="16" customFormat="1">
      <c r="F411" s="19"/>
      <c r="G411" s="19"/>
      <c r="H411" s="19"/>
    </row>
    <row r="412" spans="6:8" s="16" customFormat="1">
      <c r="F412" s="19"/>
      <c r="G412" s="19"/>
      <c r="H412" s="19"/>
    </row>
    <row r="413" spans="6:8" s="16" customFormat="1">
      <c r="F413" s="19"/>
      <c r="G413" s="19"/>
      <c r="H413" s="19"/>
    </row>
    <row r="414" spans="6:8" s="16" customFormat="1">
      <c r="F414" s="19"/>
      <c r="G414" s="19"/>
      <c r="H414" s="19"/>
    </row>
    <row r="415" spans="6:8" s="16" customFormat="1">
      <c r="F415" s="19"/>
      <c r="G415" s="19"/>
      <c r="H415" s="19"/>
    </row>
    <row r="416" spans="6:8" s="16" customFormat="1">
      <c r="F416" s="19"/>
      <c r="G416" s="19"/>
      <c r="H416" s="19"/>
    </row>
    <row r="417" spans="6:8" s="16" customFormat="1">
      <c r="F417" s="19"/>
      <c r="G417" s="19"/>
      <c r="H417" s="19"/>
    </row>
    <row r="418" spans="6:8" s="16" customFormat="1">
      <c r="F418" s="19"/>
      <c r="G418" s="19"/>
      <c r="H418" s="19"/>
    </row>
    <row r="419" spans="6:8" s="16" customFormat="1">
      <c r="F419" s="19"/>
      <c r="G419" s="19"/>
      <c r="H419" s="19"/>
    </row>
    <row r="420" spans="6:8" s="16" customFormat="1">
      <c r="F420" s="19"/>
      <c r="G420" s="19"/>
      <c r="H420" s="19"/>
    </row>
    <row r="421" spans="6:8" s="16" customFormat="1">
      <c r="F421" s="19"/>
      <c r="G421" s="19"/>
      <c r="H421" s="19"/>
    </row>
    <row r="422" spans="6:8" s="16" customFormat="1">
      <c r="F422" s="19"/>
      <c r="G422" s="19"/>
      <c r="H422" s="19"/>
    </row>
    <row r="423" spans="6:8" s="16" customFormat="1">
      <c r="F423" s="19"/>
      <c r="G423" s="19"/>
      <c r="H423" s="19"/>
    </row>
    <row r="424" spans="6:8" s="16" customFormat="1">
      <c r="F424" s="19"/>
      <c r="G424" s="19"/>
      <c r="H424" s="19"/>
    </row>
    <row r="425" spans="6:8" s="16" customFormat="1">
      <c r="F425" s="19"/>
      <c r="G425" s="19"/>
      <c r="H425" s="19"/>
    </row>
    <row r="426" spans="6:8" s="16" customFormat="1">
      <c r="F426" s="19"/>
      <c r="G426" s="19"/>
      <c r="H426" s="19"/>
    </row>
    <row r="427" spans="6:8" s="16" customFormat="1">
      <c r="F427" s="19"/>
      <c r="G427" s="19"/>
      <c r="H427" s="19"/>
    </row>
    <row r="428" spans="6:8" s="16" customFormat="1">
      <c r="F428" s="19"/>
      <c r="G428" s="19"/>
      <c r="H428" s="19"/>
    </row>
    <row r="429" spans="6:8" s="16" customFormat="1">
      <c r="F429" s="19"/>
      <c r="G429" s="19"/>
      <c r="H429" s="19"/>
    </row>
    <row r="430" spans="6:8" s="16" customFormat="1">
      <c r="F430" s="19"/>
      <c r="G430" s="19"/>
      <c r="H430" s="19"/>
    </row>
    <row r="431" spans="6:8" s="16" customFormat="1">
      <c r="F431" s="19"/>
      <c r="G431" s="19"/>
      <c r="H431" s="19"/>
    </row>
    <row r="432" spans="6:8" s="16" customFormat="1">
      <c r="F432" s="19"/>
      <c r="G432" s="19"/>
      <c r="H432" s="19"/>
    </row>
    <row r="433" spans="6:8" s="16" customFormat="1">
      <c r="F433" s="19"/>
      <c r="G433" s="19"/>
      <c r="H433" s="19"/>
    </row>
    <row r="434" spans="6:8" s="16" customFormat="1">
      <c r="F434" s="19"/>
      <c r="G434" s="19"/>
      <c r="H434" s="19"/>
    </row>
    <row r="435" spans="6:8" s="16" customFormat="1">
      <c r="F435" s="19"/>
      <c r="G435" s="19"/>
      <c r="H435" s="19"/>
    </row>
    <row r="436" spans="6:8" s="16" customFormat="1">
      <c r="F436" s="19"/>
      <c r="G436" s="19"/>
      <c r="H436" s="19"/>
    </row>
    <row r="437" spans="6:8" s="16" customFormat="1">
      <c r="F437" s="19"/>
      <c r="G437" s="19"/>
      <c r="H437" s="19"/>
    </row>
    <row r="438" spans="6:8" s="16" customFormat="1">
      <c r="F438" s="19"/>
      <c r="G438" s="19"/>
      <c r="H438" s="19"/>
    </row>
    <row r="439" spans="6:8" s="16" customFormat="1">
      <c r="F439" s="19"/>
      <c r="G439" s="19"/>
      <c r="H439" s="19"/>
    </row>
    <row r="440" spans="6:8" s="16" customFormat="1">
      <c r="F440" s="19"/>
      <c r="G440" s="19"/>
      <c r="H440" s="19"/>
    </row>
    <row r="441" spans="6:8" s="16" customFormat="1">
      <c r="F441" s="19"/>
      <c r="G441" s="19"/>
      <c r="H441" s="19"/>
    </row>
    <row r="442" spans="6:8" s="16" customFormat="1">
      <c r="F442" s="19"/>
      <c r="G442" s="19"/>
      <c r="H442" s="19"/>
    </row>
    <row r="443" spans="6:8" s="16" customFormat="1">
      <c r="F443" s="19"/>
      <c r="G443" s="19"/>
      <c r="H443" s="19"/>
    </row>
    <row r="444" spans="6:8" s="16" customFormat="1">
      <c r="F444" s="19"/>
      <c r="G444" s="19"/>
      <c r="H444" s="19"/>
    </row>
    <row r="445" spans="6:8" s="16" customFormat="1">
      <c r="F445" s="19"/>
      <c r="G445" s="19"/>
      <c r="H445" s="19"/>
    </row>
    <row r="446" spans="6:8" s="16" customFormat="1">
      <c r="F446" s="19"/>
      <c r="G446" s="19"/>
      <c r="H446" s="19"/>
    </row>
    <row r="447" spans="6:8" s="16" customFormat="1">
      <c r="F447" s="19"/>
      <c r="G447" s="19"/>
      <c r="H447" s="19"/>
    </row>
    <row r="448" spans="6:8" s="16" customFormat="1">
      <c r="F448" s="19"/>
      <c r="G448" s="19"/>
      <c r="H448" s="19"/>
    </row>
    <row r="449" spans="6:8" s="16" customFormat="1">
      <c r="F449" s="19"/>
      <c r="G449" s="19"/>
      <c r="H449" s="19"/>
    </row>
    <row r="450" spans="6:8" s="16" customFormat="1">
      <c r="F450" s="19"/>
      <c r="G450" s="19"/>
      <c r="H450" s="19"/>
    </row>
    <row r="451" spans="6:8" s="16" customFormat="1">
      <c r="F451" s="19"/>
      <c r="G451" s="19"/>
      <c r="H451" s="19"/>
    </row>
    <row r="452" spans="6:8" s="16" customFormat="1">
      <c r="F452" s="19"/>
      <c r="G452" s="19"/>
      <c r="H452" s="19"/>
    </row>
    <row r="453" spans="6:8" s="16" customFormat="1">
      <c r="F453" s="19"/>
      <c r="G453" s="19"/>
      <c r="H453" s="19"/>
    </row>
    <row r="454" spans="6:8" s="16" customFormat="1">
      <c r="F454" s="19"/>
      <c r="G454" s="19"/>
      <c r="H454" s="19"/>
    </row>
    <row r="455" spans="6:8" s="16" customFormat="1">
      <c r="F455" s="19"/>
      <c r="G455" s="19"/>
      <c r="H455" s="19"/>
    </row>
    <row r="456" spans="6:8" s="16" customFormat="1">
      <c r="F456" s="19"/>
      <c r="G456" s="19"/>
      <c r="H456" s="19"/>
    </row>
    <row r="457" spans="6:8" s="16" customFormat="1">
      <c r="F457" s="19"/>
      <c r="G457" s="19"/>
      <c r="H457" s="19"/>
    </row>
    <row r="458" spans="6:8" s="16" customFormat="1">
      <c r="F458" s="19"/>
      <c r="G458" s="19"/>
      <c r="H458" s="19"/>
    </row>
    <row r="459" spans="6:8" s="16" customFormat="1">
      <c r="F459" s="19"/>
      <c r="G459" s="19"/>
      <c r="H459" s="19"/>
    </row>
    <row r="460" spans="6:8" s="16" customFormat="1">
      <c r="F460" s="19"/>
      <c r="G460" s="19"/>
      <c r="H460" s="19"/>
    </row>
    <row r="461" spans="6:8" s="16" customFormat="1">
      <c r="F461" s="19"/>
      <c r="G461" s="19"/>
      <c r="H461" s="19"/>
    </row>
    <row r="462" spans="6:8" s="16" customFormat="1">
      <c r="F462" s="19"/>
      <c r="G462" s="19"/>
      <c r="H462" s="19"/>
    </row>
    <row r="463" spans="6:8" s="16" customFormat="1">
      <c r="F463" s="19"/>
      <c r="G463" s="19"/>
      <c r="H463" s="19"/>
    </row>
    <row r="464" spans="6:8" s="16" customFormat="1">
      <c r="F464" s="19"/>
      <c r="G464" s="19"/>
      <c r="H464" s="19"/>
    </row>
    <row r="465" spans="6:8" s="16" customFormat="1">
      <c r="F465" s="19"/>
      <c r="G465" s="19"/>
      <c r="H465" s="19"/>
    </row>
    <row r="466" spans="6:8" s="16" customFormat="1">
      <c r="F466" s="19"/>
      <c r="G466" s="19"/>
      <c r="H466" s="19"/>
    </row>
    <row r="467" spans="6:8" s="16" customFormat="1">
      <c r="F467" s="19"/>
      <c r="G467" s="19"/>
      <c r="H467" s="19"/>
    </row>
    <row r="468" spans="6:8" s="16" customFormat="1">
      <c r="F468" s="19"/>
      <c r="G468" s="19"/>
      <c r="H468" s="19"/>
    </row>
    <row r="469" spans="6:8" s="16" customFormat="1">
      <c r="F469" s="19"/>
      <c r="G469" s="19"/>
      <c r="H469" s="19"/>
    </row>
    <row r="470" spans="6:8" s="16" customFormat="1">
      <c r="F470" s="19"/>
      <c r="G470" s="19"/>
      <c r="H470" s="19"/>
    </row>
    <row r="471" spans="6:8" s="16" customFormat="1">
      <c r="F471" s="19"/>
      <c r="G471" s="19"/>
      <c r="H471" s="19"/>
    </row>
    <row r="472" spans="6:8" s="16" customFormat="1">
      <c r="F472" s="19"/>
      <c r="G472" s="19"/>
      <c r="H472" s="19"/>
    </row>
    <row r="473" spans="6:8" s="16" customFormat="1">
      <c r="F473" s="19"/>
      <c r="G473" s="19"/>
      <c r="H473" s="19"/>
    </row>
    <row r="474" spans="6:8" s="16" customFormat="1">
      <c r="F474" s="19"/>
      <c r="G474" s="19"/>
      <c r="H474" s="19"/>
    </row>
    <row r="475" spans="6:8" s="16" customFormat="1">
      <c r="F475" s="19"/>
      <c r="G475" s="19"/>
      <c r="H475" s="19"/>
    </row>
    <row r="476" spans="6:8" s="16" customFormat="1">
      <c r="F476" s="19"/>
      <c r="G476" s="19"/>
      <c r="H476" s="19"/>
    </row>
    <row r="477" spans="6:8" s="16" customFormat="1">
      <c r="F477" s="19"/>
      <c r="G477" s="19"/>
      <c r="H477" s="19"/>
    </row>
    <row r="478" spans="6:8" s="16" customFormat="1">
      <c r="F478" s="19"/>
      <c r="G478" s="19"/>
      <c r="H478" s="19"/>
    </row>
    <row r="479" spans="6:8" s="16" customFormat="1">
      <c r="F479" s="19"/>
      <c r="G479" s="19"/>
      <c r="H479" s="19"/>
    </row>
    <row r="480" spans="6:8" s="16" customFormat="1">
      <c r="F480" s="19"/>
      <c r="G480" s="19"/>
      <c r="H480" s="19"/>
    </row>
    <row r="481" spans="6:8" s="16" customFormat="1">
      <c r="F481" s="19"/>
      <c r="G481" s="19"/>
      <c r="H481" s="19"/>
    </row>
    <row r="482" spans="6:8" s="16" customFormat="1">
      <c r="F482" s="19"/>
      <c r="G482" s="19"/>
      <c r="H482" s="19"/>
    </row>
    <row r="483" spans="6:8" s="16" customFormat="1">
      <c r="F483" s="19"/>
      <c r="G483" s="19"/>
      <c r="H483" s="19"/>
    </row>
    <row r="484" spans="6:8" s="16" customFormat="1">
      <c r="F484" s="19"/>
      <c r="G484" s="19"/>
      <c r="H484" s="19"/>
    </row>
    <row r="485" spans="6:8" s="16" customFormat="1">
      <c r="F485" s="19"/>
      <c r="G485" s="19"/>
      <c r="H485" s="19"/>
    </row>
    <row r="486" spans="6:8" s="16" customFormat="1">
      <c r="F486" s="19"/>
      <c r="G486" s="19"/>
      <c r="H486" s="19"/>
    </row>
    <row r="487" spans="6:8" s="16" customFormat="1">
      <c r="F487" s="19"/>
      <c r="G487" s="19"/>
      <c r="H487" s="19"/>
    </row>
    <row r="488" spans="6:8" s="16" customFormat="1">
      <c r="F488" s="19"/>
      <c r="G488" s="19"/>
      <c r="H488" s="19"/>
    </row>
    <row r="489" spans="6:8" s="16" customFormat="1">
      <c r="F489" s="19"/>
      <c r="G489" s="19"/>
      <c r="H489" s="19"/>
    </row>
    <row r="490" spans="6:8" s="16" customFormat="1">
      <c r="F490" s="19"/>
      <c r="G490" s="19"/>
      <c r="H490" s="19"/>
    </row>
    <row r="491" spans="6:8" s="16" customFormat="1">
      <c r="F491" s="19"/>
      <c r="G491" s="19"/>
      <c r="H491" s="19"/>
    </row>
    <row r="492" spans="6:8" s="16" customFormat="1">
      <c r="F492" s="19"/>
      <c r="G492" s="19"/>
      <c r="H492" s="19"/>
    </row>
    <row r="493" spans="6:8" s="16" customFormat="1">
      <c r="F493" s="19"/>
      <c r="G493" s="19"/>
      <c r="H493" s="19"/>
    </row>
    <row r="494" spans="6:8" s="16" customFormat="1">
      <c r="F494" s="19"/>
      <c r="G494" s="19"/>
      <c r="H494" s="19"/>
    </row>
    <row r="495" spans="6:8" s="16" customFormat="1">
      <c r="F495" s="19"/>
      <c r="G495" s="19"/>
      <c r="H495" s="19"/>
    </row>
    <row r="496" spans="6:8" s="16" customFormat="1">
      <c r="F496" s="19"/>
      <c r="G496" s="19"/>
      <c r="H496" s="19"/>
    </row>
    <row r="497" spans="6:8" s="16" customFormat="1">
      <c r="F497" s="19"/>
      <c r="G497" s="19"/>
      <c r="H497" s="19"/>
    </row>
    <row r="498" spans="6:8" s="16" customFormat="1">
      <c r="F498" s="19"/>
      <c r="G498" s="19"/>
      <c r="H498" s="19"/>
    </row>
    <row r="499" spans="6:8" s="16" customFormat="1">
      <c r="F499" s="19"/>
      <c r="G499" s="19"/>
      <c r="H499" s="19"/>
    </row>
    <row r="500" spans="6:8" s="16" customFormat="1">
      <c r="F500" s="19"/>
      <c r="G500" s="19"/>
      <c r="H500" s="19"/>
    </row>
    <row r="501" spans="6:8" s="16" customFormat="1">
      <c r="F501" s="19"/>
      <c r="G501" s="19"/>
      <c r="H501" s="19"/>
    </row>
    <row r="502" spans="6:8" s="16" customFormat="1">
      <c r="F502" s="19"/>
      <c r="G502" s="19"/>
      <c r="H502" s="19"/>
    </row>
    <row r="503" spans="6:8" s="16" customFormat="1">
      <c r="F503" s="19"/>
      <c r="G503" s="19"/>
      <c r="H503" s="19"/>
    </row>
    <row r="504" spans="6:8" s="16" customFormat="1">
      <c r="F504" s="19"/>
      <c r="G504" s="19"/>
      <c r="H504" s="19"/>
    </row>
    <row r="505" spans="6:8" s="16" customFormat="1">
      <c r="F505" s="19"/>
      <c r="G505" s="19"/>
      <c r="H505" s="19"/>
    </row>
    <row r="506" spans="6:8" s="16" customFormat="1">
      <c r="F506" s="19"/>
      <c r="G506" s="19"/>
      <c r="H506" s="19"/>
    </row>
    <row r="507" spans="6:8" s="16" customFormat="1">
      <c r="F507" s="19"/>
      <c r="G507" s="19"/>
      <c r="H507" s="19"/>
    </row>
    <row r="508" spans="6:8" s="16" customFormat="1">
      <c r="F508" s="19"/>
      <c r="G508" s="19"/>
      <c r="H508" s="19"/>
    </row>
    <row r="509" spans="6:8" s="16" customFormat="1">
      <c r="F509" s="19"/>
      <c r="G509" s="19"/>
      <c r="H509" s="19"/>
    </row>
    <row r="510" spans="6:8" s="16" customFormat="1">
      <c r="F510" s="19"/>
      <c r="G510" s="19"/>
      <c r="H510" s="19"/>
    </row>
    <row r="511" spans="6:8" s="16" customFormat="1">
      <c r="F511" s="19"/>
      <c r="G511" s="19"/>
      <c r="H511" s="19"/>
    </row>
    <row r="512" spans="6:8" s="16" customFormat="1">
      <c r="F512" s="19"/>
      <c r="G512" s="19"/>
      <c r="H512" s="19"/>
    </row>
    <row r="513" spans="6:8" s="16" customFormat="1">
      <c r="F513" s="19"/>
      <c r="G513" s="19"/>
      <c r="H513" s="19"/>
    </row>
    <row r="514" spans="6:8" s="16" customFormat="1">
      <c r="F514" s="19"/>
      <c r="G514" s="19"/>
      <c r="H514" s="19"/>
    </row>
    <row r="515" spans="6:8" s="16" customFormat="1">
      <c r="F515" s="19"/>
      <c r="G515" s="19"/>
      <c r="H515" s="19"/>
    </row>
    <row r="516" spans="6:8" s="16" customFormat="1">
      <c r="F516" s="19"/>
      <c r="G516" s="19"/>
      <c r="H516" s="19"/>
    </row>
    <row r="517" spans="6:8" s="16" customFormat="1">
      <c r="F517" s="19"/>
      <c r="G517" s="19"/>
      <c r="H517" s="19"/>
    </row>
    <row r="518" spans="6:8" s="16" customFormat="1">
      <c r="F518" s="19"/>
      <c r="G518" s="19"/>
      <c r="H518" s="19"/>
    </row>
    <row r="519" spans="6:8" s="16" customFormat="1">
      <c r="F519" s="19"/>
      <c r="G519" s="19"/>
      <c r="H519" s="19"/>
    </row>
    <row r="520" spans="6:8" s="16" customFormat="1">
      <c r="F520" s="19"/>
      <c r="G520" s="19"/>
      <c r="H520" s="19"/>
    </row>
    <row r="521" spans="6:8" s="16" customFormat="1">
      <c r="F521" s="19"/>
      <c r="G521" s="19"/>
      <c r="H521" s="19"/>
    </row>
    <row r="522" spans="6:8" s="16" customFormat="1">
      <c r="F522" s="19"/>
      <c r="G522" s="19"/>
      <c r="H522" s="19"/>
    </row>
    <row r="523" spans="6:8" s="16" customFormat="1">
      <c r="F523" s="19"/>
      <c r="G523" s="19"/>
      <c r="H523" s="19"/>
    </row>
    <row r="524" spans="6:8" s="16" customFormat="1">
      <c r="F524" s="19"/>
      <c r="G524" s="19"/>
      <c r="H524" s="19"/>
    </row>
    <row r="525" spans="6:8" s="16" customFormat="1">
      <c r="F525" s="19"/>
      <c r="G525" s="19"/>
      <c r="H525" s="19"/>
    </row>
    <row r="526" spans="6:8" s="16" customFormat="1">
      <c r="F526" s="19"/>
      <c r="G526" s="19"/>
      <c r="H526" s="19"/>
    </row>
    <row r="527" spans="6:8" s="16" customFormat="1">
      <c r="F527" s="19"/>
      <c r="G527" s="19"/>
      <c r="H527" s="19"/>
    </row>
    <row r="528" spans="6:8" s="16" customFormat="1">
      <c r="F528" s="19"/>
      <c r="G528" s="19"/>
      <c r="H528" s="19"/>
    </row>
    <row r="529" spans="6:8" s="16" customFormat="1">
      <c r="F529" s="19"/>
      <c r="G529" s="19"/>
      <c r="H529" s="19"/>
    </row>
    <row r="530" spans="6:8" s="16" customFormat="1">
      <c r="F530" s="19"/>
      <c r="G530" s="19"/>
      <c r="H530" s="19"/>
    </row>
    <row r="531" spans="6:8" s="16" customFormat="1">
      <c r="F531" s="19"/>
      <c r="G531" s="19"/>
      <c r="H531" s="19"/>
    </row>
    <row r="532" spans="6:8" s="16" customFormat="1">
      <c r="F532" s="19"/>
      <c r="G532" s="19"/>
      <c r="H532" s="19"/>
    </row>
    <row r="533" spans="6:8" s="16" customFormat="1">
      <c r="F533" s="19"/>
      <c r="G533" s="19"/>
      <c r="H533" s="19"/>
    </row>
    <row r="534" spans="6:8" s="16" customFormat="1">
      <c r="F534" s="19"/>
      <c r="G534" s="19"/>
      <c r="H534" s="19"/>
    </row>
    <row r="535" spans="6:8" s="16" customFormat="1">
      <c r="F535" s="19"/>
      <c r="G535" s="19"/>
      <c r="H535" s="19"/>
    </row>
    <row r="536" spans="6:8" s="16" customFormat="1">
      <c r="F536" s="19"/>
      <c r="G536" s="19"/>
      <c r="H536" s="19"/>
    </row>
    <row r="537" spans="6:8" s="16" customFormat="1">
      <c r="F537" s="19"/>
      <c r="G537" s="19"/>
      <c r="H537" s="19"/>
    </row>
    <row r="538" spans="6:8" s="16" customFormat="1">
      <c r="F538" s="19"/>
      <c r="G538" s="19"/>
      <c r="H538" s="19"/>
    </row>
    <row r="539" spans="6:8" s="16" customFormat="1">
      <c r="F539" s="19"/>
      <c r="G539" s="19"/>
      <c r="H539" s="19"/>
    </row>
    <row r="540" spans="6:8" s="16" customFormat="1">
      <c r="F540" s="19"/>
      <c r="G540" s="19"/>
      <c r="H540" s="19"/>
    </row>
    <row r="541" spans="6:8" s="16" customFormat="1">
      <c r="F541" s="19"/>
      <c r="G541" s="19"/>
      <c r="H541" s="19"/>
    </row>
    <row r="542" spans="6:8" s="16" customFormat="1">
      <c r="F542" s="19"/>
      <c r="G542" s="19"/>
      <c r="H542" s="19"/>
    </row>
    <row r="543" spans="6:8" s="16" customFormat="1">
      <c r="F543" s="19"/>
      <c r="G543" s="19"/>
      <c r="H543" s="19"/>
    </row>
    <row r="544" spans="6:8" s="16" customFormat="1">
      <c r="F544" s="19"/>
      <c r="G544" s="19"/>
      <c r="H544" s="19"/>
    </row>
    <row r="545" spans="6:8" s="16" customFormat="1">
      <c r="F545" s="19"/>
      <c r="G545" s="19"/>
      <c r="H545" s="19"/>
    </row>
    <row r="546" spans="6:8" s="16" customFormat="1">
      <c r="F546" s="19"/>
      <c r="G546" s="19"/>
      <c r="H546" s="19"/>
    </row>
    <row r="547" spans="6:8" s="16" customFormat="1">
      <c r="F547" s="19"/>
      <c r="G547" s="19"/>
      <c r="H547" s="19"/>
    </row>
    <row r="548" spans="6:8" s="16" customFormat="1">
      <c r="F548" s="19"/>
      <c r="G548" s="19"/>
      <c r="H548" s="19"/>
    </row>
    <row r="549" spans="6:8" s="16" customFormat="1">
      <c r="F549" s="19"/>
      <c r="G549" s="19"/>
      <c r="H549" s="19"/>
    </row>
    <row r="550" spans="6:8" s="16" customFormat="1">
      <c r="F550" s="19"/>
      <c r="G550" s="19"/>
      <c r="H550" s="19"/>
    </row>
    <row r="551" spans="6:8" s="16" customFormat="1">
      <c r="F551" s="19"/>
      <c r="G551" s="19"/>
      <c r="H551" s="19"/>
    </row>
    <row r="552" spans="6:8" s="16" customFormat="1">
      <c r="F552" s="19"/>
      <c r="G552" s="19"/>
      <c r="H552" s="19"/>
    </row>
    <row r="553" spans="6:8" s="16" customFormat="1">
      <c r="F553" s="19"/>
      <c r="G553" s="19"/>
      <c r="H553" s="19"/>
    </row>
    <row r="554" spans="6:8" s="16" customFormat="1">
      <c r="F554" s="19"/>
      <c r="G554" s="19"/>
      <c r="H554" s="19"/>
    </row>
    <row r="555" spans="6:8" s="16" customFormat="1">
      <c r="F555" s="19"/>
      <c r="G555" s="19"/>
      <c r="H555" s="19"/>
    </row>
    <row r="556" spans="6:8" s="16" customFormat="1">
      <c r="F556" s="19"/>
      <c r="G556" s="19"/>
      <c r="H556" s="19"/>
    </row>
    <row r="557" spans="6:8" s="16" customFormat="1">
      <c r="F557" s="19"/>
      <c r="G557" s="19"/>
      <c r="H557" s="19"/>
    </row>
    <row r="558" spans="6:8" s="16" customFormat="1">
      <c r="F558" s="19"/>
      <c r="G558" s="19"/>
      <c r="H558" s="19"/>
    </row>
    <row r="559" spans="6:8" s="16" customFormat="1">
      <c r="F559" s="19"/>
      <c r="G559" s="19"/>
      <c r="H559" s="19"/>
    </row>
    <row r="560" spans="6:8" s="16" customFormat="1">
      <c r="F560" s="19"/>
      <c r="G560" s="19"/>
      <c r="H560" s="19"/>
    </row>
    <row r="561" spans="6:8" s="16" customFormat="1">
      <c r="F561" s="19"/>
      <c r="G561" s="19"/>
      <c r="H561" s="19"/>
    </row>
    <row r="562" spans="6:8" s="16" customFormat="1">
      <c r="F562" s="19"/>
      <c r="G562" s="19"/>
      <c r="H562" s="19"/>
    </row>
    <row r="563" spans="6:8" s="16" customFormat="1">
      <c r="F563" s="19"/>
      <c r="G563" s="19"/>
      <c r="H563" s="19"/>
    </row>
    <row r="564" spans="6:8" s="16" customFormat="1">
      <c r="F564" s="19"/>
      <c r="G564" s="19"/>
      <c r="H564" s="19"/>
    </row>
    <row r="565" spans="6:8" s="16" customFormat="1">
      <c r="F565" s="19"/>
      <c r="G565" s="19"/>
      <c r="H565" s="19"/>
    </row>
    <row r="566" spans="6:8" s="16" customFormat="1">
      <c r="F566" s="19"/>
      <c r="G566" s="19"/>
      <c r="H566" s="19"/>
    </row>
    <row r="567" spans="6:8" s="16" customFormat="1">
      <c r="F567" s="19"/>
      <c r="G567" s="19"/>
      <c r="H567" s="19"/>
    </row>
    <row r="568" spans="6:8" s="16" customFormat="1">
      <c r="F568" s="19"/>
      <c r="G568" s="19"/>
      <c r="H568" s="19"/>
    </row>
    <row r="569" spans="6:8" s="16" customFormat="1">
      <c r="F569" s="19"/>
      <c r="G569" s="19"/>
      <c r="H569" s="19"/>
    </row>
    <row r="570" spans="6:8" s="16" customFormat="1">
      <c r="F570" s="19"/>
      <c r="G570" s="19"/>
      <c r="H570" s="19"/>
    </row>
    <row r="571" spans="6:8" s="16" customFormat="1">
      <c r="F571" s="19"/>
      <c r="G571" s="19"/>
      <c r="H571" s="19"/>
    </row>
    <row r="572" spans="6:8" s="16" customFormat="1">
      <c r="F572" s="19"/>
      <c r="G572" s="19"/>
      <c r="H572" s="19"/>
    </row>
    <row r="573" spans="6:8" s="16" customFormat="1">
      <c r="F573" s="19"/>
      <c r="G573" s="19"/>
      <c r="H573" s="19"/>
    </row>
    <row r="574" spans="6:8" s="16" customFormat="1">
      <c r="F574" s="19"/>
      <c r="G574" s="19"/>
      <c r="H574" s="19"/>
    </row>
    <row r="575" spans="6:8" s="16" customFormat="1">
      <c r="F575" s="19"/>
      <c r="G575" s="19"/>
      <c r="H575" s="19"/>
    </row>
    <row r="576" spans="6:8" s="16" customFormat="1">
      <c r="F576" s="19"/>
      <c r="G576" s="19"/>
      <c r="H576" s="19"/>
    </row>
    <row r="577" spans="6:8" s="16" customFormat="1">
      <c r="F577" s="19"/>
      <c r="G577" s="19"/>
      <c r="H577" s="19"/>
    </row>
    <row r="578" spans="6:8" s="16" customFormat="1">
      <c r="F578" s="19"/>
      <c r="G578" s="19"/>
      <c r="H578" s="19"/>
    </row>
    <row r="579" spans="6:8" s="16" customFormat="1">
      <c r="F579" s="19"/>
      <c r="G579" s="19"/>
      <c r="H579" s="19"/>
    </row>
    <row r="580" spans="6:8" s="16" customFormat="1">
      <c r="F580" s="19"/>
      <c r="G580" s="19"/>
      <c r="H580" s="19"/>
    </row>
    <row r="581" spans="6:8" s="16" customFormat="1">
      <c r="F581" s="19"/>
      <c r="G581" s="19"/>
      <c r="H581" s="19"/>
    </row>
    <row r="582" spans="6:8" s="16" customFormat="1">
      <c r="F582" s="19"/>
      <c r="G582" s="19"/>
      <c r="H582" s="19"/>
    </row>
    <row r="583" spans="6:8" s="16" customFormat="1">
      <c r="F583" s="19"/>
      <c r="G583" s="19"/>
      <c r="H583" s="19"/>
    </row>
    <row r="584" spans="6:8" s="16" customFormat="1">
      <c r="F584" s="19"/>
      <c r="G584" s="19"/>
      <c r="H584" s="19"/>
    </row>
    <row r="585" spans="6:8" s="16" customFormat="1">
      <c r="F585" s="19"/>
      <c r="G585" s="19"/>
      <c r="H585" s="19"/>
    </row>
    <row r="586" spans="6:8" s="16" customFormat="1">
      <c r="F586" s="19"/>
      <c r="G586" s="19"/>
      <c r="H586" s="19"/>
    </row>
    <row r="587" spans="6:8" s="16" customFormat="1">
      <c r="F587" s="19"/>
      <c r="G587" s="19"/>
      <c r="H587" s="19"/>
    </row>
    <row r="588" spans="6:8" s="16" customFormat="1">
      <c r="F588" s="19"/>
      <c r="G588" s="19"/>
      <c r="H588" s="19"/>
    </row>
    <row r="589" spans="6:8" s="16" customFormat="1">
      <c r="F589" s="19"/>
      <c r="G589" s="19"/>
      <c r="H589" s="19"/>
    </row>
    <row r="590" spans="6:8" s="16" customFormat="1">
      <c r="F590" s="19"/>
      <c r="G590" s="19"/>
      <c r="H590" s="19"/>
    </row>
    <row r="591" spans="6:8" s="16" customFormat="1">
      <c r="F591" s="19"/>
      <c r="G591" s="19"/>
      <c r="H591" s="19"/>
    </row>
    <row r="592" spans="6:8" s="16" customFormat="1">
      <c r="F592" s="19"/>
      <c r="G592" s="19"/>
      <c r="H592" s="19"/>
    </row>
    <row r="593" spans="6:8" s="16" customFormat="1">
      <c r="F593" s="19"/>
      <c r="G593" s="19"/>
      <c r="H593" s="19"/>
    </row>
    <row r="594" spans="6:8" s="16" customFormat="1">
      <c r="F594" s="19"/>
      <c r="G594" s="19"/>
      <c r="H594" s="19"/>
    </row>
    <row r="595" spans="6:8" s="16" customFormat="1">
      <c r="F595" s="19"/>
      <c r="G595" s="19"/>
      <c r="H595" s="19"/>
    </row>
    <row r="596" spans="6:8" s="16" customFormat="1">
      <c r="F596" s="19"/>
      <c r="G596" s="19"/>
      <c r="H596" s="19"/>
    </row>
    <row r="597" spans="6:8" s="16" customFormat="1">
      <c r="F597" s="19"/>
      <c r="G597" s="19"/>
      <c r="H597" s="19"/>
    </row>
    <row r="598" spans="6:8" s="16" customFormat="1">
      <c r="F598" s="19"/>
      <c r="G598" s="19"/>
      <c r="H598" s="19"/>
    </row>
    <row r="599" spans="6:8" s="16" customFormat="1">
      <c r="F599" s="19"/>
      <c r="G599" s="19"/>
      <c r="H599" s="19"/>
    </row>
    <row r="600" spans="6:8" s="16" customFormat="1">
      <c r="F600" s="19"/>
      <c r="G600" s="19"/>
      <c r="H600" s="19"/>
    </row>
    <row r="601" spans="6:8" s="16" customFormat="1">
      <c r="F601" s="19"/>
      <c r="G601" s="19"/>
      <c r="H601" s="19"/>
    </row>
    <row r="602" spans="6:8" s="16" customFormat="1">
      <c r="F602" s="19"/>
      <c r="G602" s="19"/>
      <c r="H602" s="19"/>
    </row>
    <row r="603" spans="6:8" s="16" customFormat="1">
      <c r="F603" s="19"/>
      <c r="G603" s="19"/>
      <c r="H603" s="19"/>
    </row>
    <row r="604" spans="6:8" s="16" customFormat="1">
      <c r="F604" s="19"/>
      <c r="G604" s="19"/>
      <c r="H604" s="19"/>
    </row>
    <row r="605" spans="6:8" s="16" customFormat="1">
      <c r="F605" s="19"/>
      <c r="G605" s="19"/>
      <c r="H605" s="19"/>
    </row>
    <row r="606" spans="6:8" s="16" customFormat="1">
      <c r="F606" s="19"/>
      <c r="G606" s="19"/>
      <c r="H606" s="19"/>
    </row>
    <row r="607" spans="6:8" s="16" customFormat="1">
      <c r="F607" s="19"/>
      <c r="G607" s="19"/>
      <c r="H607" s="19"/>
    </row>
    <row r="608" spans="6:8" s="16" customFormat="1">
      <c r="F608" s="19"/>
      <c r="G608" s="19"/>
      <c r="H608" s="19"/>
    </row>
    <row r="609" spans="6:8" s="16" customFormat="1">
      <c r="F609" s="19"/>
      <c r="G609" s="19"/>
      <c r="H609" s="19"/>
    </row>
    <row r="610" spans="6:8" s="16" customFormat="1">
      <c r="F610" s="19"/>
      <c r="G610" s="19"/>
      <c r="H610" s="19"/>
    </row>
    <row r="611" spans="6:8" s="16" customFormat="1">
      <c r="F611" s="19"/>
      <c r="G611" s="19"/>
      <c r="H611" s="19"/>
    </row>
    <row r="612" spans="6:8" s="16" customFormat="1">
      <c r="F612" s="19"/>
      <c r="G612" s="19"/>
      <c r="H612" s="19"/>
    </row>
    <row r="613" spans="6:8" s="16" customFormat="1">
      <c r="F613" s="19"/>
      <c r="G613" s="19"/>
      <c r="H613" s="19"/>
    </row>
    <row r="614" spans="6:8" s="16" customFormat="1">
      <c r="F614" s="19"/>
      <c r="G614" s="19"/>
      <c r="H614" s="19"/>
    </row>
    <row r="615" spans="6:8" s="16" customFormat="1">
      <c r="F615" s="19"/>
      <c r="G615" s="19"/>
      <c r="H615" s="19"/>
    </row>
    <row r="616" spans="6:8" s="16" customFormat="1">
      <c r="F616" s="19"/>
      <c r="G616" s="19"/>
      <c r="H616" s="19"/>
    </row>
    <row r="617" spans="6:8" s="16" customFormat="1">
      <c r="F617" s="19"/>
      <c r="G617" s="19"/>
      <c r="H617" s="19"/>
    </row>
    <row r="618" spans="6:8" s="16" customFormat="1">
      <c r="F618" s="19"/>
      <c r="G618" s="19"/>
      <c r="H618" s="19"/>
    </row>
    <row r="619" spans="6:8" s="16" customFormat="1">
      <c r="F619" s="19"/>
      <c r="G619" s="19"/>
      <c r="H619" s="19"/>
    </row>
    <row r="620" spans="6:8" s="16" customFormat="1">
      <c r="F620" s="19"/>
      <c r="G620" s="19"/>
      <c r="H620" s="19"/>
    </row>
    <row r="621" spans="6:8" s="16" customFormat="1">
      <c r="F621" s="19"/>
      <c r="G621" s="19"/>
      <c r="H621" s="19"/>
    </row>
    <row r="622" spans="6:8" s="16" customFormat="1">
      <c r="F622" s="19"/>
      <c r="G622" s="19"/>
      <c r="H622" s="19"/>
    </row>
    <row r="623" spans="6:8" s="16" customFormat="1">
      <c r="F623" s="19"/>
      <c r="G623" s="19"/>
      <c r="H623" s="19"/>
    </row>
    <row r="624" spans="6:8" s="16" customFormat="1">
      <c r="F624" s="19"/>
      <c r="G624" s="19"/>
      <c r="H624" s="19"/>
    </row>
    <row r="625" spans="6:8" s="16" customFormat="1">
      <c r="F625" s="19"/>
      <c r="G625" s="19"/>
      <c r="H625" s="19"/>
    </row>
    <row r="626" spans="6:8" s="16" customFormat="1">
      <c r="F626" s="19"/>
      <c r="G626" s="19"/>
      <c r="H626" s="19"/>
    </row>
    <row r="627" spans="6:8" s="16" customFormat="1">
      <c r="F627" s="19"/>
      <c r="G627" s="19"/>
      <c r="H627" s="19"/>
    </row>
    <row r="628" spans="6:8" s="16" customFormat="1">
      <c r="F628" s="19"/>
      <c r="G628" s="19"/>
      <c r="H628" s="19"/>
    </row>
    <row r="629" spans="6:8" s="16" customFormat="1">
      <c r="F629" s="19"/>
      <c r="G629" s="19"/>
      <c r="H629" s="19"/>
    </row>
    <row r="630" spans="6:8" s="16" customFormat="1">
      <c r="F630" s="19"/>
      <c r="G630" s="19"/>
      <c r="H630" s="19"/>
    </row>
    <row r="631" spans="6:8" s="16" customFormat="1">
      <c r="F631" s="19"/>
      <c r="G631" s="19"/>
      <c r="H631" s="19"/>
    </row>
    <row r="632" spans="6:8" s="16" customFormat="1">
      <c r="F632" s="19"/>
      <c r="G632" s="19"/>
      <c r="H632" s="19"/>
    </row>
    <row r="633" spans="6:8" s="16" customFormat="1">
      <c r="F633" s="19"/>
      <c r="G633" s="19"/>
      <c r="H633" s="19"/>
    </row>
    <row r="634" spans="6:8" s="16" customFormat="1">
      <c r="F634" s="19"/>
      <c r="G634" s="19"/>
      <c r="H634" s="19"/>
    </row>
    <row r="635" spans="6:8" s="16" customFormat="1">
      <c r="F635" s="19"/>
      <c r="G635" s="19"/>
      <c r="H635" s="19"/>
    </row>
    <row r="636" spans="6:8" s="16" customFormat="1">
      <c r="F636" s="19"/>
      <c r="G636" s="19"/>
      <c r="H636" s="19"/>
    </row>
    <row r="637" spans="6:8" s="16" customFormat="1">
      <c r="F637" s="19"/>
      <c r="G637" s="19"/>
      <c r="H637" s="19"/>
    </row>
    <row r="638" spans="6:8" s="16" customFormat="1">
      <c r="F638" s="19"/>
      <c r="G638" s="19"/>
      <c r="H638" s="19"/>
    </row>
    <row r="639" spans="6:8" s="16" customFormat="1">
      <c r="F639" s="19"/>
      <c r="G639" s="19"/>
      <c r="H639" s="19"/>
    </row>
    <row r="640" spans="6:8" s="16" customFormat="1">
      <c r="F640" s="19"/>
      <c r="G640" s="19"/>
      <c r="H640" s="19"/>
    </row>
    <row r="641" spans="6:8" s="16" customFormat="1">
      <c r="F641" s="19"/>
      <c r="G641" s="19"/>
      <c r="H641" s="19"/>
    </row>
    <row r="642" spans="6:8" s="16" customFormat="1">
      <c r="F642" s="19"/>
      <c r="G642" s="19"/>
      <c r="H642" s="19"/>
    </row>
    <row r="643" spans="6:8" s="16" customFormat="1">
      <c r="F643" s="19"/>
      <c r="G643" s="19"/>
      <c r="H643" s="19"/>
    </row>
    <row r="644" spans="6:8" s="16" customFormat="1">
      <c r="F644" s="19"/>
      <c r="G644" s="19"/>
      <c r="H644" s="19"/>
    </row>
    <row r="645" spans="6:8" s="16" customFormat="1">
      <c r="F645" s="19"/>
      <c r="G645" s="19"/>
      <c r="H645" s="19"/>
    </row>
    <row r="646" spans="6:8" s="16" customFormat="1">
      <c r="F646" s="19"/>
      <c r="G646" s="19"/>
      <c r="H646" s="19"/>
    </row>
    <row r="647" spans="6:8" s="16" customFormat="1">
      <c r="F647" s="19"/>
      <c r="G647" s="19"/>
      <c r="H647" s="19"/>
    </row>
    <row r="648" spans="6:8" s="16" customFormat="1">
      <c r="F648" s="19"/>
      <c r="G648" s="19"/>
      <c r="H648" s="19"/>
    </row>
    <row r="649" spans="6:8" s="16" customFormat="1">
      <c r="F649" s="19"/>
      <c r="G649" s="19"/>
      <c r="H649" s="19"/>
    </row>
    <row r="650" spans="6:8" s="16" customFormat="1">
      <c r="F650" s="19"/>
      <c r="G650" s="19"/>
      <c r="H650" s="19"/>
    </row>
    <row r="651" spans="6:8" s="16" customFormat="1">
      <c r="F651" s="19"/>
      <c r="G651" s="19"/>
      <c r="H651" s="19"/>
    </row>
    <row r="652" spans="6:8" s="16" customFormat="1">
      <c r="F652" s="19"/>
      <c r="G652" s="19"/>
      <c r="H652" s="19"/>
    </row>
    <row r="653" spans="6:8" s="16" customFormat="1">
      <c r="F653" s="19"/>
      <c r="G653" s="19"/>
      <c r="H653" s="19"/>
    </row>
    <row r="654" spans="6:8" s="16" customFormat="1">
      <c r="F654" s="19"/>
      <c r="G654" s="19"/>
      <c r="H654" s="19"/>
    </row>
    <row r="655" spans="6:8" s="16" customFormat="1">
      <c r="F655" s="19"/>
      <c r="G655" s="19"/>
      <c r="H655" s="19"/>
    </row>
    <row r="656" spans="6:8" s="16" customFormat="1">
      <c r="F656" s="19"/>
      <c r="G656" s="19"/>
      <c r="H656" s="19"/>
    </row>
    <row r="657" spans="6:8" s="16" customFormat="1">
      <c r="F657" s="19"/>
      <c r="G657" s="19"/>
      <c r="H657" s="19"/>
    </row>
    <row r="658" spans="6:8" s="16" customFormat="1">
      <c r="F658" s="19"/>
      <c r="G658" s="19"/>
      <c r="H658" s="19"/>
    </row>
    <row r="659" spans="6:8" s="16" customFormat="1">
      <c r="F659" s="19"/>
      <c r="G659" s="19"/>
      <c r="H659" s="19"/>
    </row>
    <row r="660" spans="6:8" s="16" customFormat="1">
      <c r="F660" s="19"/>
      <c r="G660" s="19"/>
      <c r="H660" s="19"/>
    </row>
    <row r="661" spans="6:8" s="16" customFormat="1">
      <c r="F661" s="19"/>
      <c r="G661" s="19"/>
      <c r="H661" s="19"/>
    </row>
    <row r="662" spans="6:8" s="16" customFormat="1">
      <c r="F662" s="19"/>
      <c r="G662" s="19"/>
      <c r="H662" s="19"/>
    </row>
    <row r="663" spans="6:8" s="16" customFormat="1">
      <c r="F663" s="19"/>
      <c r="G663" s="19"/>
      <c r="H663" s="19"/>
    </row>
    <row r="664" spans="6:8" s="16" customFormat="1">
      <c r="F664" s="19"/>
      <c r="G664" s="19"/>
      <c r="H664" s="19"/>
    </row>
    <row r="665" spans="6:8" s="16" customFormat="1">
      <c r="F665" s="19"/>
      <c r="G665" s="19"/>
      <c r="H665" s="19"/>
    </row>
    <row r="666" spans="6:8" s="16" customFormat="1">
      <c r="F666" s="19"/>
      <c r="G666" s="19"/>
      <c r="H666" s="19"/>
    </row>
    <row r="667" spans="6:8" s="16" customFormat="1">
      <c r="F667" s="19"/>
      <c r="G667" s="19"/>
      <c r="H667" s="19"/>
    </row>
    <row r="668" spans="6:8" s="16" customFormat="1">
      <c r="F668" s="19"/>
      <c r="G668" s="19"/>
      <c r="H668" s="19"/>
    </row>
    <row r="669" spans="6:8" s="16" customFormat="1">
      <c r="F669" s="19"/>
      <c r="G669" s="19"/>
      <c r="H669" s="19"/>
    </row>
    <row r="670" spans="6:8" s="16" customFormat="1">
      <c r="F670" s="19"/>
      <c r="G670" s="19"/>
      <c r="H670" s="19"/>
    </row>
    <row r="671" spans="6:8" s="16" customFormat="1">
      <c r="F671" s="19"/>
      <c r="G671" s="19"/>
      <c r="H671" s="19"/>
    </row>
    <row r="672" spans="6:8" s="16" customFormat="1">
      <c r="F672" s="19"/>
      <c r="G672" s="19"/>
      <c r="H672" s="19"/>
    </row>
    <row r="673" spans="6:8" s="16" customFormat="1">
      <c r="F673" s="19"/>
      <c r="G673" s="19"/>
      <c r="H673" s="19"/>
    </row>
    <row r="674" spans="6:8" s="16" customFormat="1">
      <c r="F674" s="19"/>
      <c r="G674" s="19"/>
      <c r="H674" s="19"/>
    </row>
    <row r="675" spans="6:8" s="16" customFormat="1">
      <c r="F675" s="19"/>
      <c r="G675" s="19"/>
      <c r="H675" s="19"/>
    </row>
    <row r="676" spans="6:8" s="16" customFormat="1">
      <c r="F676" s="19"/>
      <c r="G676" s="19"/>
      <c r="H676" s="19"/>
    </row>
    <row r="677" spans="6:8" s="16" customFormat="1">
      <c r="F677" s="19"/>
      <c r="G677" s="19"/>
      <c r="H677" s="19"/>
    </row>
    <row r="678" spans="6:8" s="16" customFormat="1">
      <c r="F678" s="19"/>
      <c r="G678" s="19"/>
      <c r="H678" s="19"/>
    </row>
    <row r="679" spans="6:8" s="16" customFormat="1">
      <c r="F679" s="19"/>
      <c r="G679" s="19"/>
      <c r="H679" s="19"/>
    </row>
    <row r="680" spans="6:8" s="16" customFormat="1">
      <c r="F680" s="19"/>
      <c r="G680" s="19"/>
      <c r="H680" s="19"/>
    </row>
    <row r="681" spans="6:8" s="16" customFormat="1">
      <c r="F681" s="19"/>
      <c r="G681" s="19"/>
      <c r="H681" s="19"/>
    </row>
    <row r="682" spans="6:8" s="16" customFormat="1">
      <c r="F682" s="19"/>
      <c r="G682" s="19"/>
      <c r="H682" s="19"/>
    </row>
    <row r="683" spans="6:8" s="16" customFormat="1">
      <c r="F683" s="19"/>
      <c r="G683" s="19"/>
      <c r="H683" s="19"/>
    </row>
    <row r="684" spans="6:8" s="16" customFormat="1">
      <c r="F684" s="19"/>
      <c r="G684" s="19"/>
      <c r="H684" s="19"/>
    </row>
    <row r="685" spans="6:8" s="16" customFormat="1">
      <c r="F685" s="19"/>
      <c r="G685" s="19"/>
      <c r="H685" s="19"/>
    </row>
    <row r="686" spans="6:8" s="16" customFormat="1">
      <c r="F686" s="19"/>
      <c r="G686" s="19"/>
      <c r="H686" s="19"/>
    </row>
    <row r="687" spans="6:8" s="16" customFormat="1">
      <c r="F687" s="19"/>
      <c r="G687" s="19"/>
      <c r="H687" s="19"/>
    </row>
    <row r="688" spans="6:8" s="16" customFormat="1">
      <c r="F688" s="19"/>
      <c r="G688" s="19"/>
      <c r="H688" s="19"/>
    </row>
    <row r="689" spans="6:8" s="16" customFormat="1">
      <c r="F689" s="19"/>
      <c r="G689" s="19"/>
      <c r="H689" s="19"/>
    </row>
    <row r="690" spans="6:8" s="16" customFormat="1">
      <c r="F690" s="19"/>
      <c r="G690" s="19"/>
      <c r="H690" s="19"/>
    </row>
    <row r="691" spans="6:8" s="16" customFormat="1">
      <c r="F691" s="19"/>
      <c r="G691" s="19"/>
      <c r="H691" s="19"/>
    </row>
    <row r="692" spans="6:8" s="16" customFormat="1">
      <c r="F692" s="19"/>
      <c r="G692" s="19"/>
      <c r="H692" s="19"/>
    </row>
    <row r="693" spans="6:8" s="16" customFormat="1">
      <c r="F693" s="19"/>
      <c r="G693" s="19"/>
      <c r="H693" s="19"/>
    </row>
    <row r="694" spans="6:8" s="16" customFormat="1">
      <c r="F694" s="19"/>
      <c r="G694" s="19"/>
      <c r="H694" s="19"/>
    </row>
    <row r="695" spans="6:8" s="16" customFormat="1">
      <c r="F695" s="19"/>
      <c r="G695" s="19"/>
      <c r="H695" s="19"/>
    </row>
    <row r="696" spans="6:8" s="16" customFormat="1">
      <c r="F696" s="19"/>
      <c r="G696" s="19"/>
      <c r="H696" s="19"/>
    </row>
    <row r="697" spans="6:8" s="16" customFormat="1">
      <c r="F697" s="19"/>
      <c r="G697" s="19"/>
      <c r="H697" s="19"/>
    </row>
    <row r="698" spans="6:8" s="16" customFormat="1">
      <c r="F698" s="19"/>
      <c r="G698" s="19"/>
      <c r="H698" s="19"/>
    </row>
    <row r="699" spans="6:8" s="16" customFormat="1">
      <c r="F699" s="19"/>
      <c r="G699" s="19"/>
      <c r="H699" s="19"/>
    </row>
    <row r="700" spans="6:8" s="16" customFormat="1">
      <c r="F700" s="19"/>
      <c r="G700" s="19"/>
      <c r="H700" s="19"/>
    </row>
    <row r="701" spans="6:8" s="16" customFormat="1">
      <c r="F701" s="19"/>
      <c r="G701" s="19"/>
      <c r="H701" s="19"/>
    </row>
    <row r="702" spans="6:8" s="16" customFormat="1">
      <c r="F702" s="19"/>
      <c r="G702" s="19"/>
      <c r="H702" s="19"/>
    </row>
    <row r="703" spans="6:8" s="16" customFormat="1">
      <c r="F703" s="19"/>
      <c r="G703" s="19"/>
      <c r="H703" s="19"/>
    </row>
    <row r="704" spans="6:8" s="16" customFormat="1">
      <c r="F704" s="19"/>
      <c r="G704" s="19"/>
      <c r="H704" s="19"/>
    </row>
    <row r="705" spans="6:8" s="16" customFormat="1">
      <c r="F705" s="19"/>
      <c r="G705" s="19"/>
      <c r="H705" s="19"/>
    </row>
    <row r="706" spans="6:8" s="16" customFormat="1">
      <c r="F706" s="19"/>
      <c r="G706" s="19"/>
      <c r="H706" s="19"/>
    </row>
    <row r="707" spans="6:8" s="16" customFormat="1">
      <c r="F707" s="19"/>
      <c r="G707" s="19"/>
      <c r="H707" s="19"/>
    </row>
    <row r="708" spans="6:8" s="16" customFormat="1">
      <c r="F708" s="19"/>
      <c r="G708" s="19"/>
      <c r="H708" s="19"/>
    </row>
    <row r="709" spans="6:8" s="16" customFormat="1">
      <c r="F709" s="19"/>
      <c r="G709" s="19"/>
      <c r="H709" s="19"/>
    </row>
    <row r="710" spans="6:8" s="16" customFormat="1">
      <c r="F710" s="19"/>
      <c r="G710" s="19"/>
      <c r="H710" s="19"/>
    </row>
    <row r="711" spans="6:8" s="16" customFormat="1">
      <c r="F711" s="19"/>
      <c r="G711" s="19"/>
      <c r="H711" s="19"/>
    </row>
    <row r="712" spans="6:8" s="16" customFormat="1">
      <c r="F712" s="19"/>
      <c r="G712" s="19"/>
      <c r="H712" s="19"/>
    </row>
    <row r="713" spans="6:8" s="16" customFormat="1">
      <c r="F713" s="19"/>
      <c r="G713" s="19"/>
      <c r="H713" s="19"/>
    </row>
    <row r="714" spans="6:8" s="16" customFormat="1">
      <c r="F714" s="19"/>
      <c r="G714" s="19"/>
      <c r="H714" s="19"/>
    </row>
    <row r="715" spans="6:8" s="16" customFormat="1">
      <c r="F715" s="19"/>
      <c r="G715" s="19"/>
      <c r="H715" s="19"/>
    </row>
    <row r="716" spans="6:8" s="16" customFormat="1">
      <c r="F716" s="19"/>
      <c r="G716" s="19"/>
      <c r="H716" s="19"/>
    </row>
    <row r="717" spans="6:8" s="16" customFormat="1">
      <c r="F717" s="19"/>
      <c r="G717" s="19"/>
      <c r="H717" s="19"/>
    </row>
    <row r="718" spans="6:8" s="16" customFormat="1">
      <c r="F718" s="19"/>
      <c r="G718" s="19"/>
      <c r="H718" s="19"/>
    </row>
    <row r="719" spans="6:8" s="16" customFormat="1">
      <c r="F719" s="19"/>
      <c r="G719" s="19"/>
      <c r="H719" s="19"/>
    </row>
    <row r="720" spans="6:8" s="16" customFormat="1">
      <c r="F720" s="19"/>
      <c r="G720" s="19"/>
      <c r="H720" s="19"/>
    </row>
    <row r="721" spans="6:8" s="16" customFormat="1">
      <c r="F721" s="19"/>
      <c r="G721" s="19"/>
      <c r="H721" s="19"/>
    </row>
    <row r="722" spans="6:8" s="16" customFormat="1">
      <c r="F722" s="19"/>
      <c r="G722" s="19"/>
      <c r="H722" s="19"/>
    </row>
    <row r="723" spans="6:8" s="16" customFormat="1">
      <c r="F723" s="19"/>
      <c r="G723" s="19"/>
      <c r="H723" s="19"/>
    </row>
    <row r="724" spans="6:8" s="16" customFormat="1">
      <c r="F724" s="19"/>
      <c r="G724" s="19"/>
      <c r="H724" s="19"/>
    </row>
    <row r="725" spans="6:8" s="16" customFormat="1">
      <c r="F725" s="19"/>
      <c r="G725" s="19"/>
      <c r="H725" s="19"/>
    </row>
    <row r="726" spans="6:8" s="16" customFormat="1">
      <c r="F726" s="19"/>
      <c r="G726" s="19"/>
      <c r="H726" s="19"/>
    </row>
    <row r="727" spans="6:8" s="16" customFormat="1">
      <c r="F727" s="19"/>
      <c r="G727" s="19"/>
      <c r="H727" s="19"/>
    </row>
    <row r="728" spans="6:8" s="16" customFormat="1">
      <c r="F728" s="19"/>
      <c r="G728" s="19"/>
      <c r="H728" s="19"/>
    </row>
    <row r="729" spans="6:8" s="16" customFormat="1">
      <c r="F729" s="19"/>
      <c r="G729" s="19"/>
      <c r="H729" s="19"/>
    </row>
    <row r="730" spans="6:8" s="16" customFormat="1">
      <c r="F730" s="19"/>
      <c r="G730" s="19"/>
      <c r="H730" s="19"/>
    </row>
    <row r="731" spans="6:8" s="16" customFormat="1">
      <c r="F731" s="19"/>
      <c r="G731" s="19"/>
      <c r="H731" s="19"/>
    </row>
    <row r="732" spans="6:8" s="16" customFormat="1">
      <c r="F732" s="19"/>
      <c r="G732" s="19"/>
      <c r="H732" s="19"/>
    </row>
    <row r="733" spans="6:8" s="16" customFormat="1">
      <c r="F733" s="19"/>
      <c r="G733" s="19"/>
      <c r="H733" s="19"/>
    </row>
    <row r="734" spans="6:8" s="16" customFormat="1">
      <c r="F734" s="19"/>
      <c r="G734" s="19"/>
      <c r="H734" s="19"/>
    </row>
    <row r="735" spans="6:8" s="16" customFormat="1">
      <c r="F735" s="19"/>
      <c r="G735" s="19"/>
      <c r="H735" s="19"/>
    </row>
    <row r="736" spans="6:8" s="16" customFormat="1">
      <c r="F736" s="19"/>
      <c r="G736" s="19"/>
      <c r="H736" s="19"/>
    </row>
    <row r="737" spans="6:8" s="16" customFormat="1">
      <c r="F737" s="19"/>
      <c r="G737" s="19"/>
      <c r="H737" s="19"/>
    </row>
    <row r="738" spans="6:8" s="16" customFormat="1">
      <c r="F738" s="19"/>
      <c r="G738" s="19"/>
      <c r="H738" s="19"/>
    </row>
    <row r="739" spans="6:8" s="16" customFormat="1">
      <c r="F739" s="19"/>
      <c r="G739" s="19"/>
      <c r="H739" s="19"/>
    </row>
    <row r="740" spans="6:8" s="16" customFormat="1">
      <c r="F740" s="19"/>
      <c r="G740" s="19"/>
      <c r="H740" s="19"/>
    </row>
    <row r="741" spans="6:8" s="16" customFormat="1">
      <c r="F741" s="19"/>
      <c r="G741" s="19"/>
      <c r="H741" s="19"/>
    </row>
    <row r="742" spans="6:8" s="16" customFormat="1">
      <c r="F742" s="19"/>
      <c r="G742" s="19"/>
      <c r="H742" s="19"/>
    </row>
    <row r="743" spans="6:8" s="16" customFormat="1">
      <c r="F743" s="19"/>
      <c r="G743" s="19"/>
      <c r="H743" s="19"/>
    </row>
    <row r="744" spans="6:8" s="16" customFormat="1">
      <c r="F744" s="19"/>
      <c r="G744" s="19"/>
      <c r="H744" s="19"/>
    </row>
    <row r="745" spans="6:8" s="16" customFormat="1">
      <c r="F745" s="19"/>
      <c r="G745" s="19"/>
      <c r="H745" s="19"/>
    </row>
    <row r="746" spans="6:8" s="16" customFormat="1">
      <c r="F746" s="19"/>
      <c r="G746" s="19"/>
      <c r="H746" s="19"/>
    </row>
    <row r="747" spans="6:8" s="16" customFormat="1">
      <c r="F747" s="19"/>
      <c r="G747" s="19"/>
      <c r="H747" s="19"/>
    </row>
    <row r="748" spans="6:8" s="16" customFormat="1">
      <c r="F748" s="19"/>
      <c r="G748" s="19"/>
      <c r="H748" s="19"/>
    </row>
    <row r="749" spans="6:8" s="16" customFormat="1">
      <c r="F749" s="19"/>
      <c r="G749" s="19"/>
      <c r="H749" s="19"/>
    </row>
    <row r="750" spans="6:8" s="16" customFormat="1">
      <c r="F750" s="19"/>
      <c r="G750" s="19"/>
      <c r="H750" s="19"/>
    </row>
    <row r="751" spans="6:8" s="16" customFormat="1">
      <c r="F751" s="19"/>
      <c r="G751" s="19"/>
      <c r="H751" s="19"/>
    </row>
    <row r="752" spans="6:8" s="16" customFormat="1">
      <c r="F752" s="19"/>
      <c r="G752" s="19"/>
      <c r="H752" s="19"/>
    </row>
    <row r="753" spans="6:8" s="16" customFormat="1">
      <c r="F753" s="19"/>
      <c r="G753" s="19"/>
      <c r="H753" s="19"/>
    </row>
    <row r="754" spans="6:8" s="16" customFormat="1">
      <c r="F754" s="19"/>
      <c r="G754" s="19"/>
      <c r="H754" s="19"/>
    </row>
    <row r="755" spans="6:8" s="16" customFormat="1">
      <c r="F755" s="19"/>
      <c r="G755" s="19"/>
      <c r="H755" s="19"/>
    </row>
    <row r="756" spans="6:8" s="16" customFormat="1">
      <c r="F756" s="19"/>
      <c r="G756" s="19"/>
      <c r="H756" s="19"/>
    </row>
    <row r="757" spans="6:8" s="16" customFormat="1">
      <c r="F757" s="19"/>
      <c r="G757" s="19"/>
      <c r="H757" s="19"/>
    </row>
    <row r="758" spans="6:8" s="16" customFormat="1">
      <c r="F758" s="19"/>
      <c r="G758" s="19"/>
      <c r="H758" s="19"/>
    </row>
    <row r="759" spans="6:8" s="16" customFormat="1">
      <c r="F759" s="19"/>
      <c r="G759" s="19"/>
      <c r="H759" s="19"/>
    </row>
    <row r="760" spans="6:8" s="16" customFormat="1">
      <c r="F760" s="19"/>
      <c r="G760" s="19"/>
      <c r="H760" s="19"/>
    </row>
    <row r="761" spans="6:8" s="16" customFormat="1">
      <c r="F761" s="19"/>
      <c r="G761" s="19"/>
      <c r="H761" s="19"/>
    </row>
    <row r="762" spans="6:8" s="16" customFormat="1">
      <c r="F762" s="19"/>
      <c r="G762" s="19"/>
      <c r="H762" s="19"/>
    </row>
    <row r="763" spans="6:8" s="16" customFormat="1">
      <c r="F763" s="19"/>
      <c r="G763" s="19"/>
      <c r="H763" s="19"/>
    </row>
    <row r="764" spans="6:8" s="16" customFormat="1">
      <c r="F764" s="19"/>
      <c r="G764" s="19"/>
      <c r="H764" s="19"/>
    </row>
    <row r="765" spans="6:8" s="16" customFormat="1">
      <c r="F765" s="19"/>
      <c r="G765" s="19"/>
      <c r="H765" s="19"/>
    </row>
    <row r="766" spans="6:8" s="16" customFormat="1">
      <c r="F766" s="19"/>
      <c r="G766" s="19"/>
      <c r="H766" s="19"/>
    </row>
    <row r="767" spans="6:8" s="16" customFormat="1">
      <c r="F767" s="19"/>
      <c r="G767" s="19"/>
      <c r="H767" s="19"/>
    </row>
    <row r="768" spans="6:8" s="16" customFormat="1">
      <c r="F768" s="19"/>
      <c r="G768" s="19"/>
      <c r="H768" s="19"/>
    </row>
    <row r="769" spans="6:8" s="16" customFormat="1">
      <c r="F769" s="19"/>
      <c r="G769" s="19"/>
      <c r="H769" s="19"/>
    </row>
    <row r="770" spans="6:8" s="16" customFormat="1">
      <c r="F770" s="19"/>
      <c r="G770" s="19"/>
      <c r="H770" s="19"/>
    </row>
    <row r="771" spans="6:8" s="16" customFormat="1">
      <c r="F771" s="19"/>
      <c r="G771" s="19"/>
      <c r="H771" s="19"/>
    </row>
    <row r="772" spans="6:8" s="16" customFormat="1">
      <c r="F772" s="19"/>
      <c r="G772" s="19"/>
      <c r="H772" s="19"/>
    </row>
    <row r="773" spans="6:8" s="16" customFormat="1">
      <c r="F773" s="19"/>
      <c r="G773" s="19"/>
      <c r="H773" s="19"/>
    </row>
    <row r="774" spans="6:8" s="16" customFormat="1">
      <c r="F774" s="19"/>
      <c r="G774" s="19"/>
      <c r="H774" s="19"/>
    </row>
    <row r="775" spans="6:8" s="16" customFormat="1">
      <c r="F775" s="19"/>
      <c r="G775" s="19"/>
      <c r="H775" s="19"/>
    </row>
    <row r="776" spans="6:8" s="16" customFormat="1">
      <c r="F776" s="19"/>
      <c r="G776" s="19"/>
      <c r="H776" s="19"/>
    </row>
    <row r="777" spans="6:8" s="16" customFormat="1">
      <c r="F777" s="19"/>
      <c r="G777" s="19"/>
      <c r="H777" s="19"/>
    </row>
    <row r="778" spans="6:8" s="16" customFormat="1">
      <c r="F778" s="19"/>
      <c r="G778" s="19"/>
      <c r="H778" s="19"/>
    </row>
    <row r="779" spans="6:8" s="16" customFormat="1">
      <c r="F779" s="19"/>
      <c r="G779" s="19"/>
      <c r="H779" s="19"/>
    </row>
    <row r="780" spans="6:8" s="16" customFormat="1">
      <c r="F780" s="19"/>
      <c r="G780" s="19"/>
      <c r="H780" s="19"/>
    </row>
    <row r="781" spans="6:8" s="16" customFormat="1">
      <c r="F781" s="19"/>
      <c r="G781" s="19"/>
      <c r="H781" s="19"/>
    </row>
    <row r="782" spans="6:8" s="16" customFormat="1">
      <c r="F782" s="19"/>
      <c r="G782" s="19"/>
      <c r="H782" s="19"/>
    </row>
    <row r="783" spans="6:8" s="16" customFormat="1">
      <c r="F783" s="19"/>
      <c r="G783" s="19"/>
      <c r="H783" s="19"/>
    </row>
    <row r="784" spans="6:8" s="16" customFormat="1">
      <c r="F784" s="19"/>
      <c r="G784" s="19"/>
      <c r="H784" s="19"/>
    </row>
    <row r="785" spans="6:8" s="16" customFormat="1">
      <c r="F785" s="19"/>
      <c r="G785" s="19"/>
      <c r="H785" s="19"/>
    </row>
    <row r="786" spans="6:8" s="16" customFormat="1">
      <c r="F786" s="19"/>
      <c r="G786" s="19"/>
      <c r="H786" s="19"/>
    </row>
    <row r="787" spans="6:8" s="16" customFormat="1">
      <c r="F787" s="19"/>
      <c r="G787" s="19"/>
      <c r="H787" s="19"/>
    </row>
    <row r="788" spans="6:8" s="16" customFormat="1">
      <c r="F788" s="19"/>
      <c r="G788" s="19"/>
      <c r="H788" s="19"/>
    </row>
    <row r="789" spans="6:8" s="16" customFormat="1">
      <c r="F789" s="19"/>
      <c r="G789" s="19"/>
      <c r="H789" s="19"/>
    </row>
    <row r="790" spans="6:8" s="16" customFormat="1">
      <c r="F790" s="19"/>
      <c r="G790" s="19"/>
      <c r="H790" s="19"/>
    </row>
    <row r="791" spans="6:8" s="16" customFormat="1">
      <c r="F791" s="19"/>
      <c r="G791" s="19"/>
      <c r="H791" s="19"/>
    </row>
    <row r="792" spans="6:8" s="16" customFormat="1">
      <c r="F792" s="19"/>
      <c r="G792" s="19"/>
      <c r="H792" s="19"/>
    </row>
    <row r="793" spans="6:8" s="16" customFormat="1">
      <c r="F793" s="19"/>
      <c r="G793" s="19"/>
      <c r="H793" s="19"/>
    </row>
    <row r="794" spans="6:8" s="16" customFormat="1">
      <c r="F794" s="19"/>
      <c r="G794" s="19"/>
      <c r="H794" s="19"/>
    </row>
    <row r="795" spans="6:8" s="16" customFormat="1">
      <c r="F795" s="19"/>
      <c r="G795" s="19"/>
      <c r="H795" s="19"/>
    </row>
    <row r="796" spans="6:8" s="16" customFormat="1">
      <c r="F796" s="19"/>
      <c r="G796" s="19"/>
      <c r="H796" s="19"/>
    </row>
    <row r="797" spans="6:8" s="16" customFormat="1">
      <c r="F797" s="19"/>
      <c r="G797" s="19"/>
      <c r="H797" s="19"/>
    </row>
    <row r="798" spans="6:8" s="16" customFormat="1">
      <c r="F798" s="19"/>
      <c r="G798" s="19"/>
      <c r="H798" s="19"/>
    </row>
    <row r="799" spans="6:8" s="16" customFormat="1">
      <c r="F799" s="19"/>
      <c r="G799" s="19"/>
      <c r="H799" s="19"/>
    </row>
    <row r="800" spans="6:8" s="16" customFormat="1">
      <c r="F800" s="19"/>
      <c r="G800" s="19"/>
      <c r="H800" s="19"/>
    </row>
    <row r="801" spans="6:8" s="16" customFormat="1">
      <c r="F801" s="19"/>
      <c r="G801" s="19"/>
      <c r="H801" s="19"/>
    </row>
    <row r="802" spans="6:8" s="16" customFormat="1">
      <c r="F802" s="19"/>
      <c r="G802" s="19"/>
      <c r="H802" s="19"/>
    </row>
    <row r="803" spans="6:8" s="16" customFormat="1">
      <c r="F803" s="19"/>
      <c r="G803" s="19"/>
      <c r="H803" s="19"/>
    </row>
    <row r="804" spans="6:8" s="16" customFormat="1">
      <c r="F804" s="19"/>
      <c r="G804" s="19"/>
      <c r="H804" s="19"/>
    </row>
    <row r="805" spans="6:8" s="16" customFormat="1">
      <c r="F805" s="19"/>
      <c r="G805" s="19"/>
      <c r="H805" s="19"/>
    </row>
    <row r="806" spans="6:8" s="16" customFormat="1">
      <c r="F806" s="19"/>
      <c r="G806" s="19"/>
      <c r="H806" s="19"/>
    </row>
    <row r="807" spans="6:8" s="16" customFormat="1">
      <c r="F807" s="19"/>
      <c r="G807" s="19"/>
      <c r="H807" s="19"/>
    </row>
    <row r="808" spans="6:8" s="16" customFormat="1">
      <c r="F808" s="19"/>
      <c r="G808" s="19"/>
      <c r="H808" s="19"/>
    </row>
    <row r="809" spans="6:8" s="16" customFormat="1">
      <c r="F809" s="19"/>
      <c r="G809" s="19"/>
      <c r="H809" s="19"/>
    </row>
    <row r="810" spans="6:8" s="16" customFormat="1">
      <c r="F810" s="19"/>
      <c r="G810" s="19"/>
      <c r="H810" s="19"/>
    </row>
    <row r="811" spans="6:8" s="16" customFormat="1">
      <c r="F811" s="19"/>
      <c r="G811" s="19"/>
      <c r="H811" s="19"/>
    </row>
    <row r="812" spans="6:8" s="16" customFormat="1">
      <c r="F812" s="19"/>
      <c r="G812" s="19"/>
      <c r="H812" s="19"/>
    </row>
    <row r="813" spans="6:8" s="16" customFormat="1">
      <c r="F813" s="19"/>
      <c r="G813" s="19"/>
      <c r="H813" s="19"/>
    </row>
    <row r="814" spans="6:8" s="16" customFormat="1">
      <c r="F814" s="19"/>
      <c r="G814" s="19"/>
      <c r="H814" s="19"/>
    </row>
    <row r="815" spans="6:8" s="16" customFormat="1">
      <c r="F815" s="19"/>
      <c r="G815" s="19"/>
      <c r="H815" s="19"/>
    </row>
    <row r="816" spans="6:8" s="16" customFormat="1">
      <c r="F816" s="19"/>
      <c r="G816" s="19"/>
      <c r="H816" s="19"/>
    </row>
    <row r="817" spans="6:8" s="16" customFormat="1">
      <c r="F817" s="19"/>
      <c r="G817" s="19"/>
      <c r="H817" s="19"/>
    </row>
    <row r="818" spans="6:8" s="16" customFormat="1">
      <c r="F818" s="19"/>
      <c r="G818" s="19"/>
      <c r="H818" s="19"/>
    </row>
    <row r="819" spans="6:8" s="16" customFormat="1">
      <c r="F819" s="19"/>
      <c r="G819" s="19"/>
      <c r="H819" s="19"/>
    </row>
    <row r="820" spans="6:8" s="16" customFormat="1">
      <c r="F820" s="19"/>
      <c r="G820" s="19"/>
      <c r="H820" s="19"/>
    </row>
    <row r="821" spans="6:8" s="16" customFormat="1">
      <c r="F821" s="19"/>
      <c r="G821" s="19"/>
      <c r="H821" s="19"/>
    </row>
    <row r="822" spans="6:8" s="16" customFormat="1">
      <c r="F822" s="19"/>
      <c r="G822" s="19"/>
      <c r="H822" s="19"/>
    </row>
    <row r="823" spans="6:8" s="16" customFormat="1">
      <c r="F823" s="19"/>
      <c r="G823" s="19"/>
      <c r="H823" s="19"/>
    </row>
    <row r="824" spans="6:8" s="16" customFormat="1">
      <c r="F824" s="19"/>
      <c r="G824" s="19"/>
      <c r="H824" s="19"/>
    </row>
    <row r="825" spans="6:8" s="16" customFormat="1">
      <c r="F825" s="19"/>
      <c r="G825" s="19"/>
      <c r="H825" s="19"/>
    </row>
    <row r="826" spans="6:8" s="16" customFormat="1">
      <c r="F826" s="19"/>
      <c r="G826" s="19"/>
      <c r="H826" s="19"/>
    </row>
    <row r="827" spans="6:8" s="16" customFormat="1">
      <c r="F827" s="19"/>
      <c r="G827" s="19"/>
      <c r="H827" s="19"/>
    </row>
    <row r="828" spans="6:8" s="16" customFormat="1">
      <c r="F828" s="19"/>
      <c r="G828" s="19"/>
      <c r="H828" s="19"/>
    </row>
    <row r="829" spans="6:8" s="16" customFormat="1">
      <c r="F829" s="19"/>
      <c r="G829" s="19"/>
      <c r="H829" s="19"/>
    </row>
    <row r="830" spans="6:8" s="16" customFormat="1">
      <c r="F830" s="19"/>
      <c r="G830" s="19"/>
      <c r="H830" s="19"/>
    </row>
    <row r="831" spans="6:8" s="16" customFormat="1">
      <c r="F831" s="19"/>
      <c r="G831" s="19"/>
      <c r="H831" s="19"/>
    </row>
    <row r="832" spans="6:8" s="16" customFormat="1">
      <c r="F832" s="19"/>
      <c r="G832" s="19"/>
      <c r="H832" s="19"/>
    </row>
    <row r="833" spans="2:55">
      <c r="B833" s="16"/>
      <c r="C833" s="16"/>
      <c r="F833" s="19"/>
      <c r="G833" s="19"/>
      <c r="H833" s="19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  <c r="AA833" s="16"/>
      <c r="AB833" s="16"/>
      <c r="AC833" s="16"/>
      <c r="AD833" s="16"/>
      <c r="AE833" s="16"/>
      <c r="AF833" s="16"/>
      <c r="AG833" s="16"/>
      <c r="AH833" s="16"/>
      <c r="AI833" s="16"/>
      <c r="AJ833" s="16"/>
      <c r="AK833" s="16"/>
      <c r="AL833" s="16"/>
      <c r="AM833" s="16"/>
      <c r="AN833" s="16"/>
      <c r="AO833" s="16"/>
      <c r="AP833" s="16"/>
      <c r="AQ833" s="16"/>
      <c r="AR833" s="16"/>
      <c r="AS833" s="16"/>
      <c r="AT833" s="16"/>
      <c r="AU833" s="16"/>
      <c r="AV833" s="16"/>
      <c r="AW833" s="16"/>
      <c r="AX833" s="16"/>
      <c r="AY833" s="16"/>
      <c r="AZ833" s="16"/>
      <c r="BA833" s="16"/>
      <c r="BB833" s="16"/>
      <c r="BC833" s="16"/>
    </row>
    <row r="834" spans="2:55">
      <c r="B834" s="16"/>
      <c r="C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  <c r="AA834" s="16"/>
      <c r="AB834" s="16"/>
      <c r="AC834" s="16"/>
      <c r="AD834" s="16"/>
      <c r="AE834" s="16"/>
      <c r="AF834" s="16"/>
      <c r="AG834" s="16"/>
      <c r="AH834" s="16"/>
      <c r="AI834" s="16"/>
      <c r="AJ834" s="16"/>
      <c r="AK834" s="16"/>
      <c r="AL834" s="16"/>
      <c r="AM834" s="16"/>
      <c r="AN834" s="16"/>
      <c r="AO834" s="16"/>
      <c r="AP834" s="16"/>
      <c r="AQ834" s="16"/>
      <c r="AR834" s="16"/>
      <c r="AS834" s="16"/>
      <c r="AT834" s="16"/>
      <c r="AU834" s="16"/>
      <c r="AV834" s="16"/>
      <c r="AW834" s="16"/>
      <c r="AX834" s="16"/>
      <c r="AY834" s="16"/>
      <c r="AZ834" s="16"/>
      <c r="BA834" s="16"/>
      <c r="BB834" s="16"/>
      <c r="BC834" s="16"/>
    </row>
    <row r="835" spans="2:55">
      <c r="B835" s="16"/>
      <c r="C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  <c r="AA835" s="16"/>
      <c r="AB835" s="16"/>
      <c r="AC835" s="16"/>
      <c r="AD835" s="16"/>
      <c r="AE835" s="16"/>
      <c r="AF835" s="16"/>
      <c r="AG835" s="16"/>
      <c r="AH835" s="16"/>
      <c r="AI835" s="16"/>
      <c r="AJ835" s="16"/>
      <c r="AK835" s="16"/>
      <c r="AL835" s="16"/>
      <c r="AM835" s="16"/>
      <c r="AN835" s="16"/>
      <c r="AO835" s="16"/>
      <c r="AP835" s="16"/>
      <c r="AQ835" s="16"/>
      <c r="AR835" s="16"/>
      <c r="AS835" s="16"/>
      <c r="AT835" s="16"/>
      <c r="AU835" s="16"/>
      <c r="AV835" s="16"/>
      <c r="AW835" s="16"/>
      <c r="AX835" s="16"/>
      <c r="AY835" s="16"/>
      <c r="AZ835" s="16"/>
      <c r="BA835" s="16"/>
      <c r="BB835" s="16"/>
      <c r="BC835" s="16"/>
    </row>
    <row r="836" spans="2:55">
      <c r="B836" s="16"/>
      <c r="C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  <c r="AA836" s="16"/>
      <c r="AB836" s="16"/>
      <c r="AC836" s="16"/>
      <c r="AD836" s="16"/>
      <c r="AE836" s="16"/>
      <c r="AF836" s="16"/>
      <c r="AG836" s="16"/>
      <c r="AH836" s="16"/>
      <c r="AI836" s="16"/>
      <c r="AJ836" s="16"/>
      <c r="AK836" s="16"/>
      <c r="AL836" s="16"/>
      <c r="AM836" s="16"/>
      <c r="AN836" s="16"/>
      <c r="AO836" s="16"/>
      <c r="AP836" s="16"/>
      <c r="AQ836" s="16"/>
      <c r="AR836" s="16"/>
      <c r="AS836" s="16"/>
      <c r="AT836" s="16"/>
      <c r="AU836" s="16"/>
      <c r="AV836" s="16"/>
      <c r="AW836" s="16"/>
      <c r="AX836" s="16"/>
      <c r="AY836" s="16"/>
      <c r="AZ836" s="16"/>
      <c r="BA836" s="16"/>
      <c r="BB836" s="16"/>
      <c r="BC836" s="16"/>
    </row>
    <row r="837" spans="2:55">
      <c r="B837" s="16"/>
      <c r="C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  <c r="AA837" s="16"/>
      <c r="AB837" s="16"/>
      <c r="AC837" s="16"/>
      <c r="AD837" s="16"/>
      <c r="AE837" s="16"/>
      <c r="AF837" s="16"/>
      <c r="AG837" s="16"/>
      <c r="AH837" s="16"/>
      <c r="AI837" s="16"/>
      <c r="AJ837" s="16"/>
      <c r="AK837" s="16"/>
      <c r="AL837" s="16"/>
      <c r="AM837" s="16"/>
      <c r="AN837" s="16"/>
      <c r="AO837" s="16"/>
      <c r="AP837" s="16"/>
      <c r="AQ837" s="16"/>
      <c r="AR837" s="16"/>
      <c r="AS837" s="16"/>
      <c r="AT837" s="16"/>
      <c r="AU837" s="16"/>
      <c r="AV837" s="16"/>
      <c r="AW837" s="16"/>
      <c r="AX837" s="16"/>
      <c r="AY837" s="16"/>
      <c r="AZ837" s="16"/>
      <c r="BA837" s="16"/>
      <c r="BB837" s="16"/>
      <c r="BC837" s="16"/>
    </row>
    <row r="838" spans="2:55">
      <c r="B838" s="16"/>
      <c r="C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  <c r="AA838" s="16"/>
      <c r="AB838" s="16"/>
      <c r="AC838" s="16"/>
      <c r="AD838" s="16"/>
      <c r="AE838" s="16"/>
      <c r="AF838" s="16"/>
      <c r="AG838" s="16"/>
      <c r="AH838" s="16"/>
      <c r="AI838" s="16"/>
      <c r="AJ838" s="16"/>
      <c r="AK838" s="16"/>
      <c r="AL838" s="16"/>
      <c r="AM838" s="16"/>
      <c r="AN838" s="16"/>
      <c r="AO838" s="16"/>
      <c r="AP838" s="16"/>
      <c r="AQ838" s="16"/>
      <c r="AR838" s="16"/>
      <c r="AS838" s="16"/>
      <c r="AT838" s="16"/>
      <c r="AU838" s="16"/>
      <c r="AV838" s="16"/>
      <c r="AW838" s="16"/>
      <c r="AX838" s="16"/>
      <c r="AY838" s="16"/>
      <c r="AZ838" s="16"/>
      <c r="BA838" s="16"/>
      <c r="BB838" s="16"/>
      <c r="BC838" s="16"/>
    </row>
    <row r="839" spans="2:55">
      <c r="B839" s="16"/>
      <c r="C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  <c r="AA839" s="16"/>
      <c r="AB839" s="16"/>
      <c r="AC839" s="16"/>
      <c r="AD839" s="16"/>
      <c r="AE839" s="16"/>
      <c r="AF839" s="16"/>
      <c r="AG839" s="16"/>
      <c r="AH839" s="16"/>
      <c r="AI839" s="16"/>
      <c r="AJ839" s="16"/>
      <c r="AK839" s="16"/>
      <c r="AL839" s="16"/>
      <c r="AM839" s="16"/>
      <c r="AN839" s="16"/>
      <c r="AO839" s="16"/>
      <c r="AP839" s="16"/>
      <c r="AQ839" s="16"/>
      <c r="AR839" s="16"/>
      <c r="AS839" s="16"/>
      <c r="AT839" s="16"/>
      <c r="AU839" s="16"/>
      <c r="AV839" s="16"/>
      <c r="AW839" s="16"/>
      <c r="AX839" s="16"/>
      <c r="AY839" s="16"/>
      <c r="AZ839" s="16"/>
      <c r="BA839" s="16"/>
      <c r="BB839" s="16"/>
      <c r="BC839" s="16"/>
    </row>
    <row r="840" spans="2:55">
      <c r="B840" s="16"/>
      <c r="C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  <c r="AA840" s="16"/>
      <c r="AB840" s="16"/>
      <c r="AC840" s="16"/>
      <c r="AD840" s="16"/>
      <c r="AE840" s="16"/>
      <c r="AF840" s="16"/>
      <c r="AG840" s="16"/>
      <c r="AH840" s="16"/>
      <c r="AI840" s="16"/>
      <c r="AJ840" s="16"/>
      <c r="AK840" s="16"/>
      <c r="AL840" s="16"/>
      <c r="AM840" s="16"/>
      <c r="AN840" s="16"/>
      <c r="AO840" s="16"/>
      <c r="AP840" s="16"/>
      <c r="AQ840" s="16"/>
      <c r="AR840" s="16"/>
      <c r="AS840" s="16"/>
      <c r="AT840" s="16"/>
      <c r="AU840" s="16"/>
      <c r="AV840" s="16"/>
      <c r="AW840" s="16"/>
      <c r="AX840" s="16"/>
      <c r="AY840" s="16"/>
      <c r="AZ840" s="16"/>
      <c r="BA840" s="16"/>
      <c r="BB840" s="16"/>
      <c r="BC840" s="16"/>
    </row>
    <row r="841" spans="2:55">
      <c r="B841" s="16"/>
      <c r="C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  <c r="AA841" s="16"/>
      <c r="AB841" s="16"/>
      <c r="AC841" s="16"/>
      <c r="AD841" s="16"/>
      <c r="AE841" s="16"/>
      <c r="AF841" s="16"/>
      <c r="AG841" s="16"/>
      <c r="AH841" s="16"/>
      <c r="AI841" s="16"/>
      <c r="AJ841" s="16"/>
      <c r="AK841" s="16"/>
      <c r="AL841" s="16"/>
      <c r="AM841" s="16"/>
      <c r="AN841" s="16"/>
      <c r="AO841" s="16"/>
      <c r="AP841" s="16"/>
      <c r="AQ841" s="16"/>
      <c r="AR841" s="16"/>
      <c r="AS841" s="16"/>
      <c r="AT841" s="16"/>
      <c r="AU841" s="16"/>
      <c r="AV841" s="16"/>
      <c r="AW841" s="16"/>
      <c r="AX841" s="16"/>
      <c r="AY841" s="16"/>
      <c r="AZ841" s="16"/>
      <c r="BA841" s="16"/>
      <c r="BB841" s="16"/>
      <c r="BC841" s="16"/>
    </row>
    <row r="842" spans="2:55">
      <c r="B842" s="16"/>
      <c r="C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  <c r="AA842" s="16"/>
      <c r="AB842" s="16"/>
      <c r="AC842" s="16"/>
      <c r="AD842" s="16"/>
      <c r="AE842" s="16"/>
      <c r="AF842" s="16"/>
      <c r="AG842" s="16"/>
      <c r="AH842" s="16"/>
      <c r="AI842" s="16"/>
      <c r="AJ842" s="16"/>
      <c r="AK842" s="16"/>
      <c r="AL842" s="16"/>
      <c r="AM842" s="16"/>
      <c r="AN842" s="16"/>
      <c r="AO842" s="16"/>
      <c r="AP842" s="16"/>
      <c r="AQ842" s="16"/>
      <c r="AR842" s="16"/>
      <c r="AS842" s="16"/>
      <c r="AT842" s="16"/>
      <c r="AU842" s="16"/>
      <c r="AV842" s="16"/>
      <c r="AW842" s="16"/>
      <c r="AX842" s="16"/>
      <c r="AY842" s="16"/>
      <c r="AZ842" s="16"/>
      <c r="BA842" s="16"/>
      <c r="BB842" s="16"/>
      <c r="BC842" s="16"/>
    </row>
    <row r="843" spans="2:55">
      <c r="B843" s="16"/>
      <c r="C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  <c r="AA843" s="16"/>
      <c r="AB843" s="16"/>
      <c r="AC843" s="16"/>
      <c r="AD843" s="16"/>
      <c r="AE843" s="16"/>
      <c r="AF843" s="16"/>
      <c r="AG843" s="16"/>
      <c r="AH843" s="16"/>
      <c r="AI843" s="16"/>
      <c r="AJ843" s="16"/>
      <c r="AK843" s="16"/>
      <c r="AL843" s="16"/>
      <c r="AM843" s="16"/>
      <c r="AN843" s="16"/>
      <c r="AO843" s="16"/>
      <c r="AP843" s="16"/>
      <c r="AQ843" s="16"/>
      <c r="AR843" s="16"/>
      <c r="AS843" s="16"/>
      <c r="AT843" s="16"/>
      <c r="AU843" s="16"/>
      <c r="AV843" s="16"/>
      <c r="AW843" s="16"/>
      <c r="AX843" s="16"/>
      <c r="AY843" s="16"/>
      <c r="AZ843" s="16"/>
      <c r="BA843" s="16"/>
      <c r="BB843" s="16"/>
      <c r="BC843" s="16"/>
    </row>
    <row r="844" spans="2:55">
      <c r="B844" s="16"/>
      <c r="C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  <c r="AA844" s="16"/>
      <c r="AB844" s="16"/>
      <c r="AC844" s="16"/>
      <c r="AD844" s="16"/>
      <c r="AE844" s="16"/>
      <c r="AF844" s="16"/>
      <c r="AG844" s="16"/>
      <c r="AH844" s="16"/>
      <c r="AI844" s="16"/>
      <c r="AJ844" s="16"/>
      <c r="AK844" s="16"/>
      <c r="AL844" s="16"/>
      <c r="AM844" s="16"/>
      <c r="AN844" s="16"/>
      <c r="AO844" s="16"/>
      <c r="AP844" s="16"/>
      <c r="AQ844" s="16"/>
      <c r="AR844" s="16"/>
      <c r="AS844" s="16"/>
      <c r="AT844" s="16"/>
      <c r="AU844" s="16"/>
      <c r="AV844" s="16"/>
      <c r="AW844" s="16"/>
      <c r="AX844" s="16"/>
      <c r="AY844" s="16"/>
      <c r="AZ844" s="16"/>
      <c r="BA844" s="16"/>
      <c r="BB844" s="16"/>
      <c r="BC844" s="16"/>
    </row>
    <row r="845" spans="2:55">
      <c r="B845" s="16"/>
      <c r="C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  <c r="AA845" s="16"/>
      <c r="AB845" s="16"/>
      <c r="AC845" s="16"/>
      <c r="AD845" s="16"/>
      <c r="AE845" s="16"/>
      <c r="AF845" s="16"/>
      <c r="AG845" s="16"/>
      <c r="AH845" s="16"/>
      <c r="AI845" s="16"/>
      <c r="AJ845" s="16"/>
      <c r="AK845" s="16"/>
      <c r="AL845" s="16"/>
      <c r="AM845" s="16"/>
      <c r="AN845" s="16"/>
      <c r="AO845" s="16"/>
      <c r="AP845" s="16"/>
      <c r="AQ845" s="16"/>
      <c r="AR845" s="16"/>
      <c r="AS845" s="16"/>
      <c r="AT845" s="16"/>
      <c r="AU845" s="16"/>
      <c r="AV845" s="16"/>
      <c r="AW845" s="16"/>
      <c r="AX845" s="16"/>
      <c r="AY845" s="16"/>
      <c r="AZ845" s="16"/>
      <c r="BA845" s="16"/>
      <c r="BB845" s="16"/>
      <c r="BC845" s="16"/>
    </row>
    <row r="846" spans="2:55">
      <c r="B846" s="16"/>
      <c r="C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  <c r="AA846" s="16"/>
      <c r="AB846" s="16"/>
      <c r="AC846" s="16"/>
      <c r="AD846" s="16"/>
      <c r="AE846" s="16"/>
      <c r="AF846" s="16"/>
      <c r="AG846" s="16"/>
      <c r="AH846" s="16"/>
      <c r="AI846" s="16"/>
      <c r="AJ846" s="16"/>
      <c r="AK846" s="16"/>
      <c r="AL846" s="16"/>
      <c r="AM846" s="16"/>
      <c r="AN846" s="16"/>
      <c r="AO846" s="16"/>
      <c r="AP846" s="16"/>
      <c r="AQ846" s="16"/>
      <c r="AR846" s="16"/>
      <c r="AS846" s="16"/>
      <c r="AT846" s="16"/>
      <c r="AU846" s="16"/>
      <c r="AV846" s="16"/>
      <c r="AW846" s="16"/>
      <c r="AX846" s="16"/>
      <c r="AY846" s="16"/>
      <c r="AZ846" s="16"/>
      <c r="BA846" s="16"/>
      <c r="BB846" s="16"/>
      <c r="BC846" s="16"/>
    </row>
  </sheetData>
  <mergeCells count="1">
    <mergeCell ref="B7:J7"/>
  </mergeCells>
  <dataValidations count="1">
    <dataValidation allowBlank="1" showInputMessage="1" showErrorMessage="1" sqref="A1:XFD3 K5:XFD1048576 A5:A1048576 B20:G1048576 J20:J1048576 B5:G13 J5:J13 J17 B17:H17 H5:H16 H18:H1048576 I5:I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3">
        <v>44012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2:60">
      <c r="B2" s="2" t="s">
        <v>1</v>
      </c>
      <c r="C2" s="12" t="s">
        <v>197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2:60">
      <c r="B3" s="2" t="s">
        <v>2</v>
      </c>
      <c r="C3" s="26" t="s">
        <v>4558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2:60" s="1" customFormat="1">
      <c r="B4" s="2" t="s">
        <v>3</v>
      </c>
    </row>
    <row r="5" spans="2:60">
      <c r="B5" s="75" t="s">
        <v>198</v>
      </c>
      <c r="C5" s="2" t="s">
        <v>199</v>
      </c>
    </row>
    <row r="7" spans="2:60" ht="26.25" customHeight="1">
      <c r="B7" s="107" t="s">
        <v>162</v>
      </c>
      <c r="C7" s="108"/>
      <c r="D7" s="108"/>
      <c r="E7" s="108"/>
      <c r="F7" s="108"/>
      <c r="G7" s="108"/>
      <c r="H7" s="108"/>
      <c r="I7" s="108"/>
      <c r="J7" s="108"/>
      <c r="K7" s="109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208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224</v>
      </c>
      <c r="D13" t="s">
        <v>224</v>
      </c>
      <c r="E13" s="19"/>
      <c r="F13" s="79">
        <v>0</v>
      </c>
      <c r="G13" t="s">
        <v>224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264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224</v>
      </c>
      <c r="D15" t="s">
        <v>224</v>
      </c>
      <c r="E15" s="19"/>
      <c r="F15" s="79">
        <v>0</v>
      </c>
      <c r="G15" t="s">
        <v>224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5:XFD1048576 A1:XFD3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topLeftCell="A7" workbookViewId="0">
      <selection activeCell="K11" sqref="K11:K2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3">
        <v>44012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2:60">
      <c r="B2" s="2" t="s">
        <v>1</v>
      </c>
      <c r="C2" s="12" t="s">
        <v>197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2:60">
      <c r="B3" s="2" t="s">
        <v>2</v>
      </c>
      <c r="C3" s="26" t="s">
        <v>4558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2:60" s="1" customFormat="1">
      <c r="B4" s="2" t="s">
        <v>3</v>
      </c>
    </row>
    <row r="5" spans="2:60">
      <c r="B5" s="75" t="s">
        <v>198</v>
      </c>
      <c r="C5" t="s">
        <v>199</v>
      </c>
    </row>
    <row r="7" spans="2:60" ht="26.25" customHeight="1">
      <c r="B7" s="107" t="s">
        <v>167</v>
      </c>
      <c r="C7" s="108"/>
      <c r="D7" s="108"/>
      <c r="E7" s="108"/>
      <c r="F7" s="108"/>
      <c r="G7" s="108"/>
      <c r="H7" s="108"/>
      <c r="I7" s="108"/>
      <c r="J7" s="108"/>
      <c r="K7" s="109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f>I12+I22</f>
        <v>154996.48385434001</v>
      </c>
      <c r="J11" s="77">
        <f>I11/$I$11</f>
        <v>1</v>
      </c>
      <c r="K11" s="77">
        <f>I11/'סכום נכסי הקרן'!$C$42</f>
        <v>8.6834941852355751E-3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208</v>
      </c>
      <c r="C12" s="15"/>
      <c r="D12" s="15"/>
      <c r="E12" s="15"/>
      <c r="F12" s="15"/>
      <c r="G12" s="15"/>
      <c r="H12" s="81">
        <v>0</v>
      </c>
      <c r="I12" s="82">
        <f>SUM(I13:I21)</f>
        <v>154996.48385434001</v>
      </c>
      <c r="J12" s="81">
        <f t="shared" ref="J12:J23" si="0">I12/$I$11</f>
        <v>1</v>
      </c>
      <c r="K12" s="81">
        <f>I12/'סכום נכסי הקרן'!$C$42</f>
        <v>8.6834941852355751E-3</v>
      </c>
    </row>
    <row r="13" spans="2:60">
      <c r="B13" t="s">
        <v>4440</v>
      </c>
      <c r="C13" t="s">
        <v>4441</v>
      </c>
      <c r="D13" t="s">
        <v>224</v>
      </c>
      <c r="E13" t="s">
        <v>225</v>
      </c>
      <c r="F13" s="79">
        <v>0</v>
      </c>
      <c r="G13" t="s">
        <v>102</v>
      </c>
      <c r="H13" s="79">
        <v>0</v>
      </c>
      <c r="I13" s="78">
        <f>-9089.03925+(43957.78+647683.65+35.43)/-1000</f>
        <v>-9780.7161099999994</v>
      </c>
      <c r="J13" s="79">
        <f t="shared" si="0"/>
        <v>-6.3102825733721529E-2</v>
      </c>
      <c r="K13" s="79">
        <f>I13/'סכום נכסי הקרן'!$C$42</f>
        <v>-5.4795302033070468E-4</v>
      </c>
    </row>
    <row r="14" spans="2:60">
      <c r="B14" t="s">
        <v>4442</v>
      </c>
      <c r="C14" t="s">
        <v>4443</v>
      </c>
      <c r="D14" t="s">
        <v>224</v>
      </c>
      <c r="E14" t="s">
        <v>225</v>
      </c>
      <c r="F14" s="79">
        <v>0</v>
      </c>
      <c r="G14" t="s">
        <v>102</v>
      </c>
      <c r="H14" s="79">
        <v>0</v>
      </c>
      <c r="I14" s="78">
        <v>-1942.2791</v>
      </c>
      <c r="J14" s="79">
        <f t="shared" si="0"/>
        <v>-1.2531117169246771E-2</v>
      </c>
      <c r="K14" s="79">
        <f>I14/'סכום נכסי הקרן'!$C$42</f>
        <v>-1.0881388307366002E-4</v>
      </c>
    </row>
    <row r="15" spans="2:60">
      <c r="B15" t="s">
        <v>4444</v>
      </c>
      <c r="C15" t="s">
        <v>4445</v>
      </c>
      <c r="D15" t="s">
        <v>224</v>
      </c>
      <c r="E15" t="s">
        <v>225</v>
      </c>
      <c r="F15" s="79">
        <v>0</v>
      </c>
      <c r="G15" t="s">
        <v>102</v>
      </c>
      <c r="H15" s="79">
        <v>0</v>
      </c>
      <c r="I15" s="78">
        <f>17726+1.04</f>
        <v>17727.04</v>
      </c>
      <c r="J15" s="79">
        <f t="shared" si="0"/>
        <v>0.11437059447528643</v>
      </c>
      <c r="K15" s="79">
        <f>I15/'סכום נכסי הקרן'!$C$42</f>
        <v>9.9313639208808567E-4</v>
      </c>
    </row>
    <row r="16" spans="2:60">
      <c r="B16" t="s">
        <v>4446</v>
      </c>
      <c r="C16" t="s">
        <v>4447</v>
      </c>
      <c r="D16" t="s">
        <v>224</v>
      </c>
      <c r="E16" t="s">
        <v>225</v>
      </c>
      <c r="F16" s="79">
        <v>0</v>
      </c>
      <c r="G16" t="s">
        <v>102</v>
      </c>
      <c r="H16" s="79">
        <v>0</v>
      </c>
      <c r="I16" s="78">
        <v>92.608009999999993</v>
      </c>
      <c r="J16" s="79">
        <f t="shared" si="0"/>
        <v>5.9748458608280166E-4</v>
      </c>
      <c r="K16" s="79">
        <f>I16/'סכום נכסי הקרן'!$C$42</f>
        <v>5.1882539290178936E-6</v>
      </c>
    </row>
    <row r="17" spans="2:11" s="16" customFormat="1">
      <c r="B17" t="s">
        <v>4448</v>
      </c>
      <c r="C17" t="s">
        <v>4449</v>
      </c>
      <c r="D17" t="s">
        <v>224</v>
      </c>
      <c r="E17" t="s">
        <v>216</v>
      </c>
      <c r="F17" s="79">
        <v>0</v>
      </c>
      <c r="G17" t="s">
        <v>102</v>
      </c>
      <c r="H17" s="79">
        <v>0</v>
      </c>
      <c r="I17" s="78">
        <v>292.30883999999998</v>
      </c>
      <c r="J17" s="79">
        <f t="shared" si="0"/>
        <v>1.8859062652976119E-3</v>
      </c>
      <c r="K17" s="79">
        <f>I17/'סכום נכסי הקרן'!$C$42</f>
        <v>1.6376256088611153E-5</v>
      </c>
    </row>
    <row r="18" spans="2:11" s="16" customFormat="1">
      <c r="B18" t="s">
        <v>4450</v>
      </c>
      <c r="C18" t="s">
        <v>4451</v>
      </c>
      <c r="D18" t="s">
        <v>224</v>
      </c>
      <c r="E18" t="s">
        <v>225</v>
      </c>
      <c r="F18" s="79">
        <v>0</v>
      </c>
      <c r="G18" t="s">
        <v>106</v>
      </c>
      <c r="H18" s="79">
        <v>0</v>
      </c>
      <c r="I18" s="78">
        <v>152157.14521434001</v>
      </c>
      <c r="J18" s="79">
        <f t="shared" si="0"/>
        <v>0.98168127063664035</v>
      </c>
      <c r="K18" s="79">
        <f>I18/'סכום נכסי הקרן'!$C$42</f>
        <v>8.5244236053279385E-3</v>
      </c>
    </row>
    <row r="19" spans="2:11" s="16" customFormat="1">
      <c r="B19" t="s">
        <v>4452</v>
      </c>
      <c r="C19" t="s">
        <v>4453</v>
      </c>
      <c r="D19" t="s">
        <v>224</v>
      </c>
      <c r="E19" t="s">
        <v>225</v>
      </c>
      <c r="F19" s="79">
        <v>0</v>
      </c>
      <c r="G19" t="s">
        <v>102</v>
      </c>
      <c r="H19" s="79">
        <v>0</v>
      </c>
      <c r="I19" s="78">
        <v>4212</v>
      </c>
      <c r="J19" s="79">
        <f t="shared" si="0"/>
        <v>2.7174810003808104E-2</v>
      </c>
      <c r="K19" s="79">
        <f>I19/'סכום נכסי הקרן'!$C$42</f>
        <v>2.3597230465294923E-4</v>
      </c>
    </row>
    <row r="20" spans="2:11" s="16" customFormat="1">
      <c r="B20" t="s">
        <v>4454</v>
      </c>
      <c r="C20" t="s">
        <v>4455</v>
      </c>
      <c r="D20" t="s">
        <v>224</v>
      </c>
      <c r="E20" t="s">
        <v>225</v>
      </c>
      <c r="F20" s="79">
        <v>0</v>
      </c>
      <c r="G20" t="s">
        <v>102</v>
      </c>
      <c r="H20" s="79">
        <v>0</v>
      </c>
      <c r="I20" s="78">
        <v>903.37699999999995</v>
      </c>
      <c r="J20" s="79">
        <f t="shared" si="0"/>
        <v>5.8283709251686017E-3</v>
      </c>
      <c r="K20" s="79">
        <f>I20/'סכום נכסי הקרן'!$C$42</f>
        <v>5.0610625038097646E-5</v>
      </c>
    </row>
    <row r="21" spans="2:11" s="16" customFormat="1">
      <c r="B21" t="s">
        <v>4456</v>
      </c>
      <c r="C21" t="s">
        <v>4457</v>
      </c>
      <c r="D21" t="s">
        <v>215</v>
      </c>
      <c r="E21" t="s">
        <v>216</v>
      </c>
      <c r="F21" s="79">
        <v>0</v>
      </c>
      <c r="G21" t="s">
        <v>106</v>
      </c>
      <c r="H21" s="79">
        <v>0</v>
      </c>
      <c r="I21" s="78">
        <v>-8665</v>
      </c>
      <c r="J21" s="79">
        <f t="shared" si="0"/>
        <v>-5.5904493989315573E-2</v>
      </c>
      <c r="K21" s="79">
        <f>I21/'סכום נכסי הקרן'!$C$42</f>
        <v>-4.8544634848475901E-4</v>
      </c>
    </row>
    <row r="22" spans="2:11" s="16" customFormat="1">
      <c r="B22" s="80" t="s">
        <v>264</v>
      </c>
      <c r="D22" s="19"/>
      <c r="E22" s="19"/>
      <c r="F22" s="19"/>
      <c r="G22" s="19"/>
      <c r="H22" s="81">
        <v>0</v>
      </c>
      <c r="I22" s="82">
        <v>0</v>
      </c>
      <c r="J22" s="81">
        <f t="shared" si="0"/>
        <v>0</v>
      </c>
      <c r="K22" s="81">
        <f>I22/'סכום נכסי הקרן'!$C$42</f>
        <v>0</v>
      </c>
    </row>
    <row r="23" spans="2:11" s="16" customFormat="1">
      <c r="B23" t="s">
        <v>224</v>
      </c>
      <c r="C23" t="s">
        <v>224</v>
      </c>
      <c r="D23" t="s">
        <v>224</v>
      </c>
      <c r="E23" s="19"/>
      <c r="F23" s="79">
        <v>0</v>
      </c>
      <c r="G23" t="s">
        <v>224</v>
      </c>
      <c r="H23" s="79">
        <v>0</v>
      </c>
      <c r="I23" s="78">
        <v>0</v>
      </c>
      <c r="J23" s="79">
        <f t="shared" si="0"/>
        <v>0</v>
      </c>
      <c r="K23" s="79">
        <f>I23/'סכום נכסי הקרן'!$C$42</f>
        <v>0</v>
      </c>
    </row>
    <row r="24" spans="2:11" s="16" customFormat="1">
      <c r="B24" s="15"/>
      <c r="D24" s="19"/>
      <c r="E24" s="19"/>
      <c r="F24" s="19"/>
      <c r="G24" s="19"/>
      <c r="H24" s="19"/>
    </row>
    <row r="25" spans="2:11" s="16" customFormat="1">
      <c r="B25" s="15"/>
      <c r="D25" s="19"/>
      <c r="E25" s="19"/>
      <c r="F25" s="19"/>
      <c r="G25" s="19"/>
      <c r="H25" s="19"/>
    </row>
    <row r="26" spans="2:11" s="16" customFormat="1">
      <c r="B26" s="15"/>
      <c r="D26" s="19"/>
      <c r="E26" s="19"/>
      <c r="F26" s="19"/>
      <c r="G26" s="19"/>
      <c r="H26" s="19"/>
    </row>
    <row r="27" spans="2:11" s="16" customFormat="1">
      <c r="B27" s="15"/>
      <c r="D27" s="19"/>
      <c r="E27" s="19"/>
      <c r="F27" s="19"/>
      <c r="G27" s="19"/>
      <c r="H27" s="19"/>
    </row>
    <row r="28" spans="2:11" s="16" customFormat="1">
      <c r="B28" s="15"/>
      <c r="D28" s="19"/>
      <c r="E28" s="19"/>
      <c r="F28" s="19"/>
      <c r="G28" s="19"/>
      <c r="H28" s="19"/>
    </row>
    <row r="29" spans="2:11" s="16" customFormat="1">
      <c r="B29" s="15"/>
      <c r="D29" s="19"/>
      <c r="E29" s="19"/>
      <c r="F29" s="19"/>
      <c r="G29" s="19"/>
      <c r="H29" s="19"/>
    </row>
    <row r="30" spans="2:11" s="16" customFormat="1">
      <c r="B30" s="15"/>
      <c r="D30" s="19"/>
      <c r="E30" s="19"/>
      <c r="F30" s="19"/>
      <c r="G30" s="19"/>
      <c r="H30" s="19"/>
    </row>
    <row r="31" spans="2:11" s="16" customFormat="1">
      <c r="B31" s="15"/>
      <c r="D31" s="19"/>
      <c r="E31" s="19"/>
      <c r="F31" s="19"/>
      <c r="G31" s="19"/>
      <c r="H31" s="19"/>
    </row>
    <row r="32" spans="2:11" s="16" customFormat="1">
      <c r="B32" s="15"/>
      <c r="D32" s="19"/>
      <c r="E32" s="19"/>
      <c r="F32" s="19"/>
      <c r="G32" s="19"/>
      <c r="H32" s="19"/>
    </row>
    <row r="33" spans="4:8" s="16" customFormat="1">
      <c r="D33" s="19"/>
      <c r="E33" s="19"/>
      <c r="F33" s="19"/>
      <c r="G33" s="19"/>
      <c r="H33" s="19"/>
    </row>
    <row r="34" spans="4:8" s="16" customFormat="1">
      <c r="D34" s="19"/>
      <c r="E34" s="19"/>
      <c r="F34" s="19"/>
      <c r="G34" s="19"/>
      <c r="H34" s="19"/>
    </row>
    <row r="35" spans="4:8" s="16" customFormat="1">
      <c r="D35" s="19"/>
      <c r="E35" s="19"/>
      <c r="F35" s="19"/>
      <c r="G35" s="19"/>
      <c r="H35" s="19"/>
    </row>
    <row r="36" spans="4:8" s="16" customFormat="1">
      <c r="D36" s="19"/>
      <c r="E36" s="19"/>
      <c r="F36" s="19"/>
      <c r="G36" s="19"/>
      <c r="H36" s="19"/>
    </row>
    <row r="37" spans="4:8" s="16" customFormat="1">
      <c r="D37" s="19"/>
      <c r="E37" s="19"/>
      <c r="F37" s="19"/>
      <c r="G37" s="19"/>
      <c r="H37" s="19"/>
    </row>
    <row r="38" spans="4:8" s="16" customFormat="1">
      <c r="D38" s="19"/>
      <c r="E38" s="19"/>
      <c r="F38" s="19"/>
      <c r="G38" s="19"/>
      <c r="H38" s="19"/>
    </row>
    <row r="39" spans="4:8" s="16" customFormat="1">
      <c r="D39" s="19"/>
      <c r="E39" s="19"/>
      <c r="F39" s="19"/>
      <c r="G39" s="19"/>
      <c r="H39" s="19"/>
    </row>
    <row r="40" spans="4:8" s="16" customFormat="1">
      <c r="D40" s="19"/>
      <c r="E40" s="19"/>
      <c r="F40" s="19"/>
      <c r="G40" s="19"/>
      <c r="H40" s="19"/>
    </row>
    <row r="41" spans="4:8" s="16" customFormat="1">
      <c r="D41" s="19"/>
      <c r="E41" s="19"/>
      <c r="F41" s="19"/>
      <c r="G41" s="19"/>
      <c r="H41" s="19"/>
    </row>
    <row r="42" spans="4:8" s="16" customFormat="1">
      <c r="D42" s="19"/>
      <c r="E42" s="19"/>
      <c r="F42" s="19"/>
      <c r="G42" s="19"/>
      <c r="H42" s="19"/>
    </row>
    <row r="43" spans="4:8" s="16" customFormat="1">
      <c r="D43" s="19"/>
      <c r="E43" s="19"/>
      <c r="F43" s="19"/>
      <c r="G43" s="19"/>
      <c r="H43" s="19"/>
    </row>
    <row r="44" spans="4:8" s="16" customFormat="1">
      <c r="D44" s="19"/>
      <c r="E44" s="19"/>
      <c r="F44" s="19"/>
      <c r="G44" s="19"/>
      <c r="H44" s="19"/>
    </row>
    <row r="45" spans="4:8" s="16" customFormat="1">
      <c r="D45" s="19"/>
      <c r="E45" s="19"/>
      <c r="F45" s="19"/>
      <c r="G45" s="19"/>
      <c r="H45" s="19"/>
    </row>
    <row r="46" spans="4:8" s="16" customFormat="1">
      <c r="D46" s="19"/>
      <c r="E46" s="19"/>
      <c r="F46" s="19"/>
      <c r="G46" s="19"/>
      <c r="H46" s="19"/>
    </row>
    <row r="47" spans="4:8" s="16" customFormat="1">
      <c r="D47" s="19"/>
      <c r="E47" s="19"/>
      <c r="F47" s="19"/>
      <c r="G47" s="19"/>
      <c r="H47" s="19"/>
    </row>
    <row r="48" spans="4:8" s="16" customFormat="1">
      <c r="D48" s="19"/>
      <c r="E48" s="19"/>
      <c r="F48" s="19"/>
      <c r="G48" s="19"/>
      <c r="H48" s="19"/>
    </row>
    <row r="49" spans="4:8" s="16" customFormat="1">
      <c r="D49" s="19"/>
      <c r="E49" s="19"/>
      <c r="F49" s="19"/>
      <c r="G49" s="19"/>
      <c r="H49" s="19"/>
    </row>
    <row r="50" spans="4:8" s="16" customFormat="1">
      <c r="D50" s="19"/>
      <c r="E50" s="19"/>
      <c r="F50" s="19"/>
      <c r="G50" s="19"/>
      <c r="H50" s="19"/>
    </row>
    <row r="51" spans="4:8" s="16" customFormat="1">
      <c r="D51" s="19"/>
      <c r="E51" s="19"/>
      <c r="F51" s="19"/>
      <c r="G51" s="19"/>
      <c r="H51" s="19"/>
    </row>
    <row r="52" spans="4:8" s="16" customFormat="1">
      <c r="D52" s="19"/>
      <c r="E52" s="19"/>
      <c r="F52" s="19"/>
      <c r="G52" s="19"/>
      <c r="H52" s="19"/>
    </row>
    <row r="53" spans="4:8" s="16" customFormat="1">
      <c r="D53" s="19"/>
      <c r="E53" s="19"/>
      <c r="F53" s="19"/>
      <c r="G53" s="19"/>
      <c r="H53" s="19"/>
    </row>
    <row r="54" spans="4:8" s="16" customFormat="1">
      <c r="D54" s="19"/>
      <c r="E54" s="19"/>
      <c r="F54" s="19"/>
      <c r="G54" s="19"/>
      <c r="H54" s="19"/>
    </row>
    <row r="55" spans="4:8" s="16" customFormat="1">
      <c r="D55" s="19"/>
      <c r="E55" s="19"/>
      <c r="F55" s="19"/>
      <c r="G55" s="19"/>
      <c r="H55" s="19"/>
    </row>
    <row r="56" spans="4:8" s="16" customFormat="1">
      <c r="D56" s="19"/>
      <c r="E56" s="19"/>
      <c r="F56" s="19"/>
      <c r="G56" s="19"/>
      <c r="H56" s="19"/>
    </row>
    <row r="57" spans="4:8" s="16" customFormat="1">
      <c r="D57" s="19"/>
      <c r="E57" s="19"/>
      <c r="F57" s="19"/>
      <c r="G57" s="19"/>
      <c r="H57" s="19"/>
    </row>
    <row r="58" spans="4:8" s="16" customFormat="1">
      <c r="D58" s="19"/>
      <c r="E58" s="19"/>
      <c r="F58" s="19"/>
      <c r="G58" s="19"/>
      <c r="H58" s="19"/>
    </row>
    <row r="59" spans="4:8" s="16" customFormat="1">
      <c r="D59" s="19"/>
      <c r="E59" s="19"/>
      <c r="F59" s="19"/>
      <c r="G59" s="19"/>
      <c r="H59" s="19"/>
    </row>
    <row r="60" spans="4:8" s="16" customFormat="1">
      <c r="D60" s="19"/>
      <c r="E60" s="19"/>
      <c r="F60" s="19"/>
      <c r="G60" s="19"/>
      <c r="H60" s="19"/>
    </row>
    <row r="61" spans="4:8" s="16" customFormat="1">
      <c r="D61" s="19"/>
      <c r="E61" s="19"/>
      <c r="F61" s="19"/>
      <c r="G61" s="19"/>
      <c r="H61" s="19"/>
    </row>
    <row r="62" spans="4:8" s="16" customFormat="1">
      <c r="D62" s="19"/>
      <c r="E62" s="19"/>
      <c r="F62" s="19"/>
      <c r="G62" s="19"/>
      <c r="H62" s="19"/>
    </row>
    <row r="63" spans="4:8" s="16" customFormat="1">
      <c r="D63" s="19"/>
      <c r="E63" s="19"/>
      <c r="F63" s="19"/>
      <c r="G63" s="19"/>
      <c r="H63" s="19"/>
    </row>
    <row r="64" spans="4:8" s="16" customFormat="1">
      <c r="D64" s="19"/>
      <c r="E64" s="19"/>
      <c r="F64" s="19"/>
      <c r="G64" s="19"/>
      <c r="H64" s="19"/>
    </row>
    <row r="65" spans="4:8" s="16" customFormat="1">
      <c r="D65" s="19"/>
      <c r="E65" s="19"/>
      <c r="F65" s="19"/>
      <c r="G65" s="19"/>
      <c r="H65" s="19"/>
    </row>
    <row r="66" spans="4:8" s="16" customFormat="1">
      <c r="D66" s="19"/>
      <c r="E66" s="19"/>
      <c r="F66" s="19"/>
      <c r="G66" s="19"/>
      <c r="H66" s="19"/>
    </row>
    <row r="67" spans="4:8" s="16" customFormat="1">
      <c r="D67" s="19"/>
      <c r="E67" s="19"/>
      <c r="F67" s="19"/>
      <c r="G67" s="19"/>
      <c r="H67" s="19"/>
    </row>
    <row r="68" spans="4:8" s="16" customFormat="1">
      <c r="D68" s="19"/>
      <c r="E68" s="19"/>
      <c r="F68" s="19"/>
      <c r="G68" s="19"/>
      <c r="H68" s="19"/>
    </row>
    <row r="69" spans="4:8" s="16" customFormat="1">
      <c r="D69" s="19"/>
      <c r="E69" s="19"/>
      <c r="F69" s="19"/>
      <c r="G69" s="19"/>
      <c r="H69" s="19"/>
    </row>
    <row r="70" spans="4:8" s="16" customFormat="1">
      <c r="D70" s="19"/>
      <c r="E70" s="19"/>
      <c r="F70" s="19"/>
      <c r="G70" s="19"/>
      <c r="H70" s="19"/>
    </row>
    <row r="71" spans="4:8" s="16" customFormat="1">
      <c r="D71" s="19"/>
      <c r="E71" s="19"/>
      <c r="F71" s="19"/>
      <c r="G71" s="19"/>
      <c r="H71" s="19"/>
    </row>
    <row r="72" spans="4:8" s="16" customFormat="1">
      <c r="D72" s="19"/>
      <c r="E72" s="19"/>
      <c r="F72" s="19"/>
      <c r="G72" s="19"/>
      <c r="H72" s="19"/>
    </row>
    <row r="73" spans="4:8" s="16" customFormat="1">
      <c r="D73" s="19"/>
      <c r="E73" s="19"/>
      <c r="F73" s="19"/>
      <c r="G73" s="19"/>
      <c r="H73" s="19"/>
    </row>
    <row r="74" spans="4:8" s="16" customFormat="1">
      <c r="D74" s="19"/>
      <c r="E74" s="19"/>
      <c r="F74" s="19"/>
      <c r="G74" s="19"/>
      <c r="H74" s="19"/>
    </row>
    <row r="75" spans="4:8" s="16" customFormat="1">
      <c r="D75" s="19"/>
      <c r="E75" s="19"/>
      <c r="F75" s="19"/>
      <c r="G75" s="19"/>
      <c r="H75" s="19"/>
    </row>
    <row r="76" spans="4:8" s="16" customFormat="1">
      <c r="D76" s="19"/>
      <c r="E76" s="19"/>
      <c r="F76" s="19"/>
      <c r="G76" s="19"/>
      <c r="H76" s="19"/>
    </row>
    <row r="77" spans="4:8" s="16" customFormat="1">
      <c r="D77" s="19"/>
      <c r="E77" s="19"/>
      <c r="F77" s="19"/>
      <c r="G77" s="19"/>
      <c r="H77" s="19"/>
    </row>
    <row r="78" spans="4:8" s="16" customFormat="1">
      <c r="D78" s="19"/>
      <c r="E78" s="19"/>
      <c r="F78" s="19"/>
      <c r="G78" s="19"/>
      <c r="H78" s="19"/>
    </row>
    <row r="79" spans="4:8" s="16" customFormat="1">
      <c r="D79" s="19"/>
      <c r="E79" s="19"/>
      <c r="F79" s="19"/>
      <c r="G79" s="19"/>
      <c r="H79" s="19"/>
    </row>
    <row r="80" spans="4:8" s="16" customFormat="1">
      <c r="D80" s="19"/>
      <c r="E80" s="19"/>
      <c r="F80" s="19"/>
      <c r="G80" s="19"/>
      <c r="H80" s="19"/>
    </row>
    <row r="81" spans="4:8" s="16" customFormat="1">
      <c r="D81" s="19"/>
      <c r="E81" s="19"/>
      <c r="F81" s="19"/>
      <c r="G81" s="19"/>
      <c r="H81" s="19"/>
    </row>
    <row r="82" spans="4:8" s="16" customFormat="1">
      <c r="D82" s="19"/>
      <c r="E82" s="19"/>
      <c r="F82" s="19"/>
      <c r="G82" s="19"/>
      <c r="H82" s="19"/>
    </row>
    <row r="83" spans="4:8" s="16" customFormat="1">
      <c r="D83" s="19"/>
      <c r="E83" s="19"/>
      <c r="F83" s="19"/>
      <c r="G83" s="19"/>
      <c r="H83" s="19"/>
    </row>
    <row r="84" spans="4:8" s="16" customFormat="1">
      <c r="D84" s="19"/>
      <c r="E84" s="19"/>
      <c r="F84" s="19"/>
      <c r="G84" s="19"/>
      <c r="H84" s="19"/>
    </row>
    <row r="85" spans="4:8" s="16" customFormat="1">
      <c r="D85" s="19"/>
      <c r="E85" s="19"/>
      <c r="F85" s="19"/>
      <c r="G85" s="19"/>
      <c r="H85" s="19"/>
    </row>
    <row r="86" spans="4:8" s="16" customFormat="1">
      <c r="D86" s="19"/>
      <c r="E86" s="19"/>
      <c r="F86" s="19"/>
      <c r="G86" s="19"/>
      <c r="H86" s="19"/>
    </row>
    <row r="87" spans="4:8" s="16" customFormat="1">
      <c r="D87" s="19"/>
      <c r="E87" s="19"/>
      <c r="F87" s="19"/>
      <c r="G87" s="19"/>
      <c r="H87" s="19"/>
    </row>
    <row r="88" spans="4:8" s="16" customFormat="1">
      <c r="D88" s="19"/>
      <c r="E88" s="19"/>
      <c r="F88" s="19"/>
      <c r="G88" s="19"/>
      <c r="H88" s="19"/>
    </row>
    <row r="89" spans="4:8" s="16" customFormat="1">
      <c r="D89" s="19"/>
      <c r="E89" s="19"/>
      <c r="F89" s="19"/>
      <c r="G89" s="19"/>
      <c r="H89" s="19"/>
    </row>
    <row r="90" spans="4:8" s="16" customFormat="1">
      <c r="D90" s="19"/>
      <c r="E90" s="19"/>
      <c r="F90" s="19"/>
      <c r="G90" s="19"/>
      <c r="H90" s="19"/>
    </row>
    <row r="91" spans="4:8" s="16" customFormat="1">
      <c r="D91" s="19"/>
      <c r="E91" s="19"/>
      <c r="F91" s="19"/>
      <c r="G91" s="19"/>
      <c r="H91" s="19"/>
    </row>
    <row r="92" spans="4:8" s="16" customFormat="1">
      <c r="D92" s="19"/>
      <c r="E92" s="19"/>
      <c r="F92" s="19"/>
      <c r="G92" s="19"/>
      <c r="H92" s="19"/>
    </row>
    <row r="93" spans="4:8" s="16" customFormat="1">
      <c r="D93" s="19"/>
      <c r="E93" s="19"/>
      <c r="F93" s="19"/>
      <c r="G93" s="19"/>
      <c r="H93" s="19"/>
    </row>
    <row r="94" spans="4:8" s="16" customFormat="1">
      <c r="D94" s="19"/>
      <c r="E94" s="19"/>
      <c r="F94" s="19"/>
      <c r="G94" s="19"/>
      <c r="H94" s="19"/>
    </row>
    <row r="95" spans="4:8" s="16" customFormat="1">
      <c r="D95" s="19"/>
      <c r="E95" s="19"/>
      <c r="F95" s="19"/>
      <c r="G95" s="19"/>
      <c r="H95" s="19"/>
    </row>
    <row r="96" spans="4:8" s="16" customFormat="1">
      <c r="D96" s="19"/>
      <c r="E96" s="19"/>
      <c r="F96" s="19"/>
      <c r="G96" s="19"/>
      <c r="H96" s="19"/>
    </row>
    <row r="97" spans="4:8" s="16" customFormat="1">
      <c r="D97" s="19"/>
      <c r="E97" s="19"/>
      <c r="F97" s="19"/>
      <c r="G97" s="19"/>
      <c r="H97" s="19"/>
    </row>
    <row r="98" spans="4:8" s="16" customFormat="1">
      <c r="D98" s="19"/>
      <c r="E98" s="19"/>
      <c r="F98" s="19"/>
      <c r="G98" s="19"/>
      <c r="H98" s="19"/>
    </row>
    <row r="99" spans="4:8" s="16" customFormat="1">
      <c r="D99" s="19"/>
      <c r="E99" s="19"/>
      <c r="F99" s="19"/>
      <c r="G99" s="19"/>
      <c r="H99" s="19"/>
    </row>
    <row r="100" spans="4:8" s="16" customFormat="1">
      <c r="D100" s="19"/>
      <c r="E100" s="19"/>
      <c r="F100" s="19"/>
      <c r="G100" s="19"/>
      <c r="H100" s="19"/>
    </row>
    <row r="101" spans="4:8" s="16" customFormat="1">
      <c r="D101" s="19"/>
      <c r="E101" s="19"/>
      <c r="F101" s="19"/>
      <c r="G101" s="19"/>
      <c r="H101" s="19"/>
    </row>
    <row r="102" spans="4:8" s="16" customFormat="1">
      <c r="D102" s="19"/>
      <c r="E102" s="19"/>
      <c r="F102" s="19"/>
      <c r="G102" s="19"/>
      <c r="H102" s="19"/>
    </row>
    <row r="103" spans="4:8" s="16" customFormat="1">
      <c r="D103" s="19"/>
      <c r="E103" s="19"/>
      <c r="F103" s="19"/>
      <c r="G103" s="19"/>
      <c r="H103" s="19"/>
    </row>
    <row r="104" spans="4:8" s="16" customFormat="1">
      <c r="D104" s="19"/>
      <c r="E104" s="19"/>
      <c r="F104" s="19"/>
      <c r="G104" s="19"/>
      <c r="H104" s="19"/>
    </row>
    <row r="105" spans="4:8" s="16" customFormat="1">
      <c r="D105" s="19"/>
      <c r="E105" s="19"/>
      <c r="F105" s="19"/>
      <c r="G105" s="19"/>
      <c r="H105" s="19"/>
    </row>
    <row r="106" spans="4:8" s="16" customFormat="1">
      <c r="D106" s="19"/>
      <c r="E106" s="19"/>
      <c r="F106" s="19"/>
      <c r="G106" s="19"/>
      <c r="H106" s="19"/>
    </row>
    <row r="107" spans="4:8" s="16" customFormat="1">
      <c r="D107" s="19"/>
      <c r="E107" s="19"/>
      <c r="F107" s="19"/>
      <c r="G107" s="19"/>
      <c r="H107" s="19"/>
    </row>
    <row r="108" spans="4:8" s="16" customFormat="1">
      <c r="D108" s="19"/>
      <c r="E108" s="19"/>
      <c r="F108" s="19"/>
      <c r="G108" s="19"/>
      <c r="H108" s="19"/>
    </row>
    <row r="109" spans="4:8" s="16" customFormat="1">
      <c r="D109" s="19"/>
      <c r="E109" s="19"/>
      <c r="F109" s="19"/>
      <c r="G109" s="19"/>
      <c r="H109" s="19"/>
    </row>
    <row r="110" spans="4:8" s="16" customFormat="1">
      <c r="D110" s="19"/>
      <c r="E110" s="19"/>
      <c r="F110" s="19"/>
      <c r="G110" s="19"/>
      <c r="H110" s="19"/>
    </row>
    <row r="111" spans="4:8" s="16" customFormat="1">
      <c r="D111" s="19"/>
      <c r="E111" s="19"/>
      <c r="F111" s="19"/>
      <c r="G111" s="19"/>
      <c r="H111" s="19"/>
    </row>
    <row r="112" spans="4:8" s="16" customFormat="1">
      <c r="D112" s="19"/>
      <c r="E112" s="19"/>
      <c r="F112" s="19"/>
      <c r="G112" s="19"/>
      <c r="H112" s="19"/>
    </row>
    <row r="113" spans="4:8" s="16" customFormat="1">
      <c r="D113" s="19"/>
      <c r="E113" s="19"/>
      <c r="F113" s="19"/>
      <c r="G113" s="19"/>
      <c r="H113" s="19"/>
    </row>
    <row r="114" spans="4:8" s="16" customFormat="1">
      <c r="D114" s="19"/>
      <c r="E114" s="19"/>
      <c r="F114" s="19"/>
      <c r="G114" s="19"/>
      <c r="H114" s="19"/>
    </row>
    <row r="115" spans="4:8" s="16" customFormat="1">
      <c r="D115" s="19"/>
      <c r="E115" s="19"/>
      <c r="F115" s="19"/>
      <c r="G115" s="19"/>
      <c r="H115" s="19"/>
    </row>
    <row r="116" spans="4:8" s="16" customFormat="1">
      <c r="D116" s="19"/>
      <c r="E116" s="19"/>
      <c r="F116" s="19"/>
      <c r="G116" s="19"/>
      <c r="H116" s="19"/>
    </row>
    <row r="117" spans="4:8" s="16" customFormat="1">
      <c r="D117" s="19"/>
      <c r="E117" s="19"/>
      <c r="F117" s="19"/>
      <c r="G117" s="19"/>
      <c r="H117" s="19"/>
    </row>
    <row r="118" spans="4:8" s="16" customFormat="1">
      <c r="D118" s="19"/>
      <c r="E118" s="19"/>
      <c r="F118" s="19"/>
      <c r="G118" s="19"/>
      <c r="H118" s="19"/>
    </row>
    <row r="119" spans="4:8" s="16" customFormat="1">
      <c r="D119" s="19"/>
      <c r="E119" s="19"/>
      <c r="F119" s="19"/>
      <c r="G119" s="19"/>
      <c r="H119" s="19"/>
    </row>
    <row r="120" spans="4:8" s="16" customFormat="1">
      <c r="D120" s="19"/>
      <c r="E120" s="19"/>
      <c r="F120" s="19"/>
      <c r="G120" s="19"/>
      <c r="H120" s="19"/>
    </row>
    <row r="121" spans="4:8" s="16" customFormat="1">
      <c r="D121" s="19"/>
      <c r="E121" s="19"/>
      <c r="F121" s="19"/>
      <c r="G121" s="19"/>
      <c r="H121" s="19"/>
    </row>
    <row r="122" spans="4:8" s="16" customFormat="1">
      <c r="D122" s="19"/>
      <c r="E122" s="19"/>
      <c r="F122" s="19"/>
      <c r="G122" s="19"/>
      <c r="H122" s="19"/>
    </row>
    <row r="123" spans="4:8" s="16" customFormat="1">
      <c r="D123" s="19"/>
      <c r="E123" s="19"/>
      <c r="F123" s="19"/>
      <c r="G123" s="19"/>
      <c r="H123" s="19"/>
    </row>
    <row r="124" spans="4:8" s="16" customFormat="1">
      <c r="D124" s="19"/>
      <c r="E124" s="19"/>
      <c r="F124" s="19"/>
      <c r="G124" s="19"/>
      <c r="H124" s="19"/>
    </row>
    <row r="125" spans="4:8" s="16" customFormat="1">
      <c r="D125" s="19"/>
      <c r="E125" s="19"/>
      <c r="F125" s="19"/>
      <c r="G125" s="19"/>
      <c r="H125" s="19"/>
    </row>
    <row r="126" spans="4:8" s="16" customFormat="1">
      <c r="D126" s="19"/>
      <c r="E126" s="19"/>
      <c r="F126" s="19"/>
      <c r="G126" s="19"/>
      <c r="H126" s="19"/>
    </row>
    <row r="127" spans="4:8" s="16" customFormat="1">
      <c r="D127" s="19"/>
      <c r="E127" s="19"/>
      <c r="F127" s="19"/>
      <c r="G127" s="19"/>
      <c r="H127" s="19"/>
    </row>
    <row r="128" spans="4:8" s="16" customFormat="1">
      <c r="D128" s="19"/>
      <c r="E128" s="19"/>
      <c r="F128" s="19"/>
      <c r="G128" s="19"/>
      <c r="H128" s="19"/>
    </row>
    <row r="129" spans="4:8" s="16" customFormat="1">
      <c r="D129" s="19"/>
      <c r="E129" s="19"/>
      <c r="F129" s="19"/>
      <c r="G129" s="19"/>
      <c r="H129" s="19"/>
    </row>
    <row r="130" spans="4:8" s="16" customFormat="1">
      <c r="D130" s="19"/>
      <c r="E130" s="19"/>
      <c r="F130" s="19"/>
      <c r="G130" s="19"/>
      <c r="H130" s="19"/>
    </row>
    <row r="131" spans="4:8" s="16" customFormat="1">
      <c r="D131" s="19"/>
      <c r="E131" s="19"/>
      <c r="F131" s="19"/>
      <c r="G131" s="19"/>
      <c r="H131" s="19"/>
    </row>
    <row r="132" spans="4:8" s="16" customFormat="1">
      <c r="D132" s="19"/>
      <c r="E132" s="19"/>
      <c r="F132" s="19"/>
      <c r="G132" s="19"/>
      <c r="H132" s="19"/>
    </row>
    <row r="133" spans="4:8" s="16" customFormat="1">
      <c r="D133" s="19"/>
      <c r="E133" s="19"/>
      <c r="F133" s="19"/>
      <c r="G133" s="19"/>
      <c r="H133" s="19"/>
    </row>
    <row r="134" spans="4:8" s="16" customFormat="1">
      <c r="D134" s="19"/>
      <c r="E134" s="19"/>
      <c r="F134" s="19"/>
      <c r="G134" s="19"/>
      <c r="H134" s="19"/>
    </row>
    <row r="135" spans="4:8" s="16" customFormat="1">
      <c r="D135" s="19"/>
      <c r="E135" s="19"/>
      <c r="F135" s="19"/>
      <c r="G135" s="19"/>
      <c r="H135" s="19"/>
    </row>
    <row r="136" spans="4:8" s="16" customFormat="1">
      <c r="D136" s="19"/>
      <c r="E136" s="19"/>
      <c r="F136" s="19"/>
      <c r="G136" s="19"/>
      <c r="H136" s="19"/>
    </row>
    <row r="137" spans="4:8" s="16" customFormat="1">
      <c r="D137" s="19"/>
      <c r="E137" s="19"/>
      <c r="F137" s="19"/>
      <c r="G137" s="19"/>
      <c r="H137" s="19"/>
    </row>
    <row r="138" spans="4:8" s="16" customFormat="1">
      <c r="D138" s="19"/>
      <c r="E138" s="19"/>
      <c r="F138" s="19"/>
      <c r="G138" s="19"/>
      <c r="H138" s="19"/>
    </row>
    <row r="139" spans="4:8" s="16" customFormat="1">
      <c r="D139" s="19"/>
      <c r="E139" s="19"/>
      <c r="F139" s="19"/>
      <c r="G139" s="19"/>
      <c r="H139" s="19"/>
    </row>
    <row r="140" spans="4:8" s="16" customFormat="1">
      <c r="D140" s="19"/>
      <c r="E140" s="19"/>
      <c r="F140" s="19"/>
      <c r="G140" s="19"/>
      <c r="H140" s="19"/>
    </row>
    <row r="141" spans="4:8" s="16" customFormat="1">
      <c r="D141" s="19"/>
      <c r="E141" s="19"/>
      <c r="F141" s="19"/>
      <c r="G141" s="19"/>
      <c r="H141" s="19"/>
    </row>
    <row r="142" spans="4:8" s="16" customFormat="1">
      <c r="D142" s="19"/>
      <c r="E142" s="19"/>
      <c r="F142" s="19"/>
      <c r="G142" s="19"/>
      <c r="H142" s="19"/>
    </row>
    <row r="143" spans="4:8" s="16" customFormat="1">
      <c r="D143" s="19"/>
      <c r="E143" s="19"/>
      <c r="F143" s="19"/>
      <c r="G143" s="19"/>
      <c r="H143" s="19"/>
    </row>
    <row r="144" spans="4:8" s="16" customFormat="1">
      <c r="D144" s="19"/>
      <c r="E144" s="19"/>
      <c r="F144" s="19"/>
      <c r="G144" s="19"/>
      <c r="H144" s="19"/>
    </row>
    <row r="145" spans="4:8" s="16" customFormat="1">
      <c r="D145" s="19"/>
      <c r="E145" s="19"/>
      <c r="F145" s="19"/>
      <c r="G145" s="19"/>
      <c r="H145" s="19"/>
    </row>
    <row r="146" spans="4:8" s="16" customFormat="1">
      <c r="D146" s="19"/>
      <c r="E146" s="19"/>
      <c r="F146" s="19"/>
      <c r="G146" s="19"/>
      <c r="H146" s="19"/>
    </row>
    <row r="147" spans="4:8" s="16" customFormat="1">
      <c r="D147" s="19"/>
      <c r="E147" s="19"/>
      <c r="F147" s="19"/>
      <c r="G147" s="19"/>
      <c r="H147" s="19"/>
    </row>
    <row r="148" spans="4:8" s="16" customFormat="1">
      <c r="D148" s="19"/>
      <c r="E148" s="19"/>
      <c r="F148" s="19"/>
      <c r="G148" s="19"/>
      <c r="H148" s="19"/>
    </row>
    <row r="149" spans="4:8" s="16" customFormat="1">
      <c r="D149" s="19"/>
      <c r="E149" s="19"/>
      <c r="F149" s="19"/>
      <c r="G149" s="19"/>
      <c r="H149" s="19"/>
    </row>
    <row r="150" spans="4:8" s="16" customFormat="1">
      <c r="D150" s="19"/>
      <c r="E150" s="19"/>
      <c r="F150" s="19"/>
      <c r="G150" s="19"/>
      <c r="H150" s="19"/>
    </row>
    <row r="151" spans="4:8" s="16" customFormat="1">
      <c r="D151" s="19"/>
      <c r="E151" s="19"/>
      <c r="F151" s="19"/>
      <c r="G151" s="19"/>
      <c r="H151" s="19"/>
    </row>
    <row r="152" spans="4:8" s="16" customFormat="1">
      <c r="D152" s="19"/>
      <c r="E152" s="19"/>
      <c r="F152" s="19"/>
      <c r="G152" s="19"/>
      <c r="H152" s="19"/>
    </row>
    <row r="153" spans="4:8" s="16" customFormat="1">
      <c r="D153" s="19"/>
      <c r="E153" s="19"/>
      <c r="F153" s="19"/>
      <c r="G153" s="19"/>
      <c r="H153" s="19"/>
    </row>
    <row r="154" spans="4:8" s="16" customFormat="1">
      <c r="D154" s="19"/>
      <c r="E154" s="19"/>
      <c r="F154" s="19"/>
      <c r="G154" s="19"/>
      <c r="H154" s="19"/>
    </row>
    <row r="155" spans="4:8" s="16" customFormat="1">
      <c r="D155" s="19"/>
      <c r="E155" s="19"/>
      <c r="F155" s="19"/>
      <c r="G155" s="19"/>
      <c r="H155" s="19"/>
    </row>
    <row r="156" spans="4:8" s="16" customFormat="1">
      <c r="D156" s="19"/>
      <c r="E156" s="19"/>
      <c r="F156" s="19"/>
      <c r="G156" s="19"/>
      <c r="H156" s="19"/>
    </row>
    <row r="157" spans="4:8" s="16" customFormat="1">
      <c r="D157" s="19"/>
      <c r="E157" s="19"/>
      <c r="F157" s="19"/>
      <c r="G157" s="19"/>
      <c r="H157" s="19"/>
    </row>
    <row r="158" spans="4:8" s="16" customFormat="1">
      <c r="D158" s="19"/>
      <c r="E158" s="19"/>
      <c r="F158" s="19"/>
      <c r="G158" s="19"/>
      <c r="H158" s="19"/>
    </row>
    <row r="159" spans="4:8" s="16" customFormat="1">
      <c r="D159" s="19"/>
      <c r="E159" s="19"/>
      <c r="F159" s="19"/>
      <c r="G159" s="19"/>
      <c r="H159" s="19"/>
    </row>
    <row r="160" spans="4:8" s="16" customFormat="1">
      <c r="D160" s="19"/>
      <c r="E160" s="19"/>
      <c r="F160" s="19"/>
      <c r="G160" s="19"/>
      <c r="H160" s="19"/>
    </row>
    <row r="161" spans="4:8" s="16" customFormat="1">
      <c r="D161" s="19"/>
      <c r="E161" s="19"/>
      <c r="F161" s="19"/>
      <c r="G161" s="19"/>
      <c r="H161" s="19"/>
    </row>
    <row r="162" spans="4:8" s="16" customFormat="1">
      <c r="D162" s="19"/>
      <c r="E162" s="19"/>
      <c r="F162" s="19"/>
      <c r="G162" s="19"/>
      <c r="H162" s="19"/>
    </row>
    <row r="163" spans="4:8" s="16" customFormat="1">
      <c r="D163" s="19"/>
      <c r="E163" s="19"/>
      <c r="F163" s="19"/>
      <c r="G163" s="19"/>
      <c r="H163" s="19"/>
    </row>
    <row r="164" spans="4:8" s="16" customFormat="1">
      <c r="D164" s="19"/>
      <c r="E164" s="19"/>
      <c r="F164" s="19"/>
      <c r="G164" s="19"/>
      <c r="H164" s="19"/>
    </row>
    <row r="165" spans="4:8" s="16" customFormat="1">
      <c r="D165" s="19"/>
      <c r="E165" s="19"/>
      <c r="F165" s="19"/>
      <c r="G165" s="19"/>
      <c r="H165" s="19"/>
    </row>
    <row r="166" spans="4:8" s="16" customFormat="1">
      <c r="D166" s="19"/>
      <c r="E166" s="19"/>
      <c r="F166" s="19"/>
      <c r="G166" s="19"/>
      <c r="H166" s="19"/>
    </row>
    <row r="167" spans="4:8" s="16" customFormat="1">
      <c r="D167" s="19"/>
      <c r="E167" s="19"/>
      <c r="F167" s="19"/>
      <c r="G167" s="19"/>
      <c r="H167" s="19"/>
    </row>
    <row r="168" spans="4:8" s="16" customFormat="1">
      <c r="D168" s="19"/>
      <c r="E168" s="19"/>
      <c r="F168" s="19"/>
      <c r="G168" s="19"/>
      <c r="H168" s="19"/>
    </row>
    <row r="169" spans="4:8" s="16" customFormat="1">
      <c r="D169" s="19"/>
      <c r="E169" s="19"/>
      <c r="F169" s="19"/>
      <c r="G169" s="19"/>
      <c r="H169" s="19"/>
    </row>
    <row r="170" spans="4:8" s="16" customFormat="1">
      <c r="D170" s="19"/>
      <c r="E170" s="19"/>
      <c r="F170" s="19"/>
      <c r="G170" s="19"/>
      <c r="H170" s="19"/>
    </row>
    <row r="171" spans="4:8" s="16" customFormat="1">
      <c r="D171" s="19"/>
      <c r="E171" s="19"/>
      <c r="F171" s="19"/>
      <c r="G171" s="19"/>
      <c r="H171" s="19"/>
    </row>
    <row r="172" spans="4:8" s="16" customFormat="1">
      <c r="D172" s="19"/>
      <c r="E172" s="19"/>
      <c r="F172" s="19"/>
      <c r="G172" s="19"/>
      <c r="H172" s="19"/>
    </row>
    <row r="173" spans="4:8" s="16" customFormat="1">
      <c r="D173" s="19"/>
      <c r="E173" s="19"/>
      <c r="F173" s="19"/>
      <c r="G173" s="19"/>
      <c r="H173" s="19"/>
    </row>
    <row r="174" spans="4:8" s="16" customFormat="1">
      <c r="D174" s="19"/>
      <c r="E174" s="19"/>
      <c r="F174" s="19"/>
      <c r="G174" s="19"/>
      <c r="H174" s="19"/>
    </row>
    <row r="175" spans="4:8" s="16" customFormat="1">
      <c r="D175" s="19"/>
      <c r="E175" s="19"/>
      <c r="F175" s="19"/>
      <c r="G175" s="19"/>
      <c r="H175" s="19"/>
    </row>
    <row r="176" spans="4:8" s="16" customFormat="1">
      <c r="D176" s="19"/>
      <c r="E176" s="19"/>
      <c r="F176" s="19"/>
      <c r="G176" s="19"/>
      <c r="H176" s="19"/>
    </row>
    <row r="177" spans="4:8" s="16" customFormat="1">
      <c r="D177" s="19"/>
      <c r="E177" s="19"/>
      <c r="F177" s="19"/>
      <c r="G177" s="19"/>
      <c r="H177" s="19"/>
    </row>
    <row r="178" spans="4:8" s="16" customFormat="1">
      <c r="D178" s="19"/>
      <c r="E178" s="19"/>
      <c r="F178" s="19"/>
      <c r="G178" s="19"/>
      <c r="H178" s="19"/>
    </row>
    <row r="179" spans="4:8" s="16" customFormat="1">
      <c r="D179" s="19"/>
      <c r="E179" s="19"/>
      <c r="F179" s="19"/>
      <c r="G179" s="19"/>
      <c r="H179" s="19"/>
    </row>
    <row r="180" spans="4:8" s="16" customFormat="1">
      <c r="D180" s="19"/>
      <c r="E180" s="19"/>
      <c r="F180" s="19"/>
      <c r="G180" s="19"/>
      <c r="H180" s="19"/>
    </row>
    <row r="181" spans="4:8" s="16" customFormat="1">
      <c r="D181" s="19"/>
      <c r="E181" s="19"/>
      <c r="F181" s="19"/>
      <c r="G181" s="19"/>
      <c r="H181" s="19"/>
    </row>
    <row r="182" spans="4:8" s="16" customFormat="1">
      <c r="D182" s="19"/>
      <c r="E182" s="19"/>
      <c r="F182" s="19"/>
      <c r="G182" s="19"/>
      <c r="H182" s="19"/>
    </row>
    <row r="183" spans="4:8" s="16" customFormat="1">
      <c r="D183" s="19"/>
      <c r="E183" s="19"/>
      <c r="F183" s="19"/>
      <c r="G183" s="19"/>
      <c r="H183" s="19"/>
    </row>
    <row r="184" spans="4:8" s="16" customFormat="1">
      <c r="D184" s="19"/>
      <c r="E184" s="19"/>
      <c r="F184" s="19"/>
      <c r="G184" s="19"/>
      <c r="H184" s="19"/>
    </row>
    <row r="185" spans="4:8" s="16" customFormat="1">
      <c r="D185" s="19"/>
      <c r="E185" s="19"/>
      <c r="F185" s="19"/>
      <c r="G185" s="19"/>
      <c r="H185" s="19"/>
    </row>
    <row r="186" spans="4:8" s="16" customFormat="1">
      <c r="D186" s="19"/>
      <c r="E186" s="19"/>
      <c r="F186" s="19"/>
      <c r="G186" s="19"/>
      <c r="H186" s="19"/>
    </row>
    <row r="187" spans="4:8" s="16" customFormat="1">
      <c r="D187" s="19"/>
      <c r="E187" s="19"/>
      <c r="F187" s="19"/>
      <c r="G187" s="19"/>
      <c r="H187" s="19"/>
    </row>
    <row r="188" spans="4:8" s="16" customFormat="1">
      <c r="D188" s="19"/>
      <c r="E188" s="19"/>
      <c r="F188" s="19"/>
      <c r="G188" s="19"/>
      <c r="H188" s="19"/>
    </row>
    <row r="189" spans="4:8" s="16" customFormat="1">
      <c r="D189" s="19"/>
      <c r="E189" s="19"/>
      <c r="F189" s="19"/>
      <c r="G189" s="19"/>
      <c r="H189" s="19"/>
    </row>
    <row r="190" spans="4:8" s="16" customFormat="1">
      <c r="D190" s="19"/>
      <c r="E190" s="19"/>
      <c r="F190" s="19"/>
      <c r="G190" s="19"/>
      <c r="H190" s="19"/>
    </row>
    <row r="191" spans="4:8" s="16" customFormat="1">
      <c r="D191" s="19"/>
      <c r="E191" s="19"/>
      <c r="F191" s="19"/>
      <c r="G191" s="19"/>
      <c r="H191" s="19"/>
    </row>
    <row r="192" spans="4:8" s="16" customFormat="1">
      <c r="D192" s="19"/>
      <c r="E192" s="19"/>
      <c r="F192" s="19"/>
      <c r="G192" s="19"/>
      <c r="H192" s="19"/>
    </row>
    <row r="193" spans="4:8" s="16" customFormat="1">
      <c r="D193" s="19"/>
      <c r="E193" s="19"/>
      <c r="F193" s="19"/>
      <c r="G193" s="19"/>
      <c r="H193" s="19"/>
    </row>
    <row r="194" spans="4:8" s="16" customFormat="1">
      <c r="D194" s="19"/>
      <c r="E194" s="19"/>
      <c r="F194" s="19"/>
      <c r="G194" s="19"/>
      <c r="H194" s="19"/>
    </row>
    <row r="195" spans="4:8" s="16" customFormat="1">
      <c r="D195" s="19"/>
      <c r="E195" s="19"/>
      <c r="F195" s="19"/>
      <c r="G195" s="19"/>
      <c r="H195" s="19"/>
    </row>
    <row r="196" spans="4:8" s="16" customFormat="1">
      <c r="D196" s="19"/>
      <c r="E196" s="19"/>
      <c r="F196" s="19"/>
      <c r="G196" s="19"/>
      <c r="H196" s="19"/>
    </row>
    <row r="197" spans="4:8" s="16" customFormat="1">
      <c r="D197" s="19"/>
      <c r="E197" s="19"/>
      <c r="F197" s="19"/>
      <c r="G197" s="19"/>
      <c r="H197" s="19"/>
    </row>
    <row r="198" spans="4:8" s="16" customFormat="1">
      <c r="D198" s="19"/>
      <c r="E198" s="19"/>
      <c r="F198" s="19"/>
      <c r="G198" s="19"/>
      <c r="H198" s="19"/>
    </row>
    <row r="199" spans="4:8" s="16" customFormat="1">
      <c r="D199" s="19"/>
      <c r="E199" s="19"/>
      <c r="F199" s="19"/>
      <c r="G199" s="19"/>
      <c r="H199" s="19"/>
    </row>
    <row r="200" spans="4:8" s="16" customFormat="1">
      <c r="D200" s="19"/>
      <c r="E200" s="19"/>
      <c r="F200" s="19"/>
      <c r="G200" s="19"/>
      <c r="H200" s="19"/>
    </row>
    <row r="201" spans="4:8" s="16" customFormat="1">
      <c r="D201" s="19"/>
      <c r="E201" s="19"/>
      <c r="F201" s="19"/>
      <c r="G201" s="19"/>
      <c r="H201" s="19"/>
    </row>
    <row r="202" spans="4:8" s="16" customFormat="1">
      <c r="D202" s="19"/>
      <c r="E202" s="19"/>
      <c r="F202" s="19"/>
      <c r="G202" s="19"/>
      <c r="H202" s="19"/>
    </row>
    <row r="203" spans="4:8" s="16" customFormat="1">
      <c r="D203" s="19"/>
      <c r="E203" s="19"/>
      <c r="F203" s="19"/>
      <c r="G203" s="19"/>
      <c r="H203" s="19"/>
    </row>
    <row r="204" spans="4:8" s="16" customFormat="1">
      <c r="D204" s="19"/>
      <c r="E204" s="19"/>
      <c r="F204" s="19"/>
      <c r="G204" s="19"/>
      <c r="H204" s="19"/>
    </row>
    <row r="205" spans="4:8" s="16" customFormat="1">
      <c r="D205" s="19"/>
      <c r="E205" s="19"/>
      <c r="F205" s="19"/>
      <c r="G205" s="19"/>
      <c r="H205" s="19"/>
    </row>
    <row r="206" spans="4:8" s="16" customFormat="1">
      <c r="D206" s="19"/>
      <c r="E206" s="19"/>
      <c r="F206" s="19"/>
      <c r="G206" s="19"/>
      <c r="H206" s="19"/>
    </row>
    <row r="207" spans="4:8" s="16" customFormat="1">
      <c r="D207" s="19"/>
      <c r="E207" s="19"/>
      <c r="F207" s="19"/>
      <c r="G207" s="19"/>
      <c r="H207" s="19"/>
    </row>
    <row r="208" spans="4:8" s="16" customFormat="1">
      <c r="D208" s="19"/>
      <c r="E208" s="19"/>
      <c r="F208" s="19"/>
      <c r="G208" s="19"/>
      <c r="H208" s="19"/>
    </row>
    <row r="209" spans="4:8" s="16" customFormat="1">
      <c r="D209" s="19"/>
      <c r="E209" s="19"/>
      <c r="F209" s="19"/>
      <c r="G209" s="19"/>
      <c r="H209" s="19"/>
    </row>
    <row r="210" spans="4:8" s="16" customFormat="1">
      <c r="D210" s="19"/>
      <c r="E210" s="19"/>
      <c r="F210" s="19"/>
      <c r="G210" s="19"/>
      <c r="H210" s="19"/>
    </row>
    <row r="211" spans="4:8" s="16" customFormat="1">
      <c r="D211" s="19"/>
      <c r="E211" s="19"/>
      <c r="F211" s="19"/>
      <c r="G211" s="19"/>
      <c r="H211" s="19"/>
    </row>
    <row r="212" spans="4:8" s="16" customFormat="1">
      <c r="D212" s="19"/>
      <c r="E212" s="19"/>
      <c r="F212" s="19"/>
      <c r="G212" s="19"/>
      <c r="H212" s="19"/>
    </row>
    <row r="213" spans="4:8" s="16" customFormat="1">
      <c r="D213" s="19"/>
      <c r="E213" s="19"/>
      <c r="F213" s="19"/>
      <c r="G213" s="19"/>
      <c r="H213" s="19"/>
    </row>
    <row r="214" spans="4:8" s="16" customFormat="1">
      <c r="D214" s="19"/>
      <c r="E214" s="19"/>
      <c r="F214" s="19"/>
      <c r="G214" s="19"/>
      <c r="H214" s="19"/>
    </row>
    <row r="215" spans="4:8" s="16" customFormat="1">
      <c r="D215" s="19"/>
      <c r="E215" s="19"/>
      <c r="F215" s="19"/>
      <c r="G215" s="19"/>
      <c r="H215" s="19"/>
    </row>
    <row r="216" spans="4:8" s="16" customFormat="1">
      <c r="D216" s="19"/>
      <c r="E216" s="19"/>
      <c r="F216" s="19"/>
      <c r="G216" s="19"/>
      <c r="H216" s="19"/>
    </row>
    <row r="217" spans="4:8" s="16" customFormat="1">
      <c r="D217" s="19"/>
      <c r="E217" s="19"/>
      <c r="F217" s="19"/>
      <c r="G217" s="19"/>
      <c r="H217" s="19"/>
    </row>
    <row r="218" spans="4:8" s="16" customFormat="1">
      <c r="D218" s="19"/>
      <c r="E218" s="19"/>
      <c r="F218" s="19"/>
      <c r="G218" s="19"/>
      <c r="H218" s="19"/>
    </row>
    <row r="219" spans="4:8" s="16" customFormat="1">
      <c r="D219" s="19"/>
      <c r="E219" s="19"/>
      <c r="F219" s="19"/>
      <c r="G219" s="19"/>
      <c r="H219" s="19"/>
    </row>
    <row r="220" spans="4:8" s="16" customFormat="1">
      <c r="D220" s="19"/>
      <c r="E220" s="19"/>
      <c r="F220" s="19"/>
      <c r="G220" s="19"/>
      <c r="H220" s="19"/>
    </row>
    <row r="221" spans="4:8" s="16" customFormat="1">
      <c r="D221" s="19"/>
      <c r="E221" s="19"/>
      <c r="F221" s="19"/>
      <c r="G221" s="19"/>
      <c r="H221" s="19"/>
    </row>
    <row r="222" spans="4:8" s="16" customFormat="1">
      <c r="D222" s="19"/>
      <c r="E222" s="19"/>
      <c r="F222" s="19"/>
      <c r="G222" s="19"/>
      <c r="H222" s="19"/>
    </row>
    <row r="223" spans="4:8" s="16" customFormat="1">
      <c r="D223" s="19"/>
      <c r="E223" s="19"/>
      <c r="F223" s="19"/>
      <c r="G223" s="19"/>
      <c r="H223" s="19"/>
    </row>
    <row r="224" spans="4:8" s="16" customFormat="1">
      <c r="D224" s="19"/>
      <c r="E224" s="19"/>
      <c r="F224" s="19"/>
      <c r="G224" s="19"/>
      <c r="H224" s="19"/>
    </row>
    <row r="225" spans="4:8" s="16" customFormat="1">
      <c r="D225" s="19"/>
      <c r="E225" s="19"/>
      <c r="F225" s="19"/>
      <c r="G225" s="19"/>
      <c r="H225" s="19"/>
    </row>
    <row r="226" spans="4:8" s="16" customFormat="1">
      <c r="D226" s="19"/>
      <c r="E226" s="19"/>
      <c r="F226" s="19"/>
      <c r="G226" s="19"/>
      <c r="H226" s="19"/>
    </row>
    <row r="227" spans="4:8" s="16" customFormat="1">
      <c r="D227" s="19"/>
      <c r="E227" s="19"/>
      <c r="F227" s="19"/>
      <c r="G227" s="19"/>
      <c r="H227" s="19"/>
    </row>
    <row r="228" spans="4:8" s="16" customFormat="1">
      <c r="D228" s="19"/>
      <c r="E228" s="19"/>
      <c r="F228" s="19"/>
      <c r="G228" s="19"/>
      <c r="H228" s="19"/>
    </row>
    <row r="229" spans="4:8" s="16" customFormat="1">
      <c r="D229" s="19"/>
      <c r="E229" s="19"/>
      <c r="F229" s="19"/>
      <c r="G229" s="19"/>
      <c r="H229" s="19"/>
    </row>
    <row r="230" spans="4:8" s="16" customFormat="1">
      <c r="D230" s="19"/>
      <c r="E230" s="19"/>
      <c r="F230" s="19"/>
      <c r="G230" s="19"/>
      <c r="H230" s="19"/>
    </row>
    <row r="231" spans="4:8" s="16" customFormat="1">
      <c r="D231" s="19"/>
      <c r="E231" s="19"/>
      <c r="F231" s="19"/>
      <c r="G231" s="19"/>
      <c r="H231" s="19"/>
    </row>
    <row r="232" spans="4:8" s="16" customFormat="1">
      <c r="D232" s="19"/>
      <c r="E232" s="19"/>
      <c r="F232" s="19"/>
      <c r="G232" s="19"/>
      <c r="H232" s="19"/>
    </row>
    <row r="233" spans="4:8" s="16" customFormat="1">
      <c r="D233" s="19"/>
      <c r="E233" s="19"/>
      <c r="F233" s="19"/>
      <c r="G233" s="19"/>
      <c r="H233" s="19"/>
    </row>
    <row r="234" spans="4:8" s="16" customFormat="1">
      <c r="D234" s="19"/>
      <c r="E234" s="19"/>
      <c r="F234" s="19"/>
      <c r="G234" s="19"/>
      <c r="H234" s="19"/>
    </row>
    <row r="235" spans="4:8" s="16" customFormat="1">
      <c r="D235" s="19"/>
      <c r="E235" s="19"/>
      <c r="F235" s="19"/>
      <c r="G235" s="19"/>
      <c r="H235" s="19"/>
    </row>
    <row r="236" spans="4:8" s="16" customFormat="1">
      <c r="D236" s="19"/>
      <c r="E236" s="19"/>
      <c r="F236" s="19"/>
      <c r="G236" s="19"/>
      <c r="H236" s="19"/>
    </row>
    <row r="237" spans="4:8" s="16" customFormat="1">
      <c r="D237" s="19"/>
      <c r="E237" s="19"/>
      <c r="F237" s="19"/>
      <c r="G237" s="19"/>
      <c r="H237" s="19"/>
    </row>
    <row r="238" spans="4:8" s="16" customFormat="1">
      <c r="D238" s="19"/>
      <c r="E238" s="19"/>
      <c r="F238" s="19"/>
      <c r="G238" s="19"/>
      <c r="H238" s="19"/>
    </row>
    <row r="239" spans="4:8" s="16" customFormat="1">
      <c r="D239" s="19"/>
      <c r="E239" s="19"/>
      <c r="F239" s="19"/>
      <c r="G239" s="19"/>
      <c r="H239" s="19"/>
    </row>
    <row r="240" spans="4:8" s="16" customFormat="1">
      <c r="D240" s="19"/>
      <c r="E240" s="19"/>
      <c r="F240" s="19"/>
      <c r="G240" s="19"/>
      <c r="H240" s="19"/>
    </row>
    <row r="241" spans="4:8" s="16" customFormat="1">
      <c r="D241" s="19"/>
      <c r="E241" s="19"/>
      <c r="F241" s="19"/>
      <c r="G241" s="19"/>
      <c r="H241" s="19"/>
    </row>
    <row r="242" spans="4:8" s="16" customFormat="1">
      <c r="D242" s="19"/>
      <c r="E242" s="19"/>
      <c r="F242" s="19"/>
      <c r="G242" s="19"/>
      <c r="H242" s="19"/>
    </row>
    <row r="243" spans="4:8" s="16" customFormat="1">
      <c r="D243" s="19"/>
      <c r="E243" s="19"/>
      <c r="F243" s="19"/>
      <c r="G243" s="19"/>
      <c r="H243" s="19"/>
    </row>
    <row r="244" spans="4:8" s="16" customFormat="1">
      <c r="D244" s="19"/>
      <c r="E244" s="19"/>
      <c r="F244" s="19"/>
      <c r="G244" s="19"/>
      <c r="H244" s="19"/>
    </row>
    <row r="245" spans="4:8" s="16" customFormat="1">
      <c r="D245" s="19"/>
      <c r="E245" s="19"/>
      <c r="F245" s="19"/>
      <c r="G245" s="19"/>
      <c r="H245" s="19"/>
    </row>
    <row r="246" spans="4:8" s="16" customFormat="1">
      <c r="D246" s="19"/>
      <c r="E246" s="19"/>
      <c r="F246" s="19"/>
      <c r="G246" s="19"/>
      <c r="H246" s="19"/>
    </row>
    <row r="247" spans="4:8" s="16" customFormat="1">
      <c r="D247" s="19"/>
      <c r="E247" s="19"/>
      <c r="F247" s="19"/>
      <c r="G247" s="19"/>
      <c r="H247" s="19"/>
    </row>
    <row r="248" spans="4:8" s="16" customFormat="1">
      <c r="D248" s="19"/>
      <c r="E248" s="19"/>
      <c r="F248" s="19"/>
      <c r="G248" s="19"/>
      <c r="H248" s="19"/>
    </row>
    <row r="249" spans="4:8" s="16" customFormat="1">
      <c r="D249" s="19"/>
      <c r="E249" s="19"/>
      <c r="F249" s="19"/>
      <c r="G249" s="19"/>
      <c r="H249" s="19"/>
    </row>
    <row r="250" spans="4:8" s="16" customFormat="1">
      <c r="D250" s="19"/>
      <c r="E250" s="19"/>
      <c r="F250" s="19"/>
      <c r="G250" s="19"/>
      <c r="H250" s="19"/>
    </row>
    <row r="251" spans="4:8" s="16" customFormat="1">
      <c r="D251" s="19"/>
      <c r="E251" s="19"/>
      <c r="F251" s="19"/>
      <c r="G251" s="19"/>
      <c r="H251" s="19"/>
    </row>
    <row r="252" spans="4:8" s="16" customFormat="1">
      <c r="D252" s="19"/>
      <c r="E252" s="19"/>
      <c r="F252" s="19"/>
      <c r="G252" s="19"/>
      <c r="H252" s="19"/>
    </row>
    <row r="253" spans="4:8" s="16" customFormat="1">
      <c r="D253" s="19"/>
      <c r="E253" s="19"/>
      <c r="F253" s="19"/>
      <c r="G253" s="19"/>
      <c r="H253" s="19"/>
    </row>
    <row r="254" spans="4:8" s="16" customFormat="1">
      <c r="D254" s="19"/>
      <c r="E254" s="19"/>
      <c r="F254" s="19"/>
      <c r="G254" s="19"/>
      <c r="H254" s="19"/>
    </row>
    <row r="255" spans="4:8" s="16" customFormat="1">
      <c r="D255" s="19"/>
      <c r="E255" s="19"/>
      <c r="F255" s="19"/>
      <c r="G255" s="19"/>
      <c r="H255" s="19"/>
    </row>
    <row r="256" spans="4:8" s="16" customFormat="1">
      <c r="D256" s="19"/>
      <c r="E256" s="19"/>
      <c r="F256" s="19"/>
      <c r="G256" s="19"/>
      <c r="H256" s="19"/>
    </row>
    <row r="257" spans="4:8" s="16" customFormat="1">
      <c r="D257" s="19"/>
      <c r="E257" s="19"/>
      <c r="F257" s="19"/>
      <c r="G257" s="19"/>
      <c r="H257" s="19"/>
    </row>
    <row r="258" spans="4:8" s="16" customFormat="1">
      <c r="D258" s="19"/>
      <c r="E258" s="19"/>
      <c r="F258" s="19"/>
      <c r="G258" s="19"/>
      <c r="H258" s="19"/>
    </row>
    <row r="259" spans="4:8" s="16" customFormat="1">
      <c r="D259" s="19"/>
      <c r="E259" s="19"/>
      <c r="F259" s="19"/>
      <c r="G259" s="19"/>
      <c r="H259" s="19"/>
    </row>
    <row r="260" spans="4:8" s="16" customFormat="1">
      <c r="D260" s="19"/>
      <c r="E260" s="19"/>
      <c r="F260" s="19"/>
      <c r="G260" s="19"/>
      <c r="H260" s="19"/>
    </row>
    <row r="261" spans="4:8" s="16" customFormat="1">
      <c r="D261" s="19"/>
      <c r="E261" s="19"/>
      <c r="F261" s="19"/>
      <c r="G261" s="19"/>
      <c r="H261" s="19"/>
    </row>
    <row r="262" spans="4:8" s="16" customFormat="1">
      <c r="D262" s="19"/>
      <c r="E262" s="19"/>
      <c r="F262" s="19"/>
      <c r="G262" s="19"/>
      <c r="H262" s="19"/>
    </row>
    <row r="263" spans="4:8" s="16" customFormat="1">
      <c r="D263" s="19"/>
      <c r="E263" s="19"/>
      <c r="F263" s="19"/>
      <c r="G263" s="19"/>
      <c r="H263" s="19"/>
    </row>
    <row r="264" spans="4:8" s="16" customFormat="1">
      <c r="D264" s="19"/>
      <c r="E264" s="19"/>
      <c r="F264" s="19"/>
      <c r="G264" s="19"/>
      <c r="H264" s="19"/>
    </row>
    <row r="265" spans="4:8" s="16" customFormat="1">
      <c r="D265" s="19"/>
      <c r="E265" s="19"/>
      <c r="F265" s="19"/>
      <c r="G265" s="19"/>
      <c r="H265" s="19"/>
    </row>
    <row r="266" spans="4:8" s="16" customFormat="1">
      <c r="D266" s="19"/>
      <c r="E266" s="19"/>
      <c r="F266" s="19"/>
      <c r="G266" s="19"/>
      <c r="H266" s="19"/>
    </row>
    <row r="267" spans="4:8" s="16" customFormat="1">
      <c r="D267" s="19"/>
      <c r="E267" s="19"/>
      <c r="F267" s="19"/>
      <c r="G267" s="19"/>
      <c r="H267" s="19"/>
    </row>
    <row r="268" spans="4:8" s="16" customFormat="1">
      <c r="D268" s="19"/>
      <c r="E268" s="19"/>
      <c r="F268" s="19"/>
      <c r="G268" s="19"/>
      <c r="H268" s="19"/>
    </row>
    <row r="269" spans="4:8" s="16" customFormat="1">
      <c r="D269" s="19"/>
      <c r="E269" s="19"/>
      <c r="F269" s="19"/>
      <c r="G269" s="19"/>
      <c r="H269" s="19"/>
    </row>
    <row r="270" spans="4:8" s="16" customFormat="1">
      <c r="D270" s="19"/>
      <c r="E270" s="19"/>
      <c r="F270" s="19"/>
      <c r="G270" s="19"/>
      <c r="H270" s="19"/>
    </row>
    <row r="271" spans="4:8" s="16" customFormat="1">
      <c r="D271" s="19"/>
      <c r="E271" s="19"/>
      <c r="F271" s="19"/>
      <c r="G271" s="19"/>
      <c r="H271" s="19"/>
    </row>
    <row r="272" spans="4:8" s="16" customFormat="1">
      <c r="D272" s="19"/>
      <c r="E272" s="19"/>
      <c r="F272" s="19"/>
      <c r="G272" s="19"/>
      <c r="H272" s="19"/>
    </row>
    <row r="273" spans="4:8" s="16" customFormat="1">
      <c r="D273" s="19"/>
      <c r="E273" s="19"/>
      <c r="F273" s="19"/>
      <c r="G273" s="19"/>
      <c r="H273" s="19"/>
    </row>
    <row r="274" spans="4:8" s="16" customFormat="1">
      <c r="D274" s="19"/>
      <c r="E274" s="19"/>
      <c r="F274" s="19"/>
      <c r="G274" s="19"/>
      <c r="H274" s="19"/>
    </row>
    <row r="275" spans="4:8" s="16" customFormat="1">
      <c r="D275" s="19"/>
      <c r="E275" s="19"/>
      <c r="F275" s="19"/>
      <c r="G275" s="19"/>
      <c r="H275" s="19"/>
    </row>
    <row r="276" spans="4:8" s="16" customFormat="1">
      <c r="D276" s="19"/>
      <c r="E276" s="19"/>
      <c r="F276" s="19"/>
      <c r="G276" s="19"/>
      <c r="H276" s="19"/>
    </row>
    <row r="277" spans="4:8" s="16" customFormat="1">
      <c r="D277" s="19"/>
      <c r="E277" s="19"/>
      <c r="F277" s="19"/>
      <c r="G277" s="19"/>
      <c r="H277" s="19"/>
    </row>
    <row r="278" spans="4:8" s="16" customFormat="1">
      <c r="D278" s="19"/>
      <c r="E278" s="19"/>
      <c r="F278" s="19"/>
      <c r="G278" s="19"/>
      <c r="H278" s="19"/>
    </row>
    <row r="279" spans="4:8" s="16" customFormat="1">
      <c r="D279" s="19"/>
      <c r="E279" s="19"/>
      <c r="F279" s="19"/>
      <c r="G279" s="19"/>
      <c r="H279" s="19"/>
    </row>
    <row r="280" spans="4:8" s="16" customFormat="1">
      <c r="D280" s="19"/>
      <c r="E280" s="19"/>
      <c r="F280" s="19"/>
      <c r="G280" s="19"/>
      <c r="H280" s="19"/>
    </row>
    <row r="281" spans="4:8" s="16" customFormat="1">
      <c r="D281" s="19"/>
      <c r="E281" s="19"/>
      <c r="F281" s="19"/>
      <c r="G281" s="19"/>
      <c r="H281" s="19"/>
    </row>
    <row r="282" spans="4:8" s="16" customFormat="1">
      <c r="D282" s="19"/>
      <c r="E282" s="19"/>
      <c r="F282" s="19"/>
      <c r="G282" s="19"/>
      <c r="H282" s="19"/>
    </row>
    <row r="283" spans="4:8" s="16" customFormat="1">
      <c r="D283" s="19"/>
      <c r="E283" s="19"/>
      <c r="F283" s="19"/>
      <c r="G283" s="19"/>
      <c r="H283" s="19"/>
    </row>
    <row r="284" spans="4:8" s="16" customFormat="1">
      <c r="D284" s="19"/>
      <c r="E284" s="19"/>
      <c r="F284" s="19"/>
      <c r="G284" s="19"/>
      <c r="H284" s="19"/>
    </row>
    <row r="285" spans="4:8" s="16" customFormat="1">
      <c r="D285" s="19"/>
      <c r="E285" s="19"/>
      <c r="F285" s="19"/>
      <c r="G285" s="19"/>
      <c r="H285" s="19"/>
    </row>
    <row r="286" spans="4:8" s="16" customFormat="1">
      <c r="D286" s="19"/>
      <c r="E286" s="19"/>
      <c r="F286" s="19"/>
      <c r="G286" s="19"/>
      <c r="H286" s="19"/>
    </row>
    <row r="287" spans="4:8" s="16" customFormat="1">
      <c r="D287" s="19"/>
      <c r="E287" s="19"/>
      <c r="F287" s="19"/>
      <c r="G287" s="19"/>
      <c r="H287" s="19"/>
    </row>
    <row r="288" spans="4:8" s="16" customFormat="1">
      <c r="D288" s="19"/>
      <c r="E288" s="19"/>
      <c r="F288" s="19"/>
      <c r="G288" s="19"/>
      <c r="H288" s="19"/>
    </row>
    <row r="289" spans="4:8" s="16" customFormat="1">
      <c r="D289" s="19"/>
      <c r="E289" s="19"/>
      <c r="F289" s="19"/>
      <c r="G289" s="19"/>
      <c r="H289" s="19"/>
    </row>
    <row r="290" spans="4:8" s="16" customFormat="1">
      <c r="D290" s="19"/>
      <c r="E290" s="19"/>
      <c r="F290" s="19"/>
      <c r="G290" s="19"/>
      <c r="H290" s="19"/>
    </row>
    <row r="291" spans="4:8" s="16" customFormat="1">
      <c r="D291" s="19"/>
      <c r="E291" s="19"/>
      <c r="F291" s="19"/>
      <c r="G291" s="19"/>
      <c r="H291" s="19"/>
    </row>
    <row r="292" spans="4:8" s="16" customFormat="1">
      <c r="D292" s="19"/>
      <c r="E292" s="19"/>
      <c r="F292" s="19"/>
      <c r="G292" s="19"/>
      <c r="H292" s="19"/>
    </row>
    <row r="293" spans="4:8" s="16" customFormat="1">
      <c r="D293" s="19"/>
      <c r="E293" s="19"/>
      <c r="F293" s="19"/>
      <c r="G293" s="19"/>
      <c r="H293" s="19"/>
    </row>
    <row r="294" spans="4:8" s="16" customFormat="1">
      <c r="D294" s="19"/>
      <c r="E294" s="19"/>
      <c r="F294" s="19"/>
      <c r="G294" s="19"/>
      <c r="H294" s="19"/>
    </row>
    <row r="295" spans="4:8" s="16" customFormat="1">
      <c r="D295" s="19"/>
      <c r="E295" s="19"/>
      <c r="F295" s="19"/>
      <c r="G295" s="19"/>
      <c r="H295" s="19"/>
    </row>
    <row r="296" spans="4:8" s="16" customFormat="1">
      <c r="D296" s="19"/>
      <c r="E296" s="19"/>
      <c r="F296" s="19"/>
      <c r="G296" s="19"/>
      <c r="H296" s="19"/>
    </row>
    <row r="297" spans="4:8" s="16" customFormat="1">
      <c r="D297" s="19"/>
      <c r="E297" s="19"/>
      <c r="F297" s="19"/>
      <c r="G297" s="19"/>
      <c r="H297" s="19"/>
    </row>
    <row r="298" spans="4:8" s="16" customFormat="1">
      <c r="D298" s="19"/>
      <c r="E298" s="19"/>
      <c r="F298" s="19"/>
      <c r="G298" s="19"/>
      <c r="H298" s="19"/>
    </row>
    <row r="299" spans="4:8" s="16" customFormat="1">
      <c r="D299" s="19"/>
      <c r="E299" s="19"/>
      <c r="F299" s="19"/>
      <c r="G299" s="19"/>
      <c r="H299" s="19"/>
    </row>
    <row r="300" spans="4:8" s="16" customFormat="1">
      <c r="D300" s="19"/>
      <c r="E300" s="19"/>
      <c r="F300" s="19"/>
      <c r="G300" s="19"/>
      <c r="H300" s="19"/>
    </row>
    <row r="301" spans="4:8" s="16" customFormat="1">
      <c r="D301" s="19"/>
      <c r="E301" s="19"/>
      <c r="F301" s="19"/>
      <c r="G301" s="19"/>
      <c r="H301" s="19"/>
    </row>
    <row r="302" spans="4:8" s="16" customFormat="1">
      <c r="D302" s="19"/>
      <c r="E302" s="19"/>
      <c r="F302" s="19"/>
      <c r="G302" s="19"/>
      <c r="H302" s="19"/>
    </row>
    <row r="303" spans="4:8" s="16" customFormat="1">
      <c r="D303" s="19"/>
      <c r="E303" s="19"/>
      <c r="F303" s="19"/>
      <c r="G303" s="19"/>
      <c r="H303" s="19"/>
    </row>
    <row r="304" spans="4:8" s="16" customFormat="1">
      <c r="D304" s="19"/>
      <c r="E304" s="19"/>
      <c r="F304" s="19"/>
      <c r="G304" s="19"/>
      <c r="H304" s="19"/>
    </row>
    <row r="305" spans="4:8" s="16" customFormat="1">
      <c r="D305" s="19"/>
      <c r="E305" s="19"/>
      <c r="F305" s="19"/>
      <c r="G305" s="19"/>
      <c r="H305" s="19"/>
    </row>
    <row r="306" spans="4:8" s="16" customFormat="1">
      <c r="D306" s="19"/>
      <c r="E306" s="19"/>
      <c r="F306" s="19"/>
      <c r="G306" s="19"/>
      <c r="H306" s="19"/>
    </row>
    <row r="307" spans="4:8" s="16" customFormat="1">
      <c r="D307" s="19"/>
      <c r="E307" s="19"/>
      <c r="F307" s="19"/>
      <c r="G307" s="19"/>
      <c r="H307" s="19"/>
    </row>
    <row r="308" spans="4:8" s="16" customFormat="1">
      <c r="D308" s="19"/>
      <c r="E308" s="19"/>
      <c r="F308" s="19"/>
      <c r="G308" s="19"/>
      <c r="H308" s="19"/>
    </row>
    <row r="309" spans="4:8" s="16" customFormat="1">
      <c r="D309" s="19"/>
      <c r="E309" s="19"/>
      <c r="F309" s="19"/>
      <c r="G309" s="19"/>
      <c r="H309" s="19"/>
    </row>
    <row r="310" spans="4:8" s="16" customFormat="1">
      <c r="D310" s="19"/>
      <c r="E310" s="19"/>
      <c r="F310" s="19"/>
      <c r="G310" s="19"/>
      <c r="H310" s="19"/>
    </row>
    <row r="311" spans="4:8" s="16" customFormat="1">
      <c r="D311" s="19"/>
      <c r="E311" s="19"/>
      <c r="F311" s="19"/>
      <c r="G311" s="19"/>
      <c r="H311" s="19"/>
    </row>
    <row r="312" spans="4:8" s="16" customFormat="1">
      <c r="D312" s="19"/>
      <c r="E312" s="19"/>
      <c r="F312" s="19"/>
      <c r="G312" s="19"/>
      <c r="H312" s="19"/>
    </row>
    <row r="313" spans="4:8" s="16" customFormat="1">
      <c r="D313" s="19"/>
      <c r="E313" s="19"/>
      <c r="F313" s="19"/>
      <c r="G313" s="19"/>
      <c r="H313" s="19"/>
    </row>
    <row r="314" spans="4:8" s="16" customFormat="1">
      <c r="D314" s="19"/>
      <c r="E314" s="19"/>
      <c r="F314" s="19"/>
      <c r="G314" s="19"/>
      <c r="H314" s="19"/>
    </row>
    <row r="315" spans="4:8" s="16" customFormat="1">
      <c r="D315" s="19"/>
      <c r="E315" s="19"/>
      <c r="F315" s="19"/>
      <c r="G315" s="19"/>
      <c r="H315" s="19"/>
    </row>
    <row r="316" spans="4:8" s="16" customFormat="1">
      <c r="D316" s="19"/>
      <c r="E316" s="19"/>
      <c r="F316" s="19"/>
      <c r="G316" s="19"/>
      <c r="H316" s="19"/>
    </row>
    <row r="317" spans="4:8" s="16" customFormat="1">
      <c r="D317" s="19"/>
      <c r="E317" s="19"/>
      <c r="F317" s="19"/>
      <c r="G317" s="19"/>
      <c r="H317" s="19"/>
    </row>
    <row r="318" spans="4:8" s="16" customFormat="1">
      <c r="D318" s="19"/>
      <c r="E318" s="19"/>
      <c r="F318" s="19"/>
      <c r="G318" s="19"/>
      <c r="H318" s="19"/>
    </row>
    <row r="319" spans="4:8" s="16" customFormat="1">
      <c r="D319" s="19"/>
      <c r="E319" s="19"/>
      <c r="F319" s="19"/>
      <c r="G319" s="19"/>
      <c r="H319" s="19"/>
    </row>
    <row r="320" spans="4:8" s="16" customFormat="1">
      <c r="D320" s="19"/>
      <c r="E320" s="19"/>
      <c r="F320" s="19"/>
      <c r="G320" s="19"/>
      <c r="H320" s="19"/>
    </row>
    <row r="321" spans="4:8" s="16" customFormat="1">
      <c r="D321" s="19"/>
      <c r="E321" s="19"/>
      <c r="F321" s="19"/>
      <c r="G321" s="19"/>
      <c r="H321" s="19"/>
    </row>
    <row r="322" spans="4:8" s="16" customFormat="1">
      <c r="D322" s="19"/>
      <c r="E322" s="19"/>
      <c r="F322" s="19"/>
      <c r="G322" s="19"/>
      <c r="H322" s="19"/>
    </row>
    <row r="323" spans="4:8" s="16" customFormat="1">
      <c r="D323" s="19"/>
      <c r="E323" s="19"/>
      <c r="F323" s="19"/>
      <c r="G323" s="19"/>
      <c r="H323" s="19"/>
    </row>
    <row r="324" spans="4:8" s="16" customFormat="1">
      <c r="D324" s="19"/>
      <c r="E324" s="19"/>
      <c r="F324" s="19"/>
      <c r="G324" s="19"/>
      <c r="H324" s="19"/>
    </row>
    <row r="325" spans="4:8" s="16" customFormat="1">
      <c r="D325" s="19"/>
      <c r="E325" s="19"/>
      <c r="F325" s="19"/>
      <c r="G325" s="19"/>
      <c r="H325" s="19"/>
    </row>
    <row r="326" spans="4:8" s="16" customFormat="1">
      <c r="D326" s="19"/>
      <c r="E326" s="19"/>
      <c r="F326" s="19"/>
      <c r="G326" s="19"/>
      <c r="H326" s="19"/>
    </row>
    <row r="327" spans="4:8" s="16" customFormat="1">
      <c r="D327" s="19"/>
      <c r="E327" s="19"/>
      <c r="F327" s="19"/>
      <c r="G327" s="19"/>
      <c r="H327" s="19"/>
    </row>
    <row r="328" spans="4:8" s="16" customFormat="1">
      <c r="D328" s="19"/>
      <c r="E328" s="19"/>
      <c r="F328" s="19"/>
      <c r="G328" s="19"/>
      <c r="H328" s="19"/>
    </row>
    <row r="329" spans="4:8" s="16" customFormat="1">
      <c r="D329" s="19"/>
      <c r="E329" s="19"/>
      <c r="F329" s="19"/>
      <c r="G329" s="19"/>
      <c r="H329" s="19"/>
    </row>
    <row r="330" spans="4:8" s="16" customFormat="1">
      <c r="D330" s="19"/>
      <c r="E330" s="19"/>
      <c r="F330" s="19"/>
      <c r="G330" s="19"/>
      <c r="H330" s="19"/>
    </row>
    <row r="331" spans="4:8" s="16" customFormat="1">
      <c r="D331" s="19"/>
      <c r="E331" s="19"/>
      <c r="F331" s="19"/>
      <c r="G331" s="19"/>
      <c r="H331" s="19"/>
    </row>
    <row r="332" spans="4:8" s="16" customFormat="1">
      <c r="D332" s="19"/>
      <c r="E332" s="19"/>
      <c r="F332" s="19"/>
      <c r="G332" s="19"/>
      <c r="H332" s="19"/>
    </row>
    <row r="333" spans="4:8" s="16" customFormat="1">
      <c r="D333" s="19"/>
      <c r="E333" s="19"/>
      <c r="F333" s="19"/>
      <c r="G333" s="19"/>
      <c r="H333" s="19"/>
    </row>
    <row r="334" spans="4:8" s="16" customFormat="1">
      <c r="D334" s="19"/>
      <c r="E334" s="19"/>
      <c r="F334" s="19"/>
      <c r="G334" s="19"/>
      <c r="H334" s="19"/>
    </row>
    <row r="335" spans="4:8" s="16" customFormat="1">
      <c r="D335" s="19"/>
      <c r="E335" s="19"/>
      <c r="F335" s="19"/>
      <c r="G335" s="19"/>
      <c r="H335" s="19"/>
    </row>
    <row r="336" spans="4:8" s="16" customFormat="1">
      <c r="D336" s="19"/>
      <c r="E336" s="19"/>
      <c r="F336" s="19"/>
      <c r="G336" s="19"/>
      <c r="H336" s="19"/>
    </row>
    <row r="337" spans="4:8" s="16" customFormat="1">
      <c r="D337" s="19"/>
      <c r="E337" s="19"/>
      <c r="F337" s="19"/>
      <c r="G337" s="19"/>
      <c r="H337" s="19"/>
    </row>
    <row r="338" spans="4:8" s="16" customFormat="1">
      <c r="D338" s="19"/>
      <c r="E338" s="19"/>
      <c r="F338" s="19"/>
      <c r="G338" s="19"/>
      <c r="H338" s="19"/>
    </row>
    <row r="339" spans="4:8" s="16" customFormat="1">
      <c r="D339" s="19"/>
      <c r="E339" s="19"/>
      <c r="F339" s="19"/>
      <c r="G339" s="19"/>
      <c r="H339" s="19"/>
    </row>
    <row r="340" spans="4:8" s="16" customFormat="1">
      <c r="D340" s="19"/>
      <c r="E340" s="19"/>
      <c r="F340" s="19"/>
      <c r="G340" s="19"/>
      <c r="H340" s="19"/>
    </row>
    <row r="341" spans="4:8" s="16" customFormat="1">
      <c r="D341" s="19"/>
      <c r="E341" s="19"/>
      <c r="F341" s="19"/>
      <c r="G341" s="19"/>
      <c r="H341" s="19"/>
    </row>
    <row r="342" spans="4:8" s="16" customFormat="1">
      <c r="D342" s="19"/>
      <c r="E342" s="19"/>
      <c r="F342" s="19"/>
      <c r="G342" s="19"/>
      <c r="H342" s="19"/>
    </row>
    <row r="343" spans="4:8" s="16" customFormat="1">
      <c r="D343" s="19"/>
      <c r="E343" s="19"/>
      <c r="F343" s="19"/>
      <c r="G343" s="19"/>
      <c r="H343" s="19"/>
    </row>
    <row r="344" spans="4:8" s="16" customFormat="1">
      <c r="D344" s="19"/>
      <c r="E344" s="19"/>
      <c r="F344" s="19"/>
      <c r="G344" s="19"/>
      <c r="H344" s="19"/>
    </row>
    <row r="345" spans="4:8" s="16" customFormat="1">
      <c r="D345" s="19"/>
      <c r="E345" s="19"/>
      <c r="F345" s="19"/>
      <c r="G345" s="19"/>
      <c r="H345" s="19"/>
    </row>
    <row r="346" spans="4:8" s="16" customFormat="1">
      <c r="D346" s="19"/>
      <c r="E346" s="19"/>
      <c r="F346" s="19"/>
      <c r="G346" s="19"/>
      <c r="H346" s="19"/>
    </row>
    <row r="347" spans="4:8" s="16" customFormat="1">
      <c r="D347" s="19"/>
      <c r="E347" s="19"/>
      <c r="F347" s="19"/>
      <c r="G347" s="19"/>
      <c r="H347" s="19"/>
    </row>
    <row r="348" spans="4:8" s="16" customFormat="1">
      <c r="D348" s="19"/>
      <c r="E348" s="19"/>
      <c r="F348" s="19"/>
      <c r="G348" s="19"/>
      <c r="H348" s="19"/>
    </row>
    <row r="349" spans="4:8" s="16" customFormat="1">
      <c r="D349" s="19"/>
      <c r="E349" s="19"/>
      <c r="F349" s="19"/>
      <c r="G349" s="19"/>
      <c r="H349" s="19"/>
    </row>
    <row r="350" spans="4:8" s="16" customFormat="1">
      <c r="D350" s="19"/>
      <c r="E350" s="19"/>
      <c r="F350" s="19"/>
      <c r="G350" s="19"/>
      <c r="H350" s="19"/>
    </row>
    <row r="351" spans="4:8" s="16" customFormat="1">
      <c r="D351" s="19"/>
      <c r="E351" s="19"/>
      <c r="F351" s="19"/>
      <c r="G351" s="19"/>
      <c r="H351" s="19"/>
    </row>
    <row r="352" spans="4:8" s="16" customFormat="1">
      <c r="D352" s="19"/>
      <c r="E352" s="19"/>
      <c r="F352" s="19"/>
      <c r="G352" s="19"/>
      <c r="H352" s="19"/>
    </row>
    <row r="353" spans="4:8" s="16" customFormat="1">
      <c r="D353" s="19"/>
      <c r="E353" s="19"/>
      <c r="F353" s="19"/>
      <c r="G353" s="19"/>
      <c r="H353" s="19"/>
    </row>
    <row r="354" spans="4:8" s="16" customFormat="1">
      <c r="D354" s="19"/>
      <c r="E354" s="19"/>
      <c r="F354" s="19"/>
      <c r="G354" s="19"/>
      <c r="H354" s="19"/>
    </row>
    <row r="355" spans="4:8" s="16" customFormat="1">
      <c r="D355" s="19"/>
      <c r="E355" s="19"/>
      <c r="F355" s="19"/>
      <c r="G355" s="19"/>
      <c r="H355" s="19"/>
    </row>
    <row r="356" spans="4:8" s="16" customFormat="1">
      <c r="D356" s="19"/>
      <c r="E356" s="19"/>
      <c r="F356" s="19"/>
      <c r="G356" s="19"/>
      <c r="H356" s="19"/>
    </row>
    <row r="357" spans="4:8" s="16" customFormat="1">
      <c r="D357" s="19"/>
      <c r="E357" s="19"/>
      <c r="F357" s="19"/>
      <c r="G357" s="19"/>
      <c r="H357" s="19"/>
    </row>
    <row r="358" spans="4:8" s="16" customFormat="1">
      <c r="D358" s="19"/>
      <c r="E358" s="19"/>
      <c r="F358" s="19"/>
      <c r="G358" s="19"/>
      <c r="H358" s="19"/>
    </row>
    <row r="359" spans="4:8" s="16" customFormat="1">
      <c r="D359" s="19"/>
      <c r="E359" s="19"/>
      <c r="F359" s="19"/>
      <c r="G359" s="19"/>
      <c r="H359" s="19"/>
    </row>
    <row r="360" spans="4:8" s="16" customFormat="1">
      <c r="D360" s="19"/>
      <c r="E360" s="19"/>
      <c r="F360" s="19"/>
      <c r="G360" s="19"/>
      <c r="H360" s="19"/>
    </row>
    <row r="361" spans="4:8" s="16" customFormat="1">
      <c r="D361" s="19"/>
      <c r="E361" s="19"/>
      <c r="F361" s="19"/>
      <c r="G361" s="19"/>
      <c r="H361" s="19"/>
    </row>
    <row r="362" spans="4:8" s="16" customFormat="1">
      <c r="D362" s="19"/>
      <c r="E362" s="19"/>
      <c r="F362" s="19"/>
      <c r="G362" s="19"/>
      <c r="H362" s="19"/>
    </row>
    <row r="363" spans="4:8" s="16" customFormat="1">
      <c r="D363" s="19"/>
      <c r="E363" s="19"/>
      <c r="F363" s="19"/>
      <c r="G363" s="19"/>
      <c r="H363" s="19"/>
    </row>
    <row r="364" spans="4:8" s="16" customFormat="1">
      <c r="D364" s="19"/>
      <c r="E364" s="19"/>
      <c r="F364" s="19"/>
      <c r="G364" s="19"/>
      <c r="H364" s="19"/>
    </row>
    <row r="365" spans="4:8" s="16" customFormat="1">
      <c r="D365" s="19"/>
      <c r="E365" s="19"/>
      <c r="F365" s="19"/>
      <c r="G365" s="19"/>
      <c r="H365" s="19"/>
    </row>
    <row r="366" spans="4:8" s="16" customFormat="1">
      <c r="D366" s="19"/>
      <c r="E366" s="19"/>
      <c r="F366" s="19"/>
      <c r="G366" s="19"/>
      <c r="H366" s="19"/>
    </row>
    <row r="367" spans="4:8" s="16" customFormat="1">
      <c r="D367" s="19"/>
      <c r="E367" s="19"/>
      <c r="F367" s="19"/>
      <c r="G367" s="19"/>
      <c r="H367" s="19"/>
    </row>
    <row r="368" spans="4:8" s="16" customFormat="1">
      <c r="D368" s="19"/>
      <c r="E368" s="19"/>
      <c r="F368" s="19"/>
      <c r="G368" s="19"/>
      <c r="H368" s="19"/>
    </row>
    <row r="369" spans="4:8" s="16" customFormat="1">
      <c r="D369" s="19"/>
      <c r="E369" s="19"/>
      <c r="F369" s="19"/>
      <c r="G369" s="19"/>
      <c r="H369" s="19"/>
    </row>
    <row r="370" spans="4:8" s="16" customFormat="1">
      <c r="D370" s="19"/>
      <c r="E370" s="19"/>
      <c r="F370" s="19"/>
      <c r="G370" s="19"/>
      <c r="H370" s="19"/>
    </row>
    <row r="371" spans="4:8" s="16" customFormat="1">
      <c r="D371" s="19"/>
      <c r="E371" s="19"/>
      <c r="F371" s="19"/>
      <c r="G371" s="19"/>
      <c r="H371" s="19"/>
    </row>
    <row r="372" spans="4:8" s="16" customFormat="1">
      <c r="D372" s="19"/>
      <c r="E372" s="19"/>
      <c r="F372" s="19"/>
      <c r="G372" s="19"/>
      <c r="H372" s="19"/>
    </row>
    <row r="373" spans="4:8" s="16" customFormat="1">
      <c r="D373" s="19"/>
      <c r="E373" s="19"/>
      <c r="F373" s="19"/>
      <c r="G373" s="19"/>
      <c r="H373" s="19"/>
    </row>
    <row r="374" spans="4:8" s="16" customFormat="1">
      <c r="D374" s="19"/>
      <c r="E374" s="19"/>
      <c r="F374" s="19"/>
      <c r="G374" s="19"/>
      <c r="H374" s="19"/>
    </row>
    <row r="375" spans="4:8" s="16" customFormat="1">
      <c r="D375" s="19"/>
      <c r="E375" s="19"/>
      <c r="F375" s="19"/>
      <c r="G375" s="19"/>
      <c r="H375" s="19"/>
    </row>
    <row r="376" spans="4:8" s="16" customFormat="1">
      <c r="D376" s="19"/>
      <c r="E376" s="19"/>
      <c r="F376" s="19"/>
      <c r="G376" s="19"/>
      <c r="H376" s="19"/>
    </row>
    <row r="377" spans="4:8" s="16" customFormat="1">
      <c r="D377" s="19"/>
      <c r="E377" s="19"/>
      <c r="F377" s="19"/>
      <c r="G377" s="19"/>
      <c r="H377" s="19"/>
    </row>
    <row r="378" spans="4:8" s="16" customFormat="1">
      <c r="D378" s="19"/>
      <c r="E378" s="19"/>
      <c r="F378" s="19"/>
      <c r="G378" s="19"/>
      <c r="H378" s="19"/>
    </row>
    <row r="379" spans="4:8" s="16" customFormat="1">
      <c r="D379" s="19"/>
      <c r="E379" s="19"/>
      <c r="F379" s="19"/>
      <c r="G379" s="19"/>
      <c r="H379" s="19"/>
    </row>
    <row r="380" spans="4:8" s="16" customFormat="1">
      <c r="D380" s="19"/>
      <c r="E380" s="19"/>
      <c r="F380" s="19"/>
      <c r="G380" s="19"/>
      <c r="H380" s="19"/>
    </row>
    <row r="381" spans="4:8" s="16" customFormat="1">
      <c r="D381" s="19"/>
      <c r="E381" s="19"/>
      <c r="F381" s="19"/>
      <c r="G381" s="19"/>
      <c r="H381" s="19"/>
    </row>
    <row r="382" spans="4:8" s="16" customFormat="1">
      <c r="D382" s="19"/>
      <c r="E382" s="19"/>
      <c r="F382" s="19"/>
      <c r="G382" s="19"/>
      <c r="H382" s="19"/>
    </row>
    <row r="383" spans="4:8" s="16" customFormat="1">
      <c r="D383" s="19"/>
      <c r="E383" s="19"/>
      <c r="F383" s="19"/>
      <c r="G383" s="19"/>
      <c r="H383" s="19"/>
    </row>
    <row r="384" spans="4:8" s="16" customFormat="1">
      <c r="D384" s="19"/>
      <c r="E384" s="19"/>
      <c r="F384" s="19"/>
      <c r="G384" s="19"/>
      <c r="H384" s="19"/>
    </row>
    <row r="385" spans="4:8" s="16" customFormat="1">
      <c r="D385" s="19"/>
      <c r="E385" s="19"/>
      <c r="F385" s="19"/>
      <c r="G385" s="19"/>
      <c r="H385" s="19"/>
    </row>
    <row r="386" spans="4:8" s="16" customFormat="1">
      <c r="D386" s="19"/>
      <c r="E386" s="19"/>
      <c r="F386" s="19"/>
      <c r="G386" s="19"/>
      <c r="H386" s="19"/>
    </row>
    <row r="387" spans="4:8" s="16" customFormat="1">
      <c r="D387" s="19"/>
      <c r="E387" s="19"/>
      <c r="F387" s="19"/>
      <c r="G387" s="19"/>
      <c r="H387" s="19"/>
    </row>
    <row r="388" spans="4:8" s="16" customFormat="1">
      <c r="D388" s="19"/>
      <c r="E388" s="19"/>
      <c r="F388" s="19"/>
      <c r="G388" s="19"/>
      <c r="H388" s="19"/>
    </row>
    <row r="389" spans="4:8" s="16" customFormat="1">
      <c r="D389" s="19"/>
      <c r="E389" s="19"/>
      <c r="F389" s="19"/>
      <c r="G389" s="19"/>
      <c r="H389" s="19"/>
    </row>
    <row r="390" spans="4:8" s="16" customFormat="1">
      <c r="D390" s="19"/>
      <c r="E390" s="19"/>
      <c r="F390" s="19"/>
      <c r="G390" s="19"/>
      <c r="H390" s="19"/>
    </row>
    <row r="391" spans="4:8" s="16" customFormat="1">
      <c r="D391" s="19"/>
      <c r="E391" s="19"/>
      <c r="F391" s="19"/>
      <c r="G391" s="19"/>
      <c r="H391" s="19"/>
    </row>
    <row r="392" spans="4:8" s="16" customFormat="1">
      <c r="D392" s="19"/>
      <c r="E392" s="19"/>
      <c r="F392" s="19"/>
      <c r="G392" s="19"/>
      <c r="H392" s="19"/>
    </row>
    <row r="393" spans="4:8" s="16" customFormat="1">
      <c r="D393" s="19"/>
      <c r="E393" s="19"/>
      <c r="F393" s="19"/>
      <c r="G393" s="19"/>
      <c r="H393" s="19"/>
    </row>
    <row r="394" spans="4:8" s="16" customFormat="1">
      <c r="D394" s="19"/>
      <c r="E394" s="19"/>
      <c r="F394" s="19"/>
      <c r="G394" s="19"/>
      <c r="H394" s="19"/>
    </row>
    <row r="395" spans="4:8" s="16" customFormat="1">
      <c r="D395" s="19"/>
      <c r="E395" s="19"/>
      <c r="F395" s="19"/>
      <c r="G395" s="19"/>
      <c r="H395" s="19"/>
    </row>
    <row r="396" spans="4:8" s="16" customFormat="1">
      <c r="D396" s="19"/>
      <c r="E396" s="19"/>
      <c r="F396" s="19"/>
      <c r="G396" s="19"/>
      <c r="H396" s="19"/>
    </row>
    <row r="397" spans="4:8" s="16" customFormat="1">
      <c r="D397" s="19"/>
      <c r="E397" s="19"/>
      <c r="F397" s="19"/>
      <c r="G397" s="19"/>
      <c r="H397" s="19"/>
    </row>
    <row r="398" spans="4:8" s="16" customFormat="1">
      <c r="D398" s="19"/>
      <c r="E398" s="19"/>
      <c r="F398" s="19"/>
      <c r="G398" s="19"/>
      <c r="H398" s="19"/>
    </row>
    <row r="399" spans="4:8" s="16" customFormat="1">
      <c r="D399" s="19"/>
      <c r="E399" s="19"/>
      <c r="F399" s="19"/>
      <c r="G399" s="19"/>
      <c r="H399" s="19"/>
    </row>
    <row r="400" spans="4:8" s="16" customFormat="1">
      <c r="D400" s="19"/>
      <c r="E400" s="19"/>
      <c r="F400" s="19"/>
      <c r="G400" s="19"/>
      <c r="H400" s="19"/>
    </row>
    <row r="401" spans="4:8" s="16" customFormat="1">
      <c r="D401" s="19"/>
      <c r="E401" s="19"/>
      <c r="F401" s="19"/>
      <c r="G401" s="19"/>
      <c r="H401" s="19"/>
    </row>
    <row r="402" spans="4:8" s="16" customFormat="1">
      <c r="D402" s="19"/>
      <c r="E402" s="19"/>
      <c r="F402" s="19"/>
      <c r="G402" s="19"/>
      <c r="H402" s="19"/>
    </row>
    <row r="403" spans="4:8" s="16" customFormat="1">
      <c r="D403" s="19"/>
      <c r="E403" s="19"/>
      <c r="F403" s="19"/>
      <c r="G403" s="19"/>
      <c r="H403" s="19"/>
    </row>
    <row r="404" spans="4:8" s="16" customFormat="1">
      <c r="D404" s="19"/>
      <c r="E404" s="19"/>
      <c r="F404" s="19"/>
      <c r="G404" s="19"/>
      <c r="H404" s="19"/>
    </row>
    <row r="405" spans="4:8" s="16" customFormat="1">
      <c r="D405" s="19"/>
      <c r="E405" s="19"/>
      <c r="F405" s="19"/>
      <c r="G405" s="19"/>
      <c r="H405" s="19"/>
    </row>
    <row r="406" spans="4:8" s="16" customFormat="1">
      <c r="D406" s="19"/>
      <c r="E406" s="19"/>
      <c r="F406" s="19"/>
      <c r="G406" s="19"/>
      <c r="H406" s="19"/>
    </row>
    <row r="407" spans="4:8" s="16" customFormat="1">
      <c r="D407" s="19"/>
      <c r="E407" s="19"/>
      <c r="F407" s="19"/>
      <c r="G407" s="19"/>
      <c r="H407" s="19"/>
    </row>
    <row r="408" spans="4:8" s="16" customFormat="1">
      <c r="D408" s="19"/>
      <c r="E408" s="19"/>
      <c r="F408" s="19"/>
      <c r="G408" s="19"/>
      <c r="H408" s="19"/>
    </row>
    <row r="409" spans="4:8" s="16" customFormat="1">
      <c r="D409" s="19"/>
      <c r="E409" s="19"/>
      <c r="F409" s="19"/>
      <c r="G409" s="19"/>
      <c r="H409" s="19"/>
    </row>
    <row r="410" spans="4:8" s="16" customFormat="1">
      <c r="D410" s="19"/>
      <c r="E410" s="19"/>
      <c r="F410" s="19"/>
      <c r="G410" s="19"/>
      <c r="H410" s="19"/>
    </row>
    <row r="411" spans="4:8" s="16" customFormat="1">
      <c r="D411" s="19"/>
      <c r="E411" s="19"/>
      <c r="F411" s="19"/>
      <c r="G411" s="19"/>
      <c r="H411" s="19"/>
    </row>
    <row r="412" spans="4:8" s="16" customFormat="1">
      <c r="D412" s="19"/>
      <c r="E412" s="19"/>
      <c r="F412" s="19"/>
      <c r="G412" s="19"/>
      <c r="H412" s="19"/>
    </row>
    <row r="413" spans="4:8" s="16" customFormat="1">
      <c r="D413" s="19"/>
      <c r="E413" s="19"/>
      <c r="F413" s="19"/>
      <c r="G413" s="19"/>
      <c r="H413" s="19"/>
    </row>
    <row r="414" spans="4:8" s="16" customFormat="1">
      <c r="D414" s="19"/>
      <c r="E414" s="19"/>
      <c r="F414" s="19"/>
      <c r="G414" s="19"/>
      <c r="H414" s="19"/>
    </row>
    <row r="415" spans="4:8" s="16" customFormat="1">
      <c r="D415" s="19"/>
      <c r="E415" s="19"/>
      <c r="F415" s="19"/>
      <c r="G415" s="19"/>
      <c r="H415" s="19"/>
    </row>
    <row r="416" spans="4:8" s="16" customFormat="1">
      <c r="D416" s="19"/>
      <c r="E416" s="19"/>
      <c r="F416" s="19"/>
      <c r="G416" s="19"/>
      <c r="H416" s="19"/>
    </row>
    <row r="417" spans="4:8" s="16" customFormat="1">
      <c r="D417" s="19"/>
      <c r="E417" s="19"/>
      <c r="F417" s="19"/>
      <c r="G417" s="19"/>
      <c r="H417" s="19"/>
    </row>
    <row r="418" spans="4:8" s="16" customFormat="1">
      <c r="D418" s="19"/>
      <c r="E418" s="19"/>
      <c r="F418" s="19"/>
      <c r="G418" s="19"/>
      <c r="H418" s="19"/>
    </row>
    <row r="419" spans="4:8" s="16" customFormat="1">
      <c r="D419" s="19"/>
      <c r="E419" s="19"/>
      <c r="F419" s="19"/>
      <c r="G419" s="19"/>
      <c r="H419" s="19"/>
    </row>
    <row r="420" spans="4:8" s="16" customFormat="1">
      <c r="D420" s="19"/>
      <c r="E420" s="19"/>
      <c r="F420" s="19"/>
      <c r="G420" s="19"/>
      <c r="H420" s="19"/>
    </row>
    <row r="421" spans="4:8" s="16" customFormat="1">
      <c r="D421" s="19"/>
      <c r="E421" s="19"/>
      <c r="F421" s="19"/>
      <c r="G421" s="19"/>
      <c r="H421" s="19"/>
    </row>
    <row r="422" spans="4:8" s="16" customFormat="1">
      <c r="D422" s="19"/>
      <c r="E422" s="19"/>
      <c r="F422" s="19"/>
      <c r="G422" s="19"/>
      <c r="H422" s="19"/>
    </row>
    <row r="423" spans="4:8" s="16" customFormat="1">
      <c r="D423" s="19"/>
      <c r="E423" s="19"/>
      <c r="F423" s="19"/>
      <c r="G423" s="19"/>
      <c r="H423" s="19"/>
    </row>
    <row r="424" spans="4:8" s="16" customFormat="1">
      <c r="D424" s="19"/>
      <c r="E424" s="19"/>
      <c r="F424" s="19"/>
      <c r="G424" s="19"/>
      <c r="H424" s="19"/>
    </row>
    <row r="425" spans="4:8" s="16" customFormat="1">
      <c r="D425" s="19"/>
      <c r="E425" s="19"/>
      <c r="F425" s="19"/>
      <c r="G425" s="19"/>
      <c r="H425" s="19"/>
    </row>
    <row r="426" spans="4:8" s="16" customFormat="1">
      <c r="D426" s="19"/>
      <c r="E426" s="19"/>
      <c r="F426" s="19"/>
      <c r="G426" s="19"/>
      <c r="H426" s="19"/>
    </row>
    <row r="427" spans="4:8" s="16" customFormat="1">
      <c r="D427" s="19"/>
      <c r="E427" s="19"/>
      <c r="F427" s="19"/>
      <c r="G427" s="19"/>
      <c r="H427" s="19"/>
    </row>
    <row r="428" spans="4:8" s="16" customFormat="1">
      <c r="D428" s="19"/>
      <c r="E428" s="19"/>
      <c r="F428" s="19"/>
      <c r="G428" s="19"/>
      <c r="H428" s="19"/>
    </row>
    <row r="429" spans="4:8" s="16" customFormat="1">
      <c r="D429" s="19"/>
      <c r="E429" s="19"/>
      <c r="F429" s="19"/>
      <c r="G429" s="19"/>
      <c r="H429" s="19"/>
    </row>
    <row r="430" spans="4:8" s="16" customFormat="1">
      <c r="D430" s="19"/>
      <c r="E430" s="19"/>
      <c r="F430" s="19"/>
      <c r="G430" s="19"/>
      <c r="H430" s="19"/>
    </row>
    <row r="431" spans="4:8" s="16" customFormat="1">
      <c r="D431" s="19"/>
      <c r="E431" s="19"/>
      <c r="F431" s="19"/>
      <c r="G431" s="19"/>
      <c r="H431" s="19"/>
    </row>
    <row r="432" spans="4:8" s="16" customFormat="1">
      <c r="D432" s="19"/>
      <c r="E432" s="19"/>
      <c r="F432" s="19"/>
      <c r="G432" s="19"/>
      <c r="H432" s="19"/>
    </row>
    <row r="433" spans="4:8" s="16" customFormat="1">
      <c r="D433" s="19"/>
      <c r="E433" s="19"/>
      <c r="F433" s="19"/>
      <c r="G433" s="19"/>
      <c r="H433" s="19"/>
    </row>
    <row r="434" spans="4:8" s="16" customFormat="1">
      <c r="D434" s="19"/>
      <c r="E434" s="19"/>
      <c r="F434" s="19"/>
      <c r="G434" s="19"/>
      <c r="H434" s="19"/>
    </row>
    <row r="435" spans="4:8" s="16" customFormat="1">
      <c r="D435" s="19"/>
      <c r="E435" s="19"/>
      <c r="F435" s="19"/>
      <c r="G435" s="19"/>
      <c r="H435" s="19"/>
    </row>
    <row r="436" spans="4:8" s="16" customFormat="1">
      <c r="D436" s="19"/>
      <c r="E436" s="19"/>
      <c r="F436" s="19"/>
      <c r="G436" s="19"/>
      <c r="H436" s="19"/>
    </row>
    <row r="437" spans="4:8" s="16" customFormat="1">
      <c r="D437" s="19"/>
      <c r="E437" s="19"/>
      <c r="F437" s="19"/>
      <c r="G437" s="19"/>
      <c r="H437" s="19"/>
    </row>
    <row r="438" spans="4:8" s="16" customFormat="1">
      <c r="D438" s="19"/>
      <c r="E438" s="19"/>
      <c r="F438" s="19"/>
      <c r="G438" s="19"/>
      <c r="H438" s="19"/>
    </row>
    <row r="439" spans="4:8" s="16" customFormat="1">
      <c r="D439" s="19"/>
      <c r="E439" s="19"/>
      <c r="F439" s="19"/>
      <c r="G439" s="19"/>
      <c r="H439" s="19"/>
    </row>
    <row r="440" spans="4:8" s="16" customFormat="1">
      <c r="D440" s="19"/>
      <c r="E440" s="19"/>
      <c r="F440" s="19"/>
      <c r="G440" s="19"/>
      <c r="H440" s="19"/>
    </row>
    <row r="441" spans="4:8" s="16" customFormat="1">
      <c r="D441" s="19"/>
      <c r="E441" s="19"/>
      <c r="F441" s="19"/>
      <c r="G441" s="19"/>
      <c r="H441" s="19"/>
    </row>
    <row r="442" spans="4:8" s="16" customFormat="1">
      <c r="D442" s="19"/>
      <c r="E442" s="19"/>
      <c r="F442" s="19"/>
      <c r="G442" s="19"/>
      <c r="H442" s="19"/>
    </row>
    <row r="443" spans="4:8" s="16" customFormat="1">
      <c r="D443" s="19"/>
      <c r="E443" s="19"/>
      <c r="F443" s="19"/>
      <c r="G443" s="19"/>
      <c r="H443" s="19"/>
    </row>
    <row r="444" spans="4:8" s="16" customFormat="1">
      <c r="D444" s="19"/>
      <c r="E444" s="19"/>
      <c r="F444" s="19"/>
      <c r="G444" s="19"/>
      <c r="H444" s="19"/>
    </row>
    <row r="445" spans="4:8" s="16" customFormat="1">
      <c r="D445" s="19"/>
      <c r="E445" s="19"/>
      <c r="F445" s="19"/>
      <c r="G445" s="19"/>
      <c r="H445" s="19"/>
    </row>
    <row r="446" spans="4:8" s="16" customFormat="1">
      <c r="D446" s="19"/>
      <c r="E446" s="19"/>
      <c r="F446" s="19"/>
      <c r="G446" s="19"/>
      <c r="H446" s="19"/>
    </row>
    <row r="447" spans="4:8" s="16" customFormat="1">
      <c r="D447" s="19"/>
      <c r="E447" s="19"/>
      <c r="F447" s="19"/>
      <c r="G447" s="19"/>
      <c r="H447" s="19"/>
    </row>
    <row r="448" spans="4:8" s="16" customFormat="1">
      <c r="D448" s="19"/>
      <c r="E448" s="19"/>
      <c r="F448" s="19"/>
      <c r="G448" s="19"/>
      <c r="H448" s="19"/>
    </row>
    <row r="449" spans="4:8" s="16" customFormat="1">
      <c r="D449" s="19"/>
      <c r="E449" s="19"/>
      <c r="F449" s="19"/>
      <c r="G449" s="19"/>
      <c r="H449" s="19"/>
    </row>
    <row r="450" spans="4:8" s="16" customFormat="1">
      <c r="D450" s="19"/>
      <c r="E450" s="19"/>
      <c r="F450" s="19"/>
      <c r="G450" s="19"/>
      <c r="H450" s="19"/>
    </row>
    <row r="451" spans="4:8" s="16" customFormat="1">
      <c r="D451" s="19"/>
      <c r="E451" s="19"/>
      <c r="F451" s="19"/>
      <c r="G451" s="19"/>
      <c r="H451" s="19"/>
    </row>
    <row r="452" spans="4:8" s="16" customFormat="1">
      <c r="D452" s="19"/>
      <c r="E452" s="19"/>
      <c r="F452" s="19"/>
      <c r="G452" s="19"/>
      <c r="H452" s="19"/>
    </row>
    <row r="453" spans="4:8" s="16" customFormat="1">
      <c r="D453" s="19"/>
      <c r="E453" s="19"/>
      <c r="F453" s="19"/>
      <c r="G453" s="19"/>
      <c r="H453" s="19"/>
    </row>
    <row r="454" spans="4:8" s="16" customFormat="1">
      <c r="D454" s="19"/>
      <c r="E454" s="19"/>
      <c r="F454" s="19"/>
      <c r="G454" s="19"/>
      <c r="H454" s="19"/>
    </row>
    <row r="455" spans="4:8" s="16" customFormat="1">
      <c r="D455" s="19"/>
      <c r="E455" s="19"/>
      <c r="F455" s="19"/>
      <c r="G455" s="19"/>
      <c r="H455" s="19"/>
    </row>
    <row r="456" spans="4:8" s="16" customFormat="1">
      <c r="D456" s="19"/>
      <c r="E456" s="19"/>
      <c r="F456" s="19"/>
      <c r="G456" s="19"/>
      <c r="H456" s="19"/>
    </row>
    <row r="457" spans="4:8" s="16" customFormat="1">
      <c r="D457" s="19"/>
      <c r="E457" s="19"/>
      <c r="F457" s="19"/>
      <c r="G457" s="19"/>
      <c r="H457" s="19"/>
    </row>
    <row r="458" spans="4:8" s="16" customFormat="1">
      <c r="D458" s="19"/>
      <c r="E458" s="19"/>
      <c r="F458" s="19"/>
      <c r="G458" s="19"/>
      <c r="H458" s="19"/>
    </row>
    <row r="459" spans="4:8" s="16" customFormat="1">
      <c r="D459" s="19"/>
      <c r="E459" s="19"/>
      <c r="F459" s="19"/>
      <c r="G459" s="19"/>
      <c r="H459" s="19"/>
    </row>
    <row r="460" spans="4:8" s="16" customFormat="1">
      <c r="D460" s="19"/>
      <c r="E460" s="19"/>
      <c r="F460" s="19"/>
      <c r="G460" s="19"/>
      <c r="H460" s="19"/>
    </row>
    <row r="461" spans="4:8" s="16" customFormat="1">
      <c r="D461" s="19"/>
      <c r="E461" s="19"/>
      <c r="F461" s="19"/>
      <c r="G461" s="19"/>
      <c r="H461" s="19"/>
    </row>
    <row r="462" spans="4:8" s="16" customFormat="1">
      <c r="D462" s="19"/>
      <c r="E462" s="19"/>
      <c r="F462" s="19"/>
      <c r="G462" s="19"/>
      <c r="H462" s="19"/>
    </row>
    <row r="463" spans="4:8" s="16" customFormat="1">
      <c r="D463" s="19"/>
      <c r="E463" s="19"/>
      <c r="F463" s="19"/>
      <c r="G463" s="19"/>
      <c r="H463" s="19"/>
    </row>
    <row r="464" spans="4:8" s="16" customFormat="1">
      <c r="D464" s="19"/>
      <c r="E464" s="19"/>
      <c r="F464" s="19"/>
      <c r="G464" s="19"/>
      <c r="H464" s="19"/>
    </row>
    <row r="465" spans="4:8" s="16" customFormat="1">
      <c r="D465" s="19"/>
      <c r="E465" s="19"/>
      <c r="F465" s="19"/>
      <c r="G465" s="19"/>
      <c r="H465" s="19"/>
    </row>
    <row r="466" spans="4:8" s="16" customFormat="1">
      <c r="D466" s="19"/>
      <c r="E466" s="19"/>
      <c r="F466" s="19"/>
      <c r="G466" s="19"/>
      <c r="H466" s="19"/>
    </row>
    <row r="467" spans="4:8" s="16" customFormat="1">
      <c r="D467" s="19"/>
      <c r="E467" s="19"/>
      <c r="F467" s="19"/>
      <c r="G467" s="19"/>
      <c r="H467" s="19"/>
    </row>
    <row r="468" spans="4:8" s="16" customFormat="1">
      <c r="D468" s="19"/>
      <c r="E468" s="19"/>
      <c r="F468" s="19"/>
      <c r="G468" s="19"/>
      <c r="H468" s="19"/>
    </row>
    <row r="469" spans="4:8" s="16" customFormat="1">
      <c r="D469" s="19"/>
      <c r="E469" s="19"/>
      <c r="F469" s="19"/>
      <c r="G469" s="19"/>
      <c r="H469" s="19"/>
    </row>
    <row r="470" spans="4:8" s="16" customFormat="1">
      <c r="D470" s="19"/>
      <c r="E470" s="19"/>
      <c r="F470" s="19"/>
      <c r="G470" s="19"/>
      <c r="H470" s="19"/>
    </row>
    <row r="471" spans="4:8" s="16" customFormat="1">
      <c r="D471" s="19"/>
      <c r="E471" s="19"/>
      <c r="F471" s="19"/>
      <c r="G471" s="19"/>
      <c r="H471" s="19"/>
    </row>
    <row r="472" spans="4:8" s="16" customFormat="1">
      <c r="D472" s="19"/>
      <c r="E472" s="19"/>
      <c r="F472" s="19"/>
      <c r="G472" s="19"/>
      <c r="H472" s="19"/>
    </row>
    <row r="473" spans="4:8" s="16" customFormat="1">
      <c r="D473" s="19"/>
      <c r="E473" s="19"/>
      <c r="F473" s="19"/>
      <c r="G473" s="19"/>
      <c r="H473" s="19"/>
    </row>
    <row r="474" spans="4:8" s="16" customFormat="1">
      <c r="D474" s="19"/>
      <c r="E474" s="19"/>
      <c r="F474" s="19"/>
      <c r="G474" s="19"/>
      <c r="H474" s="19"/>
    </row>
    <row r="475" spans="4:8" s="16" customFormat="1">
      <c r="D475" s="19"/>
      <c r="E475" s="19"/>
      <c r="F475" s="19"/>
      <c r="G475" s="19"/>
      <c r="H475" s="19"/>
    </row>
    <row r="476" spans="4:8" s="16" customFormat="1">
      <c r="D476" s="19"/>
      <c r="E476" s="19"/>
      <c r="F476" s="19"/>
      <c r="G476" s="19"/>
      <c r="H476" s="19"/>
    </row>
    <row r="477" spans="4:8" s="16" customFormat="1">
      <c r="D477" s="19"/>
      <c r="E477" s="19"/>
      <c r="F477" s="19"/>
      <c r="G477" s="19"/>
      <c r="H477" s="19"/>
    </row>
    <row r="478" spans="4:8" s="16" customFormat="1">
      <c r="D478" s="19"/>
      <c r="E478" s="19"/>
      <c r="F478" s="19"/>
      <c r="G478" s="19"/>
      <c r="H478" s="19"/>
    </row>
    <row r="479" spans="4:8" s="16" customFormat="1">
      <c r="D479" s="19"/>
      <c r="E479" s="19"/>
      <c r="F479" s="19"/>
      <c r="G479" s="19"/>
      <c r="H479" s="19"/>
    </row>
    <row r="480" spans="4:8" s="16" customFormat="1">
      <c r="D480" s="19"/>
      <c r="E480" s="19"/>
      <c r="F480" s="19"/>
      <c r="G480" s="19"/>
      <c r="H480" s="19"/>
    </row>
    <row r="481" spans="4:8" s="16" customFormat="1">
      <c r="D481" s="19"/>
      <c r="E481" s="19"/>
      <c r="F481" s="19"/>
      <c r="G481" s="19"/>
      <c r="H481" s="19"/>
    </row>
    <row r="482" spans="4:8" s="16" customFormat="1">
      <c r="D482" s="19"/>
      <c r="E482" s="19"/>
      <c r="F482" s="19"/>
      <c r="G482" s="19"/>
      <c r="H482" s="19"/>
    </row>
    <row r="483" spans="4:8" s="16" customFormat="1">
      <c r="D483" s="19"/>
      <c r="E483" s="19"/>
      <c r="F483" s="19"/>
      <c r="G483" s="19"/>
      <c r="H483" s="19"/>
    </row>
    <row r="484" spans="4:8" s="16" customFormat="1">
      <c r="D484" s="19"/>
      <c r="E484" s="19"/>
      <c r="F484" s="19"/>
      <c r="G484" s="19"/>
      <c r="H484" s="19"/>
    </row>
    <row r="485" spans="4:8" s="16" customFormat="1">
      <c r="D485" s="19"/>
      <c r="E485" s="19"/>
      <c r="F485" s="19"/>
      <c r="G485" s="19"/>
      <c r="H485" s="19"/>
    </row>
    <row r="486" spans="4:8" s="16" customFormat="1">
      <c r="D486" s="19"/>
      <c r="E486" s="19"/>
      <c r="F486" s="19"/>
      <c r="G486" s="19"/>
      <c r="H486" s="19"/>
    </row>
    <row r="487" spans="4:8" s="16" customFormat="1">
      <c r="D487" s="19"/>
      <c r="E487" s="19"/>
      <c r="F487" s="19"/>
      <c r="G487" s="19"/>
      <c r="H487" s="19"/>
    </row>
    <row r="488" spans="4:8" s="16" customFormat="1">
      <c r="D488" s="19"/>
      <c r="E488" s="19"/>
      <c r="F488" s="19"/>
      <c r="G488" s="19"/>
      <c r="H488" s="19"/>
    </row>
    <row r="489" spans="4:8" s="16" customFormat="1">
      <c r="D489" s="19"/>
      <c r="E489" s="19"/>
      <c r="F489" s="19"/>
      <c r="G489" s="19"/>
      <c r="H489" s="19"/>
    </row>
    <row r="490" spans="4:8" s="16" customFormat="1">
      <c r="D490" s="19"/>
      <c r="E490" s="19"/>
      <c r="F490" s="19"/>
      <c r="G490" s="19"/>
      <c r="H490" s="19"/>
    </row>
    <row r="491" spans="4:8" s="16" customFormat="1">
      <c r="D491" s="19"/>
      <c r="E491" s="19"/>
      <c r="F491" s="19"/>
      <c r="G491" s="19"/>
      <c r="H491" s="19"/>
    </row>
    <row r="492" spans="4:8" s="16" customFormat="1">
      <c r="D492" s="19"/>
      <c r="E492" s="19"/>
      <c r="F492" s="19"/>
      <c r="G492" s="19"/>
      <c r="H492" s="19"/>
    </row>
    <row r="493" spans="4:8" s="16" customFormat="1">
      <c r="D493" s="19"/>
      <c r="E493" s="19"/>
      <c r="F493" s="19"/>
      <c r="G493" s="19"/>
      <c r="H493" s="19"/>
    </row>
    <row r="494" spans="4:8" s="16" customFormat="1">
      <c r="D494" s="19"/>
      <c r="E494" s="19"/>
      <c r="F494" s="19"/>
      <c r="G494" s="19"/>
      <c r="H494" s="19"/>
    </row>
    <row r="495" spans="4:8" s="16" customFormat="1">
      <c r="D495" s="19"/>
      <c r="E495" s="19"/>
      <c r="F495" s="19"/>
      <c r="G495" s="19"/>
      <c r="H495" s="19"/>
    </row>
    <row r="496" spans="4:8" s="16" customFormat="1">
      <c r="D496" s="19"/>
      <c r="E496" s="19"/>
      <c r="F496" s="19"/>
      <c r="G496" s="19"/>
      <c r="H496" s="19"/>
    </row>
    <row r="497" spans="4:8" s="16" customFormat="1">
      <c r="D497" s="19"/>
      <c r="E497" s="19"/>
      <c r="F497" s="19"/>
      <c r="G497" s="19"/>
      <c r="H497" s="19"/>
    </row>
    <row r="498" spans="4:8" s="16" customFormat="1">
      <c r="D498" s="19"/>
      <c r="E498" s="19"/>
      <c r="F498" s="19"/>
      <c r="G498" s="19"/>
      <c r="H498" s="19"/>
    </row>
    <row r="499" spans="4:8" s="16" customFormat="1">
      <c r="D499" s="19"/>
      <c r="E499" s="19"/>
      <c r="F499" s="19"/>
      <c r="G499" s="19"/>
      <c r="H499" s="19"/>
    </row>
    <row r="500" spans="4:8" s="16" customFormat="1">
      <c r="D500" s="19"/>
      <c r="E500" s="19"/>
      <c r="F500" s="19"/>
      <c r="G500" s="19"/>
      <c r="H500" s="19"/>
    </row>
    <row r="501" spans="4:8" s="16" customFormat="1">
      <c r="D501" s="19"/>
      <c r="E501" s="19"/>
      <c r="F501" s="19"/>
      <c r="G501" s="19"/>
      <c r="H501" s="19"/>
    </row>
    <row r="502" spans="4:8" s="16" customFormat="1">
      <c r="D502" s="19"/>
      <c r="E502" s="19"/>
      <c r="F502" s="19"/>
      <c r="G502" s="19"/>
      <c r="H502" s="19"/>
    </row>
    <row r="503" spans="4:8" s="16" customFormat="1">
      <c r="D503" s="19"/>
      <c r="E503" s="19"/>
      <c r="F503" s="19"/>
      <c r="G503" s="19"/>
      <c r="H503" s="19"/>
    </row>
    <row r="504" spans="4:8" s="16" customFormat="1">
      <c r="D504" s="19"/>
      <c r="E504" s="19"/>
      <c r="F504" s="19"/>
      <c r="G504" s="19"/>
      <c r="H504" s="19"/>
    </row>
    <row r="505" spans="4:8" s="16" customFormat="1">
      <c r="D505" s="19"/>
      <c r="E505" s="19"/>
      <c r="F505" s="19"/>
      <c r="G505" s="19"/>
      <c r="H505" s="19"/>
    </row>
    <row r="506" spans="4:8" s="16" customFormat="1">
      <c r="D506" s="19"/>
      <c r="E506" s="19"/>
      <c r="F506" s="19"/>
      <c r="G506" s="19"/>
      <c r="H506" s="19"/>
    </row>
    <row r="507" spans="4:8" s="16" customFormat="1">
      <c r="D507" s="19"/>
      <c r="E507" s="19"/>
      <c r="F507" s="19"/>
      <c r="G507" s="19"/>
      <c r="H507" s="19"/>
    </row>
    <row r="508" spans="4:8" s="16" customFormat="1">
      <c r="D508" s="19"/>
      <c r="E508" s="19"/>
      <c r="F508" s="19"/>
      <c r="G508" s="19"/>
      <c r="H508" s="19"/>
    </row>
    <row r="509" spans="4:8" s="16" customFormat="1">
      <c r="D509" s="19"/>
      <c r="E509" s="19"/>
      <c r="F509" s="19"/>
      <c r="G509" s="19"/>
      <c r="H509" s="19"/>
    </row>
    <row r="510" spans="4:8" s="16" customFormat="1">
      <c r="D510" s="19"/>
      <c r="E510" s="19"/>
      <c r="F510" s="19"/>
      <c r="G510" s="19"/>
      <c r="H510" s="19"/>
    </row>
    <row r="511" spans="4:8" s="16" customFormat="1">
      <c r="D511" s="19"/>
      <c r="E511" s="19"/>
      <c r="F511" s="19"/>
      <c r="G511" s="19"/>
      <c r="H511" s="19"/>
    </row>
    <row r="512" spans="4:8" s="16" customFormat="1">
      <c r="D512" s="19"/>
      <c r="E512" s="19"/>
      <c r="F512" s="19"/>
      <c r="G512" s="19"/>
      <c r="H512" s="19"/>
    </row>
    <row r="513" spans="4:8" s="16" customFormat="1">
      <c r="D513" s="19"/>
      <c r="E513" s="19"/>
      <c r="F513" s="19"/>
      <c r="G513" s="19"/>
      <c r="H513" s="19"/>
    </row>
    <row r="514" spans="4:8" s="16" customFormat="1">
      <c r="D514" s="19"/>
      <c r="E514" s="19"/>
      <c r="F514" s="19"/>
      <c r="G514" s="19"/>
      <c r="H514" s="19"/>
    </row>
    <row r="515" spans="4:8" s="16" customFormat="1">
      <c r="D515" s="19"/>
      <c r="E515" s="19"/>
      <c r="F515" s="19"/>
      <c r="G515" s="19"/>
      <c r="H515" s="19"/>
    </row>
    <row r="516" spans="4:8" s="16" customFormat="1">
      <c r="D516" s="19"/>
      <c r="E516" s="19"/>
      <c r="F516" s="19"/>
      <c r="G516" s="19"/>
      <c r="H516" s="19"/>
    </row>
    <row r="517" spans="4:8" s="16" customFormat="1">
      <c r="D517" s="19"/>
      <c r="E517" s="19"/>
      <c r="F517" s="19"/>
      <c r="G517" s="19"/>
      <c r="H517" s="19"/>
    </row>
    <row r="518" spans="4:8" s="16" customFormat="1">
      <c r="D518" s="19"/>
      <c r="E518" s="19"/>
      <c r="F518" s="19"/>
      <c r="G518" s="19"/>
      <c r="H518" s="19"/>
    </row>
    <row r="519" spans="4:8" s="16" customFormat="1">
      <c r="D519" s="19"/>
      <c r="E519" s="19"/>
      <c r="F519" s="19"/>
      <c r="G519" s="19"/>
      <c r="H519" s="19"/>
    </row>
    <row r="520" spans="4:8" s="16" customFormat="1">
      <c r="D520" s="19"/>
      <c r="E520" s="19"/>
      <c r="F520" s="19"/>
      <c r="G520" s="19"/>
      <c r="H520" s="19"/>
    </row>
    <row r="521" spans="4:8" s="16" customFormat="1">
      <c r="D521" s="19"/>
      <c r="E521" s="19"/>
      <c r="F521" s="19"/>
      <c r="G521" s="19"/>
      <c r="H521" s="19"/>
    </row>
    <row r="522" spans="4:8" s="16" customFormat="1">
      <c r="D522" s="19"/>
      <c r="E522" s="19"/>
      <c r="F522" s="19"/>
      <c r="G522" s="19"/>
      <c r="H522" s="19"/>
    </row>
    <row r="523" spans="4:8" s="16" customFormat="1">
      <c r="D523" s="19"/>
      <c r="E523" s="19"/>
      <c r="F523" s="19"/>
      <c r="G523" s="19"/>
      <c r="H523" s="19"/>
    </row>
    <row r="524" spans="4:8" s="16" customFormat="1">
      <c r="D524" s="19"/>
      <c r="E524" s="19"/>
      <c r="F524" s="19"/>
      <c r="G524" s="19"/>
      <c r="H524" s="19"/>
    </row>
    <row r="525" spans="4:8" s="16" customFormat="1">
      <c r="D525" s="19"/>
      <c r="E525" s="19"/>
      <c r="F525" s="19"/>
      <c r="G525" s="19"/>
      <c r="H525" s="19"/>
    </row>
    <row r="526" spans="4:8" s="16" customFormat="1">
      <c r="D526" s="19"/>
      <c r="E526" s="19"/>
      <c r="F526" s="19"/>
      <c r="G526" s="19"/>
      <c r="H526" s="19"/>
    </row>
    <row r="527" spans="4:8" s="16" customFormat="1">
      <c r="D527" s="19"/>
      <c r="E527" s="19"/>
      <c r="F527" s="19"/>
      <c r="G527" s="19"/>
      <c r="H527" s="19"/>
    </row>
    <row r="528" spans="4:8" s="16" customFormat="1">
      <c r="D528" s="19"/>
      <c r="E528" s="19"/>
      <c r="F528" s="19"/>
      <c r="G528" s="19"/>
      <c r="H528" s="19"/>
    </row>
    <row r="529" spans="4:8" s="16" customFormat="1">
      <c r="D529" s="19"/>
      <c r="E529" s="19"/>
      <c r="F529" s="19"/>
      <c r="G529" s="19"/>
      <c r="H529" s="19"/>
    </row>
    <row r="530" spans="4:8" s="16" customFormat="1">
      <c r="D530" s="19"/>
      <c r="E530" s="19"/>
      <c r="F530" s="19"/>
      <c r="G530" s="19"/>
      <c r="H530" s="19"/>
    </row>
    <row r="531" spans="4:8" s="16" customFormat="1">
      <c r="D531" s="19"/>
      <c r="E531" s="19"/>
      <c r="F531" s="19"/>
      <c r="G531" s="19"/>
      <c r="H531" s="19"/>
    </row>
    <row r="532" spans="4:8" s="16" customFormat="1">
      <c r="D532" s="19"/>
      <c r="E532" s="19"/>
      <c r="F532" s="19"/>
      <c r="G532" s="19"/>
      <c r="H532" s="19"/>
    </row>
    <row r="533" spans="4:8" s="16" customFormat="1">
      <c r="D533" s="19"/>
      <c r="E533" s="19"/>
      <c r="F533" s="19"/>
      <c r="G533" s="19"/>
      <c r="H533" s="19"/>
    </row>
    <row r="534" spans="4:8" s="16" customFormat="1">
      <c r="D534" s="19"/>
      <c r="E534" s="19"/>
      <c r="F534" s="19"/>
      <c r="G534" s="19"/>
      <c r="H534" s="19"/>
    </row>
    <row r="535" spans="4:8" s="16" customFormat="1">
      <c r="D535" s="19"/>
      <c r="E535" s="19"/>
      <c r="F535" s="19"/>
      <c r="G535" s="19"/>
      <c r="H535" s="19"/>
    </row>
    <row r="536" spans="4:8" s="16" customFormat="1">
      <c r="D536" s="19"/>
      <c r="E536" s="19"/>
      <c r="F536" s="19"/>
      <c r="G536" s="19"/>
      <c r="H536" s="19"/>
    </row>
    <row r="537" spans="4:8" s="16" customFormat="1">
      <c r="D537" s="19"/>
      <c r="E537" s="19"/>
      <c r="F537" s="19"/>
      <c r="G537" s="19"/>
      <c r="H537" s="19"/>
    </row>
    <row r="538" spans="4:8" s="16" customFormat="1">
      <c r="D538" s="19"/>
      <c r="E538" s="19"/>
      <c r="F538" s="19"/>
      <c r="G538" s="19"/>
      <c r="H538" s="19"/>
    </row>
    <row r="539" spans="4:8" s="16" customFormat="1">
      <c r="D539" s="19"/>
      <c r="E539" s="19"/>
      <c r="F539" s="19"/>
      <c r="G539" s="19"/>
      <c r="H539" s="19"/>
    </row>
    <row r="540" spans="4:8" s="16" customFormat="1">
      <c r="D540" s="19"/>
      <c r="E540" s="19"/>
      <c r="F540" s="19"/>
      <c r="G540" s="19"/>
      <c r="H540" s="19"/>
    </row>
    <row r="541" spans="4:8" s="16" customFormat="1">
      <c r="D541" s="19"/>
      <c r="E541" s="19"/>
      <c r="F541" s="19"/>
      <c r="G541" s="19"/>
      <c r="H541" s="19"/>
    </row>
    <row r="542" spans="4:8" s="16" customFormat="1">
      <c r="D542" s="19"/>
      <c r="E542" s="19"/>
      <c r="F542" s="19"/>
      <c r="G542" s="19"/>
      <c r="H542" s="19"/>
    </row>
    <row r="543" spans="4:8" s="16" customFormat="1">
      <c r="D543" s="19"/>
      <c r="E543" s="19"/>
      <c r="F543" s="19"/>
      <c r="G543" s="19"/>
      <c r="H543" s="19"/>
    </row>
    <row r="544" spans="4:8" s="16" customFormat="1">
      <c r="D544" s="19"/>
      <c r="E544" s="19"/>
      <c r="F544" s="19"/>
      <c r="G544" s="19"/>
      <c r="H544" s="19"/>
    </row>
    <row r="545" spans="4:8" s="16" customFormat="1">
      <c r="D545" s="19"/>
      <c r="E545" s="19"/>
      <c r="F545" s="19"/>
      <c r="G545" s="19"/>
      <c r="H545" s="19"/>
    </row>
    <row r="546" spans="4:8" s="16" customFormat="1">
      <c r="D546" s="19"/>
      <c r="E546" s="19"/>
      <c r="F546" s="19"/>
      <c r="G546" s="19"/>
      <c r="H546" s="19"/>
    </row>
    <row r="547" spans="4:8" s="16" customFormat="1">
      <c r="D547" s="19"/>
      <c r="E547" s="19"/>
      <c r="F547" s="19"/>
      <c r="G547" s="19"/>
      <c r="H547" s="19"/>
    </row>
    <row r="548" spans="4:8" s="16" customFormat="1">
      <c r="D548" s="19"/>
      <c r="E548" s="19"/>
      <c r="F548" s="19"/>
      <c r="G548" s="19"/>
      <c r="H548" s="19"/>
    </row>
    <row r="549" spans="4:8" s="16" customFormat="1">
      <c r="D549" s="19"/>
      <c r="E549" s="19"/>
      <c r="F549" s="19"/>
      <c r="G549" s="19"/>
      <c r="H549" s="19"/>
    </row>
    <row r="550" spans="4:8" s="16" customFormat="1">
      <c r="D550" s="19"/>
      <c r="E550" s="19"/>
      <c r="F550" s="19"/>
      <c r="G550" s="19"/>
      <c r="H550" s="19"/>
    </row>
    <row r="551" spans="4:8" s="16" customFormat="1">
      <c r="D551" s="19"/>
      <c r="E551" s="19"/>
      <c r="F551" s="19"/>
      <c r="G551" s="19"/>
      <c r="H551" s="19"/>
    </row>
    <row r="552" spans="4:8" s="16" customFormat="1">
      <c r="D552" s="19"/>
      <c r="E552" s="19"/>
      <c r="F552" s="19"/>
      <c r="G552" s="19"/>
      <c r="H552" s="19"/>
    </row>
    <row r="553" spans="4:8" s="16" customFormat="1">
      <c r="D553" s="19"/>
      <c r="E553" s="19"/>
      <c r="F553" s="19"/>
      <c r="G553" s="19"/>
      <c r="H553" s="19"/>
    </row>
    <row r="554" spans="4:8" s="16" customFormat="1">
      <c r="D554" s="19"/>
      <c r="E554" s="19"/>
      <c r="F554" s="19"/>
      <c r="G554" s="19"/>
      <c r="H554" s="19"/>
    </row>
    <row r="555" spans="4:8" s="16" customFormat="1">
      <c r="D555" s="19"/>
      <c r="E555" s="19"/>
      <c r="F555" s="19"/>
      <c r="G555" s="19"/>
      <c r="H555" s="19"/>
    </row>
    <row r="556" spans="4:8" s="16" customFormat="1">
      <c r="D556" s="19"/>
      <c r="E556" s="19"/>
      <c r="F556" s="19"/>
      <c r="G556" s="19"/>
      <c r="H556" s="19"/>
    </row>
    <row r="557" spans="4:8" s="16" customFormat="1">
      <c r="D557" s="19"/>
      <c r="E557" s="19"/>
      <c r="F557" s="19"/>
      <c r="G557" s="19"/>
      <c r="H557" s="19"/>
    </row>
    <row r="558" spans="4:8" s="16" customFormat="1">
      <c r="D558" s="19"/>
      <c r="E558" s="19"/>
      <c r="F558" s="19"/>
      <c r="G558" s="19"/>
      <c r="H558" s="19"/>
    </row>
    <row r="559" spans="4:8" s="16" customFormat="1">
      <c r="D559" s="19"/>
      <c r="E559" s="19"/>
      <c r="F559" s="19"/>
      <c r="G559" s="19"/>
      <c r="H559" s="19"/>
    </row>
    <row r="560" spans="4:8" s="16" customFormat="1">
      <c r="D560" s="19"/>
      <c r="E560" s="19"/>
      <c r="F560" s="19"/>
      <c r="G560" s="19"/>
      <c r="H560" s="19"/>
    </row>
    <row r="561" spans="4:8" s="16" customFormat="1">
      <c r="D561" s="19"/>
      <c r="E561" s="19"/>
      <c r="F561" s="19"/>
      <c r="G561" s="19"/>
      <c r="H561" s="19"/>
    </row>
    <row r="562" spans="4:8" s="16" customFormat="1">
      <c r="D562" s="19"/>
      <c r="E562" s="19"/>
      <c r="F562" s="19"/>
      <c r="G562" s="19"/>
      <c r="H562" s="19"/>
    </row>
    <row r="563" spans="4:8" s="16" customFormat="1">
      <c r="D563" s="19"/>
      <c r="E563" s="19"/>
      <c r="F563" s="19"/>
      <c r="G563" s="19"/>
      <c r="H563" s="19"/>
    </row>
    <row r="564" spans="4:8" s="16" customFormat="1">
      <c r="D564" s="19"/>
      <c r="E564" s="19"/>
      <c r="F564" s="19"/>
      <c r="G564" s="19"/>
      <c r="H564" s="19"/>
    </row>
    <row r="565" spans="4:8" s="16" customFormat="1">
      <c r="D565" s="19"/>
      <c r="E565" s="19"/>
      <c r="F565" s="19"/>
      <c r="G565" s="19"/>
      <c r="H565" s="19"/>
    </row>
    <row r="566" spans="4:8" s="16" customFormat="1">
      <c r="D566" s="19"/>
      <c r="E566" s="19"/>
      <c r="F566" s="19"/>
      <c r="G566" s="19"/>
      <c r="H566" s="19"/>
    </row>
    <row r="567" spans="4:8" s="16" customFormat="1">
      <c r="D567" s="19"/>
      <c r="E567" s="19"/>
      <c r="F567" s="19"/>
      <c r="G567" s="19"/>
      <c r="H567" s="19"/>
    </row>
    <row r="568" spans="4:8" s="16" customFormat="1">
      <c r="D568" s="19"/>
      <c r="E568" s="19"/>
      <c r="F568" s="19"/>
      <c r="G568" s="19"/>
      <c r="H568" s="19"/>
    </row>
    <row r="569" spans="4:8" s="16" customFormat="1">
      <c r="D569" s="19"/>
      <c r="E569" s="19"/>
      <c r="F569" s="19"/>
      <c r="G569" s="19"/>
      <c r="H569" s="19"/>
    </row>
    <row r="570" spans="4:8" s="16" customFormat="1">
      <c r="D570" s="19"/>
      <c r="E570" s="19"/>
      <c r="F570" s="19"/>
      <c r="G570" s="19"/>
      <c r="H570" s="19"/>
    </row>
    <row r="571" spans="4:8" s="16" customFormat="1">
      <c r="D571" s="19"/>
      <c r="E571" s="19"/>
      <c r="F571" s="19"/>
      <c r="G571" s="19"/>
      <c r="H571" s="19"/>
    </row>
    <row r="572" spans="4:8" s="16" customFormat="1">
      <c r="D572" s="19"/>
      <c r="E572" s="19"/>
      <c r="F572" s="19"/>
      <c r="G572" s="19"/>
      <c r="H572" s="19"/>
    </row>
    <row r="573" spans="4:8" s="16" customFormat="1">
      <c r="D573" s="19"/>
      <c r="E573" s="19"/>
      <c r="F573" s="19"/>
      <c r="G573" s="19"/>
      <c r="H573" s="19"/>
    </row>
    <row r="574" spans="4:8" s="16" customFormat="1">
      <c r="D574" s="19"/>
      <c r="E574" s="19"/>
      <c r="F574" s="19"/>
      <c r="G574" s="19"/>
      <c r="H574" s="19"/>
    </row>
    <row r="575" spans="4:8" s="16" customFormat="1">
      <c r="D575" s="19"/>
      <c r="E575" s="19"/>
      <c r="F575" s="19"/>
      <c r="G575" s="19"/>
      <c r="H575" s="19"/>
    </row>
    <row r="576" spans="4:8" s="16" customFormat="1">
      <c r="D576" s="19"/>
      <c r="E576" s="19"/>
      <c r="F576" s="19"/>
      <c r="G576" s="19"/>
      <c r="H576" s="19"/>
    </row>
    <row r="577" spans="4:8" s="16" customFormat="1">
      <c r="D577" s="19"/>
      <c r="E577" s="19"/>
      <c r="F577" s="19"/>
      <c r="G577" s="19"/>
      <c r="H577" s="19"/>
    </row>
    <row r="578" spans="4:8" s="16" customFormat="1">
      <c r="D578" s="19"/>
      <c r="E578" s="19"/>
      <c r="F578" s="19"/>
      <c r="G578" s="19"/>
      <c r="H578" s="19"/>
    </row>
    <row r="579" spans="4:8" s="16" customFormat="1">
      <c r="D579" s="19"/>
      <c r="E579" s="19"/>
      <c r="F579" s="19"/>
      <c r="G579" s="19"/>
      <c r="H579" s="19"/>
    </row>
    <row r="580" spans="4:8" s="16" customFormat="1">
      <c r="D580" s="19"/>
      <c r="E580" s="19"/>
      <c r="F580" s="19"/>
      <c r="G580" s="19"/>
      <c r="H580" s="19"/>
    </row>
    <row r="581" spans="4:8" s="16" customFormat="1">
      <c r="D581" s="19"/>
      <c r="E581" s="19"/>
      <c r="F581" s="19"/>
      <c r="G581" s="19"/>
      <c r="H581" s="19"/>
    </row>
    <row r="582" spans="4:8" s="16" customFormat="1">
      <c r="D582" s="19"/>
      <c r="E582" s="19"/>
      <c r="F582" s="19"/>
      <c r="G582" s="19"/>
      <c r="H582" s="19"/>
    </row>
    <row r="583" spans="4:8" s="16" customFormat="1">
      <c r="D583" s="19"/>
      <c r="E583" s="19"/>
      <c r="F583" s="19"/>
      <c r="G583" s="19"/>
      <c r="H583" s="19"/>
    </row>
    <row r="584" spans="4:8" s="16" customFormat="1">
      <c r="D584" s="19"/>
      <c r="E584" s="19"/>
      <c r="F584" s="19"/>
      <c r="G584" s="19"/>
      <c r="H584" s="19"/>
    </row>
    <row r="585" spans="4:8" s="16" customFormat="1">
      <c r="D585" s="19"/>
      <c r="E585" s="19"/>
      <c r="F585" s="19"/>
      <c r="G585" s="19"/>
      <c r="H585" s="19"/>
    </row>
    <row r="586" spans="4:8" s="16" customFormat="1">
      <c r="D586" s="19"/>
      <c r="E586" s="19"/>
      <c r="F586" s="19"/>
      <c r="G586" s="19"/>
      <c r="H586" s="19"/>
    </row>
    <row r="587" spans="4:8" s="16" customFormat="1">
      <c r="D587" s="19"/>
      <c r="E587" s="19"/>
      <c r="F587" s="19"/>
      <c r="G587" s="19"/>
      <c r="H587" s="19"/>
    </row>
    <row r="588" spans="4:8" s="16" customFormat="1">
      <c r="D588" s="19"/>
      <c r="E588" s="19"/>
      <c r="F588" s="19"/>
      <c r="G588" s="19"/>
      <c r="H588" s="19"/>
    </row>
    <row r="589" spans="4:8" s="16" customFormat="1">
      <c r="D589" s="19"/>
      <c r="E589" s="19"/>
      <c r="F589" s="19"/>
      <c r="G589" s="19"/>
      <c r="H589" s="19"/>
    </row>
    <row r="590" spans="4:8" s="16" customFormat="1">
      <c r="D590" s="19"/>
      <c r="E590" s="19"/>
      <c r="F590" s="19"/>
      <c r="G590" s="19"/>
      <c r="H590" s="19"/>
    </row>
    <row r="591" spans="4:8" s="16" customFormat="1">
      <c r="D591" s="19"/>
      <c r="E591" s="19"/>
      <c r="F591" s="19"/>
      <c r="G591" s="19"/>
      <c r="H591" s="19"/>
    </row>
    <row r="592" spans="4:8" s="16" customFormat="1">
      <c r="D592" s="19"/>
      <c r="E592" s="19"/>
      <c r="F592" s="19"/>
      <c r="G592" s="19"/>
      <c r="H592" s="19"/>
    </row>
    <row r="593" spans="4:8" s="16" customFormat="1">
      <c r="D593" s="19"/>
      <c r="E593" s="19"/>
      <c r="F593" s="19"/>
      <c r="G593" s="19"/>
      <c r="H593" s="19"/>
    </row>
    <row r="594" spans="4:8" s="16" customFormat="1">
      <c r="D594" s="19"/>
      <c r="E594" s="19"/>
      <c r="F594" s="19"/>
      <c r="G594" s="19"/>
      <c r="H594" s="19"/>
    </row>
    <row r="595" spans="4:8" s="16" customFormat="1">
      <c r="D595" s="19"/>
      <c r="E595" s="19"/>
      <c r="F595" s="19"/>
      <c r="G595" s="19"/>
      <c r="H595" s="19"/>
    </row>
    <row r="596" spans="4:8" s="16" customFormat="1">
      <c r="D596" s="19"/>
      <c r="E596" s="19"/>
      <c r="F596" s="19"/>
      <c r="G596" s="19"/>
      <c r="H596" s="19"/>
    </row>
    <row r="597" spans="4:8" s="16" customFormat="1">
      <c r="D597" s="19"/>
      <c r="E597" s="19"/>
      <c r="F597" s="19"/>
      <c r="G597" s="19"/>
      <c r="H597" s="19"/>
    </row>
    <row r="598" spans="4:8" s="16" customFormat="1">
      <c r="D598" s="19"/>
      <c r="E598" s="19"/>
      <c r="F598" s="19"/>
      <c r="G598" s="19"/>
      <c r="H598" s="19"/>
    </row>
    <row r="599" spans="4:8" s="16" customFormat="1">
      <c r="D599" s="19"/>
      <c r="E599" s="19"/>
      <c r="F599" s="19"/>
      <c r="G599" s="19"/>
      <c r="H599" s="19"/>
    </row>
    <row r="600" spans="4:8" s="16" customFormat="1">
      <c r="D600" s="19"/>
      <c r="E600" s="19"/>
      <c r="F600" s="19"/>
      <c r="G600" s="19"/>
      <c r="H600" s="19"/>
    </row>
    <row r="601" spans="4:8" s="16" customFormat="1">
      <c r="D601" s="19"/>
      <c r="E601" s="19"/>
      <c r="F601" s="19"/>
      <c r="G601" s="19"/>
      <c r="H601" s="19"/>
    </row>
    <row r="602" spans="4:8" s="16" customFormat="1">
      <c r="E602" s="55"/>
      <c r="G602" s="55"/>
    </row>
    <row r="603" spans="4:8" s="16" customFormat="1">
      <c r="E603" s="55"/>
      <c r="G603" s="55"/>
    </row>
    <row r="604" spans="4:8" s="16" customFormat="1">
      <c r="E604" s="55"/>
      <c r="G604" s="55"/>
    </row>
    <row r="605" spans="4:8" s="16" customFormat="1">
      <c r="E605" s="55"/>
      <c r="G605" s="55"/>
    </row>
    <row r="606" spans="4:8" s="16" customFormat="1">
      <c r="E606" s="55"/>
      <c r="G606" s="55"/>
    </row>
    <row r="607" spans="4:8" s="16" customFormat="1">
      <c r="E607" s="55"/>
      <c r="G607" s="55"/>
    </row>
  </sheetData>
  <mergeCells count="1">
    <mergeCell ref="B7:K7"/>
  </mergeCells>
  <dataValidations count="1">
    <dataValidation allowBlank="1" showInputMessage="1" showErrorMessage="1" sqref="A1:XFD3 A5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80"/>
  <sheetViews>
    <sheetView rightToLeft="1" topLeftCell="A34" workbookViewId="0">
      <selection activeCell="B47" sqref="B47:D177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s="83">
        <v>44012</v>
      </c>
      <c r="D1" s="15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2:17">
      <c r="B2" s="2" t="s">
        <v>1</v>
      </c>
      <c r="C2" s="12" t="s">
        <v>197</v>
      </c>
      <c r="D2" s="15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>
      <c r="B3" s="2" t="s">
        <v>2</v>
      </c>
      <c r="C3" s="26" t="s">
        <v>4558</v>
      </c>
      <c r="D3" s="15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2:17" s="1" customFormat="1">
      <c r="B4" s="2" t="s">
        <v>3</v>
      </c>
    </row>
    <row r="5" spans="2:17">
      <c r="B5" s="75" t="s">
        <v>198</v>
      </c>
      <c r="C5" t="s">
        <v>199</v>
      </c>
    </row>
    <row r="7" spans="2:17" ht="26.25" customHeight="1">
      <c r="B7" s="107" t="s">
        <v>169</v>
      </c>
      <c r="C7" s="108"/>
      <c r="D7" s="108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f>C12+C46</f>
        <v>1530092.2645796738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208</v>
      </c>
      <c r="C12" s="82">
        <f>SUM(C13:C45)</f>
        <v>310690.95709890139</v>
      </c>
    </row>
    <row r="13" spans="2:17">
      <c r="B13" s="84" t="s">
        <v>4565</v>
      </c>
      <c r="C13" s="85">
        <v>1204.9306379999991</v>
      </c>
      <c r="D13" s="86">
        <v>44102</v>
      </c>
    </row>
    <row r="14" spans="2:17">
      <c r="B14" s="84" t="s">
        <v>4481</v>
      </c>
      <c r="C14" s="85">
        <v>5252.24802</v>
      </c>
      <c r="D14" s="86">
        <v>44196</v>
      </c>
    </row>
    <row r="15" spans="2:17">
      <c r="B15" s="84" t="s">
        <v>4523</v>
      </c>
      <c r="C15" s="85">
        <v>2857.4978499999997</v>
      </c>
      <c r="D15" s="86">
        <v>44196</v>
      </c>
    </row>
    <row r="16" spans="2:17">
      <c r="B16" s="84" t="s">
        <v>4566</v>
      </c>
      <c r="C16" s="85">
        <v>3337.2820026666636</v>
      </c>
      <c r="D16" s="86">
        <v>44196</v>
      </c>
    </row>
    <row r="17" spans="2:4" s="16" customFormat="1">
      <c r="B17" s="84" t="s">
        <v>4567</v>
      </c>
      <c r="C17" s="85">
        <v>98.14895999999996</v>
      </c>
      <c r="D17" s="86">
        <v>44196</v>
      </c>
    </row>
    <row r="18" spans="2:4" s="16" customFormat="1">
      <c r="B18" s="84" t="s">
        <v>4695</v>
      </c>
      <c r="C18" s="85">
        <v>94.384149999999991</v>
      </c>
      <c r="D18" s="86">
        <v>44246</v>
      </c>
    </row>
    <row r="19" spans="2:4" s="16" customFormat="1">
      <c r="B19" s="84" t="s">
        <v>4465</v>
      </c>
      <c r="C19" s="85">
        <v>8353.8328200000014</v>
      </c>
      <c r="D19" s="86">
        <v>44255</v>
      </c>
    </row>
    <row r="20" spans="2:4" s="16" customFormat="1">
      <c r="B20" s="84" t="s">
        <v>4568</v>
      </c>
      <c r="C20" s="85">
        <v>811.56943999999999</v>
      </c>
      <c r="D20" s="86">
        <v>44498</v>
      </c>
    </row>
    <row r="21" spans="2:4" s="16" customFormat="1">
      <c r="B21" s="84" t="s">
        <v>4569</v>
      </c>
      <c r="C21" s="85">
        <v>581.2027700000001</v>
      </c>
      <c r="D21" s="87">
        <v>44516</v>
      </c>
    </row>
    <row r="22" spans="2:4" s="16" customFormat="1">
      <c r="B22" s="84" t="s">
        <v>4466</v>
      </c>
      <c r="C22" s="85">
        <v>31639.893930000006</v>
      </c>
      <c r="D22" s="86">
        <v>44545</v>
      </c>
    </row>
    <row r="23" spans="2:4" s="16" customFormat="1">
      <c r="B23" s="84" t="s">
        <v>4460</v>
      </c>
      <c r="C23" s="85">
        <v>10213.314770000001</v>
      </c>
      <c r="D23" s="87">
        <v>44561</v>
      </c>
    </row>
    <row r="24" spans="2:4" s="16" customFormat="1">
      <c r="B24" s="84" t="s">
        <v>4570</v>
      </c>
      <c r="C24" s="85">
        <v>4845</v>
      </c>
      <c r="D24" s="86">
        <v>44727</v>
      </c>
    </row>
    <row r="25" spans="2:4" s="16" customFormat="1">
      <c r="B25" s="84" t="s">
        <v>4495</v>
      </c>
      <c r="C25" s="85">
        <v>5029.3520700000008</v>
      </c>
      <c r="D25" s="86">
        <v>44739</v>
      </c>
    </row>
    <row r="26" spans="2:4" s="16" customFormat="1">
      <c r="B26" s="84" t="s">
        <v>4506</v>
      </c>
      <c r="C26" s="85">
        <v>24742.197030000003</v>
      </c>
      <c r="D26" s="86">
        <v>44926</v>
      </c>
    </row>
    <row r="27" spans="2:4" s="16" customFormat="1">
      <c r="B27" s="84" t="s">
        <v>4502</v>
      </c>
      <c r="C27" s="85">
        <v>2693.5447100000006</v>
      </c>
      <c r="D27" s="86">
        <v>44926</v>
      </c>
    </row>
    <row r="28" spans="2:4" s="16" customFormat="1">
      <c r="B28" s="84" t="s">
        <v>4571</v>
      </c>
      <c r="C28" s="85">
        <v>23.963923999999956</v>
      </c>
      <c r="D28" s="86">
        <v>44927</v>
      </c>
    </row>
    <row r="29" spans="2:4" s="16" customFormat="1">
      <c r="B29" s="84" t="s">
        <v>4572</v>
      </c>
      <c r="C29" s="85">
        <v>5715.7750299999998</v>
      </c>
      <c r="D29" s="86">
        <v>45534</v>
      </c>
    </row>
    <row r="30" spans="2:4" s="16" customFormat="1">
      <c r="B30" s="84" t="s">
        <v>4573</v>
      </c>
      <c r="C30" s="85">
        <v>208.02118744298991</v>
      </c>
      <c r="D30" s="86">
        <v>45534</v>
      </c>
    </row>
    <row r="31" spans="2:4" s="16" customFormat="1">
      <c r="B31" s="84" t="s">
        <v>4574</v>
      </c>
      <c r="C31" s="85">
        <v>5412.8795120800014</v>
      </c>
      <c r="D31" s="86">
        <v>45640</v>
      </c>
    </row>
    <row r="32" spans="2:4" s="16" customFormat="1">
      <c r="B32" s="84" t="s">
        <v>4575</v>
      </c>
      <c r="C32" s="85">
        <v>9271.5453209000007</v>
      </c>
      <c r="D32" s="86">
        <v>46054</v>
      </c>
    </row>
    <row r="33" spans="2:4" s="16" customFormat="1">
      <c r="B33" s="84" t="s">
        <v>4478</v>
      </c>
      <c r="C33" s="85">
        <v>22418.655190000001</v>
      </c>
      <c r="D33" s="86">
        <v>46100</v>
      </c>
    </row>
    <row r="34" spans="2:4" s="16" customFormat="1">
      <c r="B34" s="84" t="s">
        <v>4576</v>
      </c>
      <c r="C34" s="85">
        <v>5679.9073267000012</v>
      </c>
      <c r="D34" s="87">
        <v>46132</v>
      </c>
    </row>
    <row r="35" spans="2:4" s="16" customFormat="1">
      <c r="B35" s="84" t="s">
        <v>4577</v>
      </c>
      <c r="C35" s="85">
        <v>29226.768491392031</v>
      </c>
      <c r="D35" s="86">
        <v>46539</v>
      </c>
    </row>
    <row r="36" spans="2:4" s="16" customFormat="1">
      <c r="B36" s="84" t="s">
        <v>4578</v>
      </c>
      <c r="C36" s="85">
        <v>8432.3893227600001</v>
      </c>
      <c r="D36" s="86">
        <v>46631</v>
      </c>
    </row>
    <row r="37" spans="2:4" s="16" customFormat="1">
      <c r="B37" s="84" t="s">
        <v>4579</v>
      </c>
      <c r="C37" s="85">
        <v>35384.565360000001</v>
      </c>
      <c r="D37" s="86">
        <v>46661</v>
      </c>
    </row>
    <row r="38" spans="2:4" s="16" customFormat="1">
      <c r="B38" s="84" t="s">
        <v>4580</v>
      </c>
      <c r="C38" s="85">
        <v>6695.2005231200001</v>
      </c>
      <c r="D38" s="86">
        <v>46752</v>
      </c>
    </row>
    <row r="39" spans="2:4" s="16" customFormat="1">
      <c r="B39" s="84" t="s">
        <v>4581</v>
      </c>
      <c r="C39" s="85">
        <v>14744.400278734367</v>
      </c>
      <c r="D39" s="86">
        <v>46772</v>
      </c>
    </row>
    <row r="40" spans="2:4" s="16" customFormat="1">
      <c r="B40" s="84" t="s">
        <v>4582</v>
      </c>
      <c r="C40" s="85">
        <v>4116.5682000000006</v>
      </c>
      <c r="D40" s="86">
        <v>47177</v>
      </c>
    </row>
    <row r="41" spans="2:4" s="16" customFormat="1">
      <c r="B41" s="84" t="s">
        <v>4583</v>
      </c>
      <c r="C41" s="85">
        <v>10634.439567440002</v>
      </c>
      <c r="D41" s="87">
        <v>47209</v>
      </c>
    </row>
    <row r="42" spans="2:4" s="16" customFormat="1">
      <c r="B42" s="84" t="s">
        <v>4584</v>
      </c>
      <c r="C42" s="85">
        <v>14297.044708819998</v>
      </c>
      <c r="D42" s="86">
        <v>47209</v>
      </c>
    </row>
    <row r="43" spans="2:4" s="16" customFormat="1">
      <c r="B43" s="84" t="s">
        <v>4585</v>
      </c>
      <c r="C43" s="85">
        <v>6503.4981977848374</v>
      </c>
      <c r="D43" s="86">
        <v>48214</v>
      </c>
    </row>
    <row r="44" spans="2:4" s="16" customFormat="1">
      <c r="B44" s="84" t="s">
        <v>4696</v>
      </c>
      <c r="C44" s="85">
        <v>30170.935797060494</v>
      </c>
      <c r="D44" s="86">
        <v>51774</v>
      </c>
    </row>
    <row r="45" spans="2:4" s="16" customFormat="1">
      <c r="B45"/>
      <c r="C45" s="78"/>
    </row>
    <row r="46" spans="2:4" s="16" customFormat="1">
      <c r="B46" s="80" t="s">
        <v>264</v>
      </c>
      <c r="C46" s="82">
        <f>SUM(C47:C178)</f>
        <v>1219401.3074807723</v>
      </c>
    </row>
    <row r="47" spans="2:4" s="16" customFormat="1">
      <c r="B47" s="84" t="s">
        <v>4536</v>
      </c>
      <c r="C47" s="85">
        <v>1789.76133</v>
      </c>
      <c r="D47" s="87">
        <v>44013</v>
      </c>
    </row>
    <row r="48" spans="2:4" s="16" customFormat="1">
      <c r="B48" s="84" t="s">
        <v>4537</v>
      </c>
      <c r="C48" s="85">
        <v>261.09877</v>
      </c>
      <c r="D48" s="87">
        <v>44031</v>
      </c>
    </row>
    <row r="49" spans="2:4" s="16" customFormat="1">
      <c r="B49" s="84" t="s">
        <v>4586</v>
      </c>
      <c r="C49" s="85">
        <v>15002.212932521987</v>
      </c>
      <c r="D49" s="87">
        <v>44044</v>
      </c>
    </row>
    <row r="50" spans="2:4" s="16" customFormat="1">
      <c r="B50" s="84" t="s">
        <v>4697</v>
      </c>
      <c r="C50" s="85">
        <v>2621.7365</v>
      </c>
      <c r="D50" s="87">
        <v>44076</v>
      </c>
    </row>
    <row r="51" spans="2:4" s="16" customFormat="1">
      <c r="B51" s="84" t="s">
        <v>4698</v>
      </c>
      <c r="C51" s="85">
        <v>34556.824610000003</v>
      </c>
      <c r="D51" s="87">
        <v>44104</v>
      </c>
    </row>
    <row r="52" spans="2:4" s="16" customFormat="1">
      <c r="B52" s="84" t="s">
        <v>4587</v>
      </c>
      <c r="C52" s="85">
        <v>1550.2449807399992</v>
      </c>
      <c r="D52" s="87">
        <v>44196</v>
      </c>
    </row>
    <row r="53" spans="2:4" s="16" customFormat="1">
      <c r="B53" s="84" t="s">
        <v>4588</v>
      </c>
      <c r="C53" s="85">
        <v>25.085417619999667</v>
      </c>
      <c r="D53" s="87">
        <v>44196</v>
      </c>
    </row>
    <row r="54" spans="2:4" s="16" customFormat="1">
      <c r="B54" s="84" t="s">
        <v>4543</v>
      </c>
      <c r="C54" s="85">
        <v>2252.3325499999996</v>
      </c>
      <c r="D54" s="87">
        <v>44256</v>
      </c>
    </row>
    <row r="55" spans="2:4" s="16" customFormat="1">
      <c r="B55" s="84" t="s">
        <v>4589</v>
      </c>
      <c r="C55" s="85">
        <v>1281.1895700000011</v>
      </c>
      <c r="D55" s="87">
        <v>44275</v>
      </c>
    </row>
    <row r="56" spans="2:4" s="16" customFormat="1">
      <c r="B56" s="84" t="s">
        <v>4590</v>
      </c>
      <c r="C56" s="85">
        <v>223.36640065469709</v>
      </c>
      <c r="D56" s="87">
        <v>44286</v>
      </c>
    </row>
    <row r="57" spans="2:4" s="16" customFormat="1">
      <c r="B57" s="84" t="s">
        <v>4541</v>
      </c>
      <c r="C57" s="85">
        <v>3039.9665500000001</v>
      </c>
      <c r="D57" s="87">
        <v>44332</v>
      </c>
    </row>
    <row r="58" spans="2:4" s="16" customFormat="1">
      <c r="B58" s="84" t="s">
        <v>4526</v>
      </c>
      <c r="C58" s="85">
        <v>4635.7828300000001</v>
      </c>
      <c r="D58" s="87">
        <v>44335</v>
      </c>
    </row>
    <row r="59" spans="2:4" s="16" customFormat="1">
      <c r="B59" s="84" t="s">
        <v>4591</v>
      </c>
      <c r="C59" s="85">
        <v>5343.7783539336006</v>
      </c>
      <c r="D59" s="87">
        <v>44429</v>
      </c>
    </row>
    <row r="60" spans="2:4" s="16" customFormat="1">
      <c r="B60" s="84" t="s">
        <v>4592</v>
      </c>
      <c r="C60" s="85">
        <v>197.56033631999949</v>
      </c>
      <c r="D60" s="87">
        <v>44439</v>
      </c>
    </row>
    <row r="61" spans="2:4" s="16" customFormat="1">
      <c r="B61" s="84" t="s">
        <v>4496</v>
      </c>
      <c r="C61" s="85">
        <v>9323.17562</v>
      </c>
      <c r="D61" s="86">
        <v>44502</v>
      </c>
    </row>
    <row r="62" spans="2:4" s="16" customFormat="1">
      <c r="B62" s="84" t="s">
        <v>4517</v>
      </c>
      <c r="C62" s="85">
        <v>11027.436750000001</v>
      </c>
      <c r="D62" s="87">
        <v>44611</v>
      </c>
    </row>
    <row r="63" spans="2:4" s="16" customFormat="1">
      <c r="B63" s="84" t="s">
        <v>4593</v>
      </c>
      <c r="C63" s="85">
        <v>647.91424914000117</v>
      </c>
      <c r="D63" s="87">
        <v>44621</v>
      </c>
    </row>
    <row r="64" spans="2:4" s="16" customFormat="1">
      <c r="B64" s="84" t="s">
        <v>4594</v>
      </c>
      <c r="C64" s="85">
        <v>7913.5695865393518</v>
      </c>
      <c r="D64" s="87">
        <v>44722</v>
      </c>
    </row>
    <row r="65" spans="2:4" s="16" customFormat="1">
      <c r="B65" s="84" t="s">
        <v>4595</v>
      </c>
      <c r="C65" s="85">
        <v>4935.6149273846167</v>
      </c>
      <c r="D65" s="87">
        <v>44727</v>
      </c>
    </row>
    <row r="66" spans="2:4" s="16" customFormat="1">
      <c r="B66" s="84" t="s">
        <v>4596</v>
      </c>
      <c r="C66" s="85">
        <v>77.544402080000296</v>
      </c>
      <c r="D66" s="87">
        <v>44727</v>
      </c>
    </row>
    <row r="67" spans="2:4" s="16" customFormat="1">
      <c r="B67" s="84" t="s">
        <v>4542</v>
      </c>
      <c r="C67" s="85">
        <v>11835.405579999999</v>
      </c>
      <c r="D67" s="87">
        <v>44819</v>
      </c>
    </row>
    <row r="68" spans="2:4" s="16" customFormat="1">
      <c r="B68" s="84" t="s">
        <v>4534</v>
      </c>
      <c r="C68" s="85">
        <v>9198.5986300000004</v>
      </c>
      <c r="D68" s="87">
        <v>44821</v>
      </c>
    </row>
    <row r="69" spans="2:4" s="16" customFormat="1">
      <c r="B69" s="84" t="s">
        <v>4597</v>
      </c>
      <c r="C69" s="85">
        <v>2551.3890000000019</v>
      </c>
      <c r="D69" s="87">
        <v>44836</v>
      </c>
    </row>
    <row r="70" spans="2:4" s="16" customFormat="1">
      <c r="B70" s="84" t="s">
        <v>4598</v>
      </c>
      <c r="C70" s="85">
        <v>971.38552716000004</v>
      </c>
      <c r="D70" s="87">
        <v>44992</v>
      </c>
    </row>
    <row r="71" spans="2:4" s="16" customFormat="1">
      <c r="B71" s="84" t="s">
        <v>4599</v>
      </c>
      <c r="C71" s="85">
        <v>1519.3387419399999</v>
      </c>
      <c r="D71" s="87">
        <v>45047</v>
      </c>
    </row>
    <row r="72" spans="2:4" s="16" customFormat="1">
      <c r="B72" s="84" t="s">
        <v>4600</v>
      </c>
      <c r="C72" s="85">
        <v>8451.773113823092</v>
      </c>
      <c r="D72" s="87">
        <v>45382</v>
      </c>
    </row>
    <row r="73" spans="2:4" s="16" customFormat="1">
      <c r="B73" s="84" t="s">
        <v>3144</v>
      </c>
      <c r="C73" s="85">
        <v>7917.7791239920016</v>
      </c>
      <c r="D73" s="87">
        <v>45383</v>
      </c>
    </row>
    <row r="74" spans="2:4" s="16" customFormat="1">
      <c r="B74" s="84" t="s">
        <v>4601</v>
      </c>
      <c r="C74" s="85">
        <v>4404.0416109603811</v>
      </c>
      <c r="D74" s="87">
        <v>45485</v>
      </c>
    </row>
    <row r="75" spans="2:4" s="16" customFormat="1">
      <c r="B75" s="84" t="s">
        <v>4602</v>
      </c>
      <c r="C75" s="85">
        <v>990.27304358000049</v>
      </c>
      <c r="D75" s="87">
        <v>45536</v>
      </c>
    </row>
    <row r="76" spans="2:4" s="16" customFormat="1">
      <c r="B76" s="84" t="s">
        <v>4603</v>
      </c>
      <c r="C76" s="85">
        <v>6727.0113062241489</v>
      </c>
      <c r="D76" s="87">
        <v>45557</v>
      </c>
    </row>
    <row r="77" spans="2:4" s="16" customFormat="1">
      <c r="B77" s="84" t="s">
        <v>4546</v>
      </c>
      <c r="C77" s="85">
        <v>6858.7955200000015</v>
      </c>
      <c r="D77" s="87">
        <v>45602</v>
      </c>
    </row>
    <row r="78" spans="2:4" s="16" customFormat="1">
      <c r="B78" s="84" t="s">
        <v>4545</v>
      </c>
      <c r="C78" s="85">
        <v>21715.858710000004</v>
      </c>
      <c r="D78" s="87">
        <v>45615</v>
      </c>
    </row>
    <row r="79" spans="2:4" s="16" customFormat="1">
      <c r="B79" s="84" t="s">
        <v>4554</v>
      </c>
      <c r="C79" s="85">
        <v>1236.18227</v>
      </c>
      <c r="D79" s="87">
        <v>45648</v>
      </c>
    </row>
    <row r="80" spans="2:4" s="16" customFormat="1">
      <c r="B80" s="84" t="s">
        <v>4604</v>
      </c>
      <c r="C80" s="85">
        <v>2773.4288265840014</v>
      </c>
      <c r="D80" s="87">
        <v>45710</v>
      </c>
    </row>
    <row r="81" spans="2:4" s="16" customFormat="1">
      <c r="B81" s="84" t="s">
        <v>4605</v>
      </c>
      <c r="C81" s="85">
        <v>4247.6075739399976</v>
      </c>
      <c r="D81" s="87">
        <v>45748</v>
      </c>
    </row>
    <row r="82" spans="2:4" s="16" customFormat="1">
      <c r="B82" s="84" t="s">
        <v>4606</v>
      </c>
      <c r="C82" s="85">
        <v>16654.714248409</v>
      </c>
      <c r="D82" s="87">
        <v>45777</v>
      </c>
    </row>
    <row r="83" spans="2:4" s="16" customFormat="1">
      <c r="B83" s="84" t="s">
        <v>4607</v>
      </c>
      <c r="C83" s="85">
        <v>7750.9957783671998</v>
      </c>
      <c r="D83" s="87">
        <v>45778</v>
      </c>
    </row>
    <row r="84" spans="2:4" s="16" customFormat="1">
      <c r="B84" s="84" t="s">
        <v>4608</v>
      </c>
      <c r="C84" s="85">
        <v>1193.2673766079961</v>
      </c>
      <c r="D84" s="87">
        <v>45806</v>
      </c>
    </row>
    <row r="85" spans="2:4" s="16" customFormat="1">
      <c r="B85" s="84" t="s">
        <v>4609</v>
      </c>
      <c r="C85" s="85">
        <v>5824.8526210239979</v>
      </c>
      <c r="D85" s="87">
        <v>45838</v>
      </c>
    </row>
    <row r="86" spans="2:4" s="16" customFormat="1">
      <c r="B86" s="84" t="s">
        <v>4610</v>
      </c>
      <c r="C86" s="85">
        <v>4920.6724399999985</v>
      </c>
      <c r="D86" s="87">
        <v>45869</v>
      </c>
    </row>
    <row r="87" spans="2:4" s="16" customFormat="1">
      <c r="B87" s="84" t="s">
        <v>3104</v>
      </c>
      <c r="C87" s="85">
        <v>12949.137999999999</v>
      </c>
      <c r="D87" s="87">
        <v>45869</v>
      </c>
    </row>
    <row r="88" spans="2:4" s="16" customFormat="1">
      <c r="B88" s="84" t="s">
        <v>4611</v>
      </c>
      <c r="C88" s="85">
        <v>618.22664206000002</v>
      </c>
      <c r="D88" s="87">
        <v>45939</v>
      </c>
    </row>
    <row r="89" spans="2:4" s="16" customFormat="1">
      <c r="B89" s="84" t="s">
        <v>4612</v>
      </c>
      <c r="C89" s="85">
        <v>9173.8589801991238</v>
      </c>
      <c r="D89" s="87">
        <v>46012</v>
      </c>
    </row>
    <row r="90" spans="2:4" s="16" customFormat="1">
      <c r="B90" s="84" t="s">
        <v>4613</v>
      </c>
      <c r="C90" s="85">
        <v>766.66487386666608</v>
      </c>
      <c r="D90" s="87">
        <v>46054</v>
      </c>
    </row>
    <row r="91" spans="2:4" s="16" customFormat="1">
      <c r="B91" s="84" t="s">
        <v>4614</v>
      </c>
      <c r="C91" s="85">
        <v>873.62848570800065</v>
      </c>
      <c r="D91" s="87">
        <v>46054</v>
      </c>
    </row>
    <row r="92" spans="2:4" s="16" customFormat="1">
      <c r="B92" s="84" t="s">
        <v>4519</v>
      </c>
      <c r="C92" s="85">
        <v>1408.0269499999999</v>
      </c>
      <c r="D92" s="87">
        <v>46059</v>
      </c>
    </row>
    <row r="93" spans="2:4" s="16" customFormat="1">
      <c r="B93" s="84" t="s">
        <v>4615</v>
      </c>
      <c r="C93" s="85">
        <v>6945.8935303199996</v>
      </c>
      <c r="D93" s="87">
        <v>46082</v>
      </c>
    </row>
    <row r="94" spans="2:4" s="16" customFormat="1">
      <c r="B94" s="84" t="s">
        <v>4616</v>
      </c>
      <c r="C94" s="85">
        <v>731.86571250355587</v>
      </c>
      <c r="D94" s="87">
        <v>46199</v>
      </c>
    </row>
    <row r="95" spans="2:4" s="16" customFormat="1">
      <c r="B95" s="84" t="s">
        <v>4617</v>
      </c>
      <c r="C95" s="85">
        <v>2326.6018437667626</v>
      </c>
      <c r="D95" s="87">
        <v>46201</v>
      </c>
    </row>
    <row r="96" spans="2:4" s="16" customFormat="1">
      <c r="B96" s="84" t="s">
        <v>4618</v>
      </c>
      <c r="C96" s="85">
        <v>3688.8359556892428</v>
      </c>
      <c r="D96" s="87">
        <v>46201</v>
      </c>
    </row>
    <row r="97" spans="2:4" s="16" customFormat="1">
      <c r="B97" s="84" t="s">
        <v>4619</v>
      </c>
      <c r="C97" s="85">
        <v>251.60626353999928</v>
      </c>
      <c r="D97" s="87">
        <v>46201</v>
      </c>
    </row>
    <row r="98" spans="2:4" s="16" customFormat="1">
      <c r="B98" s="84" t="s">
        <v>4544</v>
      </c>
      <c r="C98" s="85">
        <v>20971.511530000003</v>
      </c>
      <c r="D98" s="87">
        <v>46325</v>
      </c>
    </row>
    <row r="99" spans="2:4" s="16" customFormat="1">
      <c r="B99" s="84" t="s">
        <v>4620</v>
      </c>
      <c r="C99" s="85">
        <v>20435.208532320001</v>
      </c>
      <c r="D99" s="87">
        <v>46326</v>
      </c>
    </row>
    <row r="100" spans="2:4" s="16" customFormat="1">
      <c r="B100" s="84" t="s">
        <v>4621</v>
      </c>
      <c r="C100" s="85">
        <v>12128.929383888568</v>
      </c>
      <c r="D100" s="87">
        <v>46326</v>
      </c>
    </row>
    <row r="101" spans="2:4" s="16" customFormat="1">
      <c r="B101" s="84" t="s">
        <v>4622</v>
      </c>
      <c r="C101" s="85">
        <v>82.341891398911287</v>
      </c>
      <c r="D101" s="87">
        <v>46326</v>
      </c>
    </row>
    <row r="102" spans="2:4" s="16" customFormat="1">
      <c r="B102" s="84" t="s">
        <v>4623</v>
      </c>
      <c r="C102" s="85">
        <v>17.607825318911175</v>
      </c>
      <c r="D102" s="86">
        <v>46326</v>
      </c>
    </row>
    <row r="103" spans="2:4" s="16" customFormat="1">
      <c r="B103" s="84" t="s">
        <v>4624</v>
      </c>
      <c r="C103" s="85">
        <v>46892.26666906687</v>
      </c>
      <c r="D103" s="87">
        <v>46417</v>
      </c>
    </row>
    <row r="104" spans="2:4" s="16" customFormat="1">
      <c r="B104" s="84" t="s">
        <v>4625</v>
      </c>
      <c r="C104" s="85">
        <v>56976.197598612162</v>
      </c>
      <c r="D104" s="87">
        <v>46465</v>
      </c>
    </row>
    <row r="105" spans="2:4" s="16" customFormat="1">
      <c r="B105" s="84" t="s">
        <v>4626</v>
      </c>
      <c r="C105" s="85">
        <v>3232.4030724599997</v>
      </c>
      <c r="D105" s="87">
        <v>46482</v>
      </c>
    </row>
    <row r="106" spans="2:4" s="16" customFormat="1">
      <c r="B106" s="84" t="s">
        <v>4627</v>
      </c>
      <c r="C106" s="85">
        <v>2796.7621216800007</v>
      </c>
      <c r="D106" s="87">
        <v>46482</v>
      </c>
    </row>
    <row r="107" spans="2:4" s="16" customFormat="1">
      <c r="B107" s="84" t="s">
        <v>4628</v>
      </c>
      <c r="C107" s="85">
        <v>11961.031407600001</v>
      </c>
      <c r="D107" s="87">
        <v>46524</v>
      </c>
    </row>
    <row r="108" spans="2:4" s="16" customFormat="1">
      <c r="B108" s="84" t="s">
        <v>4629</v>
      </c>
      <c r="C108" s="85">
        <v>10174.24152</v>
      </c>
      <c r="D108" s="87">
        <v>46572</v>
      </c>
    </row>
    <row r="109" spans="2:4" s="16" customFormat="1">
      <c r="B109" s="84" t="s">
        <v>2978</v>
      </c>
      <c r="C109" s="85">
        <v>24210.529616999997</v>
      </c>
      <c r="D109" s="87">
        <v>46573</v>
      </c>
    </row>
    <row r="110" spans="2:4" s="16" customFormat="1">
      <c r="B110" s="84" t="s">
        <v>4630</v>
      </c>
      <c r="C110" s="85">
        <v>16789.88736249234</v>
      </c>
      <c r="D110" s="87">
        <v>46601</v>
      </c>
    </row>
    <row r="111" spans="2:4" s="16" customFormat="1">
      <c r="B111" s="84" t="s">
        <v>4518</v>
      </c>
      <c r="C111" s="85">
        <v>15112.877970000001</v>
      </c>
      <c r="D111" s="87">
        <v>46626</v>
      </c>
    </row>
    <row r="112" spans="2:4" s="16" customFormat="1">
      <c r="B112" s="84" t="s">
        <v>4631</v>
      </c>
      <c r="C112" s="85">
        <v>7899.9411203400005</v>
      </c>
      <c r="D112" s="87">
        <v>46637</v>
      </c>
    </row>
    <row r="113" spans="2:4" s="16" customFormat="1">
      <c r="B113" s="84" t="s">
        <v>4632</v>
      </c>
      <c r="C113" s="85">
        <v>33708.469717615466</v>
      </c>
      <c r="D113" s="87">
        <v>46643</v>
      </c>
    </row>
    <row r="114" spans="2:4" s="16" customFormat="1">
      <c r="B114" s="84" t="s">
        <v>4633</v>
      </c>
      <c r="C114" s="85">
        <v>467.3938393756215</v>
      </c>
      <c r="D114" s="87">
        <v>46663</v>
      </c>
    </row>
    <row r="115" spans="2:4" s="16" customFormat="1">
      <c r="B115" s="84" t="s">
        <v>4634</v>
      </c>
      <c r="C115" s="85">
        <v>2550.9756355975182</v>
      </c>
      <c r="D115" s="87">
        <v>46722</v>
      </c>
    </row>
    <row r="116" spans="2:4" s="16" customFormat="1">
      <c r="B116" s="84" t="s">
        <v>4635</v>
      </c>
      <c r="C116" s="85">
        <v>1434.0424157326161</v>
      </c>
      <c r="D116" s="87">
        <v>46734</v>
      </c>
    </row>
    <row r="117" spans="2:4" s="16" customFormat="1">
      <c r="B117" s="84" t="s">
        <v>4636</v>
      </c>
      <c r="C117" s="85">
        <v>3325.2627660055969</v>
      </c>
      <c r="D117" s="87">
        <v>46734</v>
      </c>
    </row>
    <row r="118" spans="2:4" s="16" customFormat="1">
      <c r="B118" s="84" t="s">
        <v>3136</v>
      </c>
      <c r="C118" s="85">
        <v>1312.2964001000005</v>
      </c>
      <c r="D118" s="87">
        <v>46734</v>
      </c>
    </row>
    <row r="119" spans="2:4" s="16" customFormat="1">
      <c r="B119" s="84" t="s">
        <v>4637</v>
      </c>
      <c r="C119" s="85">
        <v>14393.873929087644</v>
      </c>
      <c r="D119" s="87">
        <v>46742</v>
      </c>
    </row>
    <row r="120" spans="2:4" s="16" customFormat="1">
      <c r="B120" s="84" t="s">
        <v>4638</v>
      </c>
      <c r="C120" s="85">
        <v>17777.058543779123</v>
      </c>
      <c r="D120" s="87">
        <v>46794</v>
      </c>
    </row>
    <row r="121" spans="2:4" s="16" customFormat="1">
      <c r="B121" s="84" t="s">
        <v>3130</v>
      </c>
      <c r="C121" s="85">
        <v>2495.695996548</v>
      </c>
      <c r="D121" s="87">
        <v>46827</v>
      </c>
    </row>
    <row r="122" spans="2:4" s="16" customFormat="1">
      <c r="B122" s="84" t="s">
        <v>4639</v>
      </c>
      <c r="C122" s="85">
        <v>19996.945007279493</v>
      </c>
      <c r="D122" s="87">
        <v>46844</v>
      </c>
    </row>
    <row r="123" spans="2:4" s="16" customFormat="1">
      <c r="B123" s="84" t="s">
        <v>3150</v>
      </c>
      <c r="C123" s="85">
        <v>1100.1889537707907</v>
      </c>
      <c r="D123" s="87">
        <v>46933</v>
      </c>
    </row>
    <row r="124" spans="2:4" s="16" customFormat="1">
      <c r="B124" s="84" t="s">
        <v>4640</v>
      </c>
      <c r="C124" s="85">
        <v>23.816075333426753</v>
      </c>
      <c r="D124" s="87">
        <v>46938</v>
      </c>
    </row>
    <row r="125" spans="2:4" s="16" customFormat="1">
      <c r="B125" s="84" t="s">
        <v>4641</v>
      </c>
      <c r="C125" s="85">
        <v>200.15528897135945</v>
      </c>
      <c r="D125" s="87">
        <v>46938</v>
      </c>
    </row>
    <row r="126" spans="2:4" s="16" customFormat="1">
      <c r="B126" s="84" t="s">
        <v>4642</v>
      </c>
      <c r="C126" s="85">
        <v>55.324431929897393</v>
      </c>
      <c r="D126" s="87">
        <v>46938</v>
      </c>
    </row>
    <row r="127" spans="2:4" s="16" customFormat="1">
      <c r="B127" s="84" t="s">
        <v>4643</v>
      </c>
      <c r="C127" s="85">
        <v>313.50171027999994</v>
      </c>
      <c r="D127" s="87">
        <v>46938</v>
      </c>
    </row>
    <row r="128" spans="2:4" s="16" customFormat="1">
      <c r="B128" s="84" t="s">
        <v>4644</v>
      </c>
      <c r="C128" s="85">
        <v>789.46258419027185</v>
      </c>
      <c r="D128" s="87">
        <v>46938</v>
      </c>
    </row>
    <row r="129" spans="2:4" s="16" customFormat="1">
      <c r="B129" s="84" t="s">
        <v>3102</v>
      </c>
      <c r="C129" s="85">
        <v>237.31458224666662</v>
      </c>
      <c r="D129" s="87">
        <v>46938</v>
      </c>
    </row>
    <row r="130" spans="2:4" s="16" customFormat="1">
      <c r="B130" s="84" t="s">
        <v>4645</v>
      </c>
      <c r="C130" s="85">
        <v>0.59388427996050208</v>
      </c>
      <c r="D130" s="87">
        <v>46938</v>
      </c>
    </row>
    <row r="131" spans="2:4" s="16" customFormat="1">
      <c r="B131" s="84" t="s">
        <v>4646</v>
      </c>
      <c r="C131" s="85">
        <v>241.39005688219001</v>
      </c>
      <c r="D131" s="87">
        <v>46938</v>
      </c>
    </row>
    <row r="132" spans="2:4" s="16" customFormat="1">
      <c r="B132" s="84" t="s">
        <v>4647</v>
      </c>
      <c r="C132" s="85">
        <v>2.7439542160735848</v>
      </c>
      <c r="D132" s="87">
        <v>46938</v>
      </c>
    </row>
    <row r="133" spans="2:4" s="16" customFormat="1">
      <c r="B133" s="84" t="s">
        <v>4648</v>
      </c>
      <c r="C133" s="85">
        <v>286.30747428000018</v>
      </c>
      <c r="D133" s="87">
        <v>46938</v>
      </c>
    </row>
    <row r="134" spans="2:4" s="16" customFormat="1">
      <c r="B134" s="84" t="s">
        <v>4649</v>
      </c>
      <c r="C134" s="85">
        <v>15958.057205900001</v>
      </c>
      <c r="D134" s="87">
        <v>46971</v>
      </c>
    </row>
    <row r="135" spans="2:4" s="16" customFormat="1">
      <c r="B135" s="84" t="s">
        <v>3063</v>
      </c>
      <c r="C135" s="85">
        <v>1122.2211680600001</v>
      </c>
      <c r="D135" s="87">
        <v>46998</v>
      </c>
    </row>
    <row r="136" spans="2:4" s="16" customFormat="1">
      <c r="B136" s="84" t="s">
        <v>4650</v>
      </c>
      <c r="C136" s="85">
        <v>810.27704352000012</v>
      </c>
      <c r="D136" s="87">
        <v>47009</v>
      </c>
    </row>
    <row r="137" spans="2:4" s="16" customFormat="1">
      <c r="B137" s="84" t="s">
        <v>4651</v>
      </c>
      <c r="C137" s="85">
        <v>4310.3107027871829</v>
      </c>
      <c r="D137" s="87">
        <v>47026</v>
      </c>
    </row>
    <row r="138" spans="2:4" s="16" customFormat="1">
      <c r="B138" s="84" t="s">
        <v>2908</v>
      </c>
      <c r="C138" s="85">
        <v>3522.8422267000005</v>
      </c>
      <c r="D138" s="87">
        <v>47031</v>
      </c>
    </row>
    <row r="139" spans="2:4" s="16" customFormat="1">
      <c r="B139" s="84" t="s">
        <v>4652</v>
      </c>
      <c r="C139" s="85">
        <v>1267.723879849246</v>
      </c>
      <c r="D139" s="87">
        <v>47102</v>
      </c>
    </row>
    <row r="140" spans="2:4" s="16" customFormat="1">
      <c r="B140" s="84" t="s">
        <v>4653</v>
      </c>
      <c r="C140" s="85">
        <v>8160.7596972271567</v>
      </c>
      <c r="D140" s="87">
        <v>47107</v>
      </c>
    </row>
    <row r="141" spans="2:4" s="16" customFormat="1">
      <c r="B141" s="84" t="s">
        <v>4654</v>
      </c>
      <c r="C141" s="85">
        <v>24771.63237104391</v>
      </c>
      <c r="D141" s="87">
        <v>47119</v>
      </c>
    </row>
    <row r="142" spans="2:4" s="16" customFormat="1">
      <c r="B142" s="84" t="s">
        <v>4655</v>
      </c>
      <c r="C142" s="85">
        <v>12227.169442769762</v>
      </c>
      <c r="D142" s="87">
        <v>47119</v>
      </c>
    </row>
    <row r="143" spans="2:4" s="16" customFormat="1">
      <c r="B143" s="84" t="s">
        <v>4656</v>
      </c>
      <c r="C143" s="85">
        <v>24672.0858186</v>
      </c>
      <c r="D143" s="87">
        <v>47119</v>
      </c>
    </row>
    <row r="144" spans="2:4" s="16" customFormat="1">
      <c r="B144" s="84" t="s">
        <v>4657</v>
      </c>
      <c r="C144" s="85">
        <v>1016.8231928000007</v>
      </c>
      <c r="D144" s="87">
        <v>47119</v>
      </c>
    </row>
    <row r="145" spans="2:4" s="16" customFormat="1">
      <c r="B145" s="84" t="s">
        <v>4658</v>
      </c>
      <c r="C145" s="85">
        <v>888.67096153211173</v>
      </c>
      <c r="D145" s="87">
        <v>47119</v>
      </c>
    </row>
    <row r="146" spans="2:4" s="16" customFormat="1">
      <c r="B146" s="84" t="s">
        <v>3080</v>
      </c>
      <c r="C146" s="85">
        <v>13792.03596218583</v>
      </c>
      <c r="D146" s="87">
        <v>47178</v>
      </c>
    </row>
    <row r="147" spans="2:4" s="16" customFormat="1">
      <c r="B147" s="84" t="s">
        <v>4659</v>
      </c>
      <c r="C147" s="85">
        <v>18535.36634886</v>
      </c>
      <c r="D147" s="87">
        <v>47201</v>
      </c>
    </row>
    <row r="148" spans="2:4" s="16" customFormat="1">
      <c r="B148" s="84" t="s">
        <v>4660</v>
      </c>
      <c r="C148" s="85">
        <v>24725.635971419997</v>
      </c>
      <c r="D148" s="87">
        <v>47209</v>
      </c>
    </row>
    <row r="149" spans="2:4" s="16" customFormat="1">
      <c r="B149" s="84" t="s">
        <v>3110</v>
      </c>
      <c r="C149" s="85">
        <v>1444.1643359662773</v>
      </c>
      <c r="D149" s="87">
        <v>47212</v>
      </c>
    </row>
    <row r="150" spans="2:4" s="16" customFormat="1">
      <c r="B150" s="84" t="s">
        <v>4661</v>
      </c>
      <c r="C150" s="85">
        <v>8494.9902701360006</v>
      </c>
      <c r="D150" s="87">
        <v>47255</v>
      </c>
    </row>
    <row r="151" spans="2:4" s="16" customFormat="1">
      <c r="B151" s="84" t="s">
        <v>4662</v>
      </c>
      <c r="C151" s="85">
        <v>6066.6231573000005</v>
      </c>
      <c r="D151" s="87">
        <v>47262</v>
      </c>
    </row>
    <row r="152" spans="2:4" s="16" customFormat="1">
      <c r="B152" s="84" t="s">
        <v>4663</v>
      </c>
      <c r="C152" s="85">
        <v>10820.409804800782</v>
      </c>
      <c r="D152" s="87">
        <v>47270</v>
      </c>
    </row>
    <row r="153" spans="2:4" s="16" customFormat="1">
      <c r="B153" s="84" t="s">
        <v>3083</v>
      </c>
      <c r="C153" s="85">
        <v>2854.5267374970226</v>
      </c>
      <c r="D153" s="87">
        <v>47363</v>
      </c>
    </row>
    <row r="154" spans="2:4" s="16" customFormat="1">
      <c r="B154" s="84" t="s">
        <v>2970</v>
      </c>
      <c r="C154" s="85">
        <v>47983.946700380002</v>
      </c>
      <c r="D154" s="87">
        <v>47392</v>
      </c>
    </row>
    <row r="155" spans="2:4" s="16" customFormat="1">
      <c r="B155" s="84" t="s">
        <v>4664</v>
      </c>
      <c r="C155" s="85">
        <v>30313.873815999999</v>
      </c>
      <c r="D155" s="87">
        <v>47407</v>
      </c>
    </row>
    <row r="156" spans="2:4" s="16" customFormat="1">
      <c r="B156" s="84" t="s">
        <v>4665</v>
      </c>
      <c r="C156" s="85">
        <v>17203.604199560003</v>
      </c>
      <c r="D156" s="87">
        <v>47447</v>
      </c>
    </row>
    <row r="157" spans="2:4" s="16" customFormat="1">
      <c r="B157" s="84" t="s">
        <v>4666</v>
      </c>
      <c r="C157" s="85">
        <v>2527.3991009823608</v>
      </c>
      <c r="D157" s="87">
        <v>47467</v>
      </c>
    </row>
    <row r="158" spans="2:4" s="16" customFormat="1">
      <c r="B158" s="84" t="s">
        <v>4667</v>
      </c>
      <c r="C158" s="85">
        <v>23085.408408976</v>
      </c>
      <c r="D158" s="87">
        <v>47574</v>
      </c>
    </row>
    <row r="159" spans="2:4" s="16" customFormat="1">
      <c r="B159" s="84" t="s">
        <v>4668</v>
      </c>
      <c r="C159" s="85">
        <v>29241.793661839998</v>
      </c>
      <c r="D159" s="87">
        <v>47715</v>
      </c>
    </row>
    <row r="160" spans="2:4" s="16" customFormat="1">
      <c r="B160" s="84" t="s">
        <v>4669</v>
      </c>
      <c r="C160" s="85">
        <v>36552.242111960004</v>
      </c>
      <c r="D160" s="86">
        <v>47715</v>
      </c>
    </row>
    <row r="161" spans="2:4" s="16" customFormat="1">
      <c r="B161" s="84" t="s">
        <v>4670</v>
      </c>
      <c r="C161" s="85">
        <v>37984.131700828002</v>
      </c>
      <c r="D161" s="87">
        <v>47849</v>
      </c>
    </row>
    <row r="162" spans="2:4" s="16" customFormat="1">
      <c r="B162" s="84" t="s">
        <v>4671</v>
      </c>
      <c r="C162" s="85">
        <v>19044.027393279997</v>
      </c>
      <c r="D162" s="87">
        <v>47992</v>
      </c>
    </row>
    <row r="163" spans="2:4" s="16" customFormat="1">
      <c r="B163" s="84" t="s">
        <v>4672</v>
      </c>
      <c r="C163" s="85">
        <v>17067.953070000003</v>
      </c>
      <c r="D163" s="87">
        <v>48004</v>
      </c>
    </row>
    <row r="164" spans="2:4" s="16" customFormat="1">
      <c r="B164" s="84" t="s">
        <v>4673</v>
      </c>
      <c r="C164" s="85">
        <v>9818.6025909355412</v>
      </c>
      <c r="D164" s="87">
        <v>48069</v>
      </c>
    </row>
    <row r="165" spans="2:4" s="16" customFormat="1">
      <c r="B165" s="84" t="s">
        <v>4674</v>
      </c>
      <c r="C165" s="85">
        <v>8520.5862678800004</v>
      </c>
      <c r="D165" s="87">
        <v>48213</v>
      </c>
    </row>
    <row r="166" spans="2:4" s="16" customFormat="1">
      <c r="B166" s="84" t="s">
        <v>4675</v>
      </c>
      <c r="C166" s="85">
        <v>1039.8683330153469</v>
      </c>
      <c r="D166" s="86">
        <v>48214</v>
      </c>
    </row>
    <row r="167" spans="2:4" s="16" customFormat="1">
      <c r="B167" s="84" t="s">
        <v>4676</v>
      </c>
      <c r="C167" s="85">
        <v>784.52348508</v>
      </c>
      <c r="D167" s="87">
        <v>48214</v>
      </c>
    </row>
    <row r="168" spans="2:4" s="16" customFormat="1">
      <c r="B168" s="84" t="s">
        <v>4677</v>
      </c>
      <c r="C168" s="85">
        <v>18018.428041119798</v>
      </c>
      <c r="D168" s="87">
        <v>48214</v>
      </c>
    </row>
    <row r="169" spans="2:4" s="16" customFormat="1">
      <c r="B169" s="84" t="s">
        <v>4678</v>
      </c>
      <c r="C169" s="85">
        <v>1598.8191823000002</v>
      </c>
      <c r="D169" s="87">
        <v>48214</v>
      </c>
    </row>
    <row r="170" spans="2:4" s="16" customFormat="1">
      <c r="B170" s="84" t="s">
        <v>4679</v>
      </c>
      <c r="C170" s="85">
        <v>1391.4621623200001</v>
      </c>
      <c r="D170" s="87">
        <v>48214</v>
      </c>
    </row>
    <row r="171" spans="2:4" s="16" customFormat="1">
      <c r="B171" s="84" t="s">
        <v>4680</v>
      </c>
      <c r="C171" s="85">
        <v>1670.2361140934224</v>
      </c>
      <c r="D171" s="87">
        <v>48214</v>
      </c>
    </row>
    <row r="172" spans="2:4" s="16" customFormat="1">
      <c r="B172" s="84" t="s">
        <v>4681</v>
      </c>
      <c r="C172" s="85">
        <v>2888.5214103771104</v>
      </c>
      <c r="D172" s="87">
        <v>48214</v>
      </c>
    </row>
    <row r="173" spans="2:4" s="16" customFormat="1">
      <c r="B173" s="84" t="s">
        <v>4682</v>
      </c>
      <c r="C173" s="85">
        <v>25457.774263179999</v>
      </c>
      <c r="D173" s="87">
        <v>48446</v>
      </c>
    </row>
    <row r="174" spans="2:4" s="16" customFormat="1">
      <c r="B174" s="84" t="s">
        <v>4683</v>
      </c>
      <c r="C174" s="85">
        <v>22610.172663501155</v>
      </c>
      <c r="D174" s="87">
        <v>48446</v>
      </c>
    </row>
    <row r="175" spans="2:4" s="16" customFormat="1">
      <c r="B175" s="84" t="s">
        <v>4684</v>
      </c>
      <c r="C175" s="85">
        <v>6974.4594100525264</v>
      </c>
      <c r="D175" s="87">
        <v>48723</v>
      </c>
    </row>
    <row r="176" spans="2:4" s="16" customFormat="1">
      <c r="B176" s="84" t="s">
        <v>4685</v>
      </c>
      <c r="C176" s="85">
        <v>21716.074869541</v>
      </c>
      <c r="D176" s="86">
        <v>50041</v>
      </c>
    </row>
    <row r="177" spans="2:4" s="16" customFormat="1">
      <c r="B177" s="84" t="s">
        <v>4686</v>
      </c>
      <c r="C177" s="85">
        <v>25866.606407735999</v>
      </c>
      <c r="D177" s="87">
        <v>51592</v>
      </c>
    </row>
    <row r="178" spans="2:4" s="16" customFormat="1">
      <c r="B178"/>
      <c r="C178" s="78"/>
    </row>
    <row r="179" spans="2:4" s="16" customFormat="1">
      <c r="B179" s="84"/>
      <c r="C179" s="85"/>
      <c r="D179" s="84"/>
    </row>
    <row r="180" spans="2:4" s="16" customFormat="1">
      <c r="B180" s="84"/>
      <c r="C180" s="85"/>
      <c r="D180" s="84"/>
    </row>
  </sheetData>
  <sortState ref="B47:D177">
    <sortCondition ref="D47:D177"/>
  </sortState>
  <mergeCells count="1">
    <mergeCell ref="B7:D7"/>
  </mergeCells>
  <dataValidations count="1">
    <dataValidation allowBlank="1" showInputMessage="1" showErrorMessage="1" sqref="A1:XFD3 B45:D47 B181:D1048576 B5:D12 A5:A1048576 E5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3">
        <v>44012</v>
      </c>
    </row>
    <row r="2" spans="2:18">
      <c r="B2" s="2" t="s">
        <v>1</v>
      </c>
      <c r="C2" s="12" t="s">
        <v>197</v>
      </c>
    </row>
    <row r="3" spans="2:18">
      <c r="B3" s="2" t="s">
        <v>2</v>
      </c>
      <c r="C3" s="26" t="s">
        <v>4558</v>
      </c>
    </row>
    <row r="4" spans="2:18" s="1" customFormat="1">
      <c r="B4" s="2" t="s">
        <v>3</v>
      </c>
    </row>
    <row r="5" spans="2:18">
      <c r="B5" s="75" t="s">
        <v>198</v>
      </c>
      <c r="C5" t="s">
        <v>199</v>
      </c>
    </row>
    <row r="7" spans="2:18" ht="26.25" customHeight="1">
      <c r="B7" s="107" t="s">
        <v>173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208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399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224</v>
      </c>
      <c r="C14" t="s">
        <v>224</v>
      </c>
      <c r="D14" t="s">
        <v>224</v>
      </c>
      <c r="E14" t="s">
        <v>224</v>
      </c>
      <c r="H14" s="78">
        <v>0</v>
      </c>
      <c r="I14" t="s">
        <v>224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303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224</v>
      </c>
      <c r="C16" t="s">
        <v>224</v>
      </c>
      <c r="D16" t="s">
        <v>224</v>
      </c>
      <c r="E16" t="s">
        <v>224</v>
      </c>
      <c r="H16" s="78">
        <v>0</v>
      </c>
      <c r="I16" t="s">
        <v>224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400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224</v>
      </c>
      <c r="C18" t="s">
        <v>224</v>
      </c>
      <c r="D18" t="s">
        <v>224</v>
      </c>
      <c r="E18" t="s">
        <v>224</v>
      </c>
      <c r="H18" s="78">
        <v>0</v>
      </c>
      <c r="I18" t="s">
        <v>224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1129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224</v>
      </c>
      <c r="C20" t="s">
        <v>224</v>
      </c>
      <c r="D20" t="s">
        <v>224</v>
      </c>
      <c r="E20" t="s">
        <v>224</v>
      </c>
      <c r="H20" s="78">
        <v>0</v>
      </c>
      <c r="I20" t="s">
        <v>224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264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401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224</v>
      </c>
      <c r="C23" t="s">
        <v>224</v>
      </c>
      <c r="D23" t="s">
        <v>224</v>
      </c>
      <c r="E23" t="s">
        <v>224</v>
      </c>
      <c r="H23" s="78">
        <v>0</v>
      </c>
      <c r="I23" t="s">
        <v>224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402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224</v>
      </c>
      <c r="C25" t="s">
        <v>224</v>
      </c>
      <c r="D25" t="s">
        <v>224</v>
      </c>
      <c r="E25" t="s">
        <v>224</v>
      </c>
      <c r="H25" s="78">
        <v>0</v>
      </c>
      <c r="I25" t="s">
        <v>224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266</v>
      </c>
      <c r="D26" s="16"/>
    </row>
    <row r="27" spans="2:16">
      <c r="B27" t="s">
        <v>395</v>
      </c>
      <c r="D27" s="16"/>
    </row>
    <row r="28" spans="2:16">
      <c r="B28" t="s">
        <v>397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5:XFD1048576 A1:XFD3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3">
        <v>44012</v>
      </c>
    </row>
    <row r="2" spans="2:18">
      <c r="B2" s="2" t="s">
        <v>1</v>
      </c>
      <c r="C2" s="12" t="s">
        <v>197</v>
      </c>
    </row>
    <row r="3" spans="2:18">
      <c r="B3" s="2" t="s">
        <v>2</v>
      </c>
      <c r="C3" s="26" t="s">
        <v>4558</v>
      </c>
    </row>
    <row r="4" spans="2:18" s="1" customFormat="1">
      <c r="B4" s="2" t="s">
        <v>3</v>
      </c>
    </row>
    <row r="5" spans="2:18">
      <c r="B5" s="75" t="s">
        <v>198</v>
      </c>
      <c r="C5" t="s">
        <v>199</v>
      </c>
    </row>
    <row r="7" spans="2:18" ht="26.25" customHeight="1">
      <c r="B7" s="107" t="s">
        <v>177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208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2653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224</v>
      </c>
      <c r="C14" t="s">
        <v>224</v>
      </c>
      <c r="D14" t="s">
        <v>224</v>
      </c>
      <c r="E14" t="s">
        <v>224</v>
      </c>
      <c r="H14" s="78">
        <v>0</v>
      </c>
      <c r="I14" t="s">
        <v>224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2654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224</v>
      </c>
      <c r="C16" t="s">
        <v>224</v>
      </c>
      <c r="D16" t="s">
        <v>224</v>
      </c>
      <c r="E16" t="s">
        <v>224</v>
      </c>
      <c r="H16" s="78">
        <v>0</v>
      </c>
      <c r="I16" t="s">
        <v>224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400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224</v>
      </c>
      <c r="C18" t="s">
        <v>224</v>
      </c>
      <c r="D18" t="s">
        <v>224</v>
      </c>
      <c r="E18" t="s">
        <v>224</v>
      </c>
      <c r="H18" s="78">
        <v>0</v>
      </c>
      <c r="I18" t="s">
        <v>224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1129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224</v>
      </c>
      <c r="C20" t="s">
        <v>224</v>
      </c>
      <c r="D20" t="s">
        <v>224</v>
      </c>
      <c r="E20" t="s">
        <v>224</v>
      </c>
      <c r="H20" s="78">
        <v>0</v>
      </c>
      <c r="I20" t="s">
        <v>224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264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401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224</v>
      </c>
      <c r="C23" t="s">
        <v>224</v>
      </c>
      <c r="D23" t="s">
        <v>224</v>
      </c>
      <c r="E23" t="s">
        <v>224</v>
      </c>
      <c r="H23" s="78">
        <v>0</v>
      </c>
      <c r="I23" t="s">
        <v>224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402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224</v>
      </c>
      <c r="C25" t="s">
        <v>224</v>
      </c>
      <c r="D25" t="s">
        <v>224</v>
      </c>
      <c r="E25" t="s">
        <v>224</v>
      </c>
      <c r="H25" s="78">
        <v>0</v>
      </c>
      <c r="I25" t="s">
        <v>224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266</v>
      </c>
      <c r="D26" s="16"/>
    </row>
    <row r="27" spans="2:16">
      <c r="B27" t="s">
        <v>395</v>
      </c>
      <c r="D27" s="16"/>
    </row>
    <row r="28" spans="2:16">
      <c r="B28" t="s">
        <v>397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5:XFD1048576 A1:XFD3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s="83">
        <v>44012</v>
      </c>
    </row>
    <row r="2" spans="2:53">
      <c r="B2" s="2" t="s">
        <v>1</v>
      </c>
      <c r="C2" s="12" t="s">
        <v>197</v>
      </c>
    </row>
    <row r="3" spans="2:53">
      <c r="B3" s="2" t="s">
        <v>2</v>
      </c>
      <c r="C3" s="26" t="s">
        <v>4558</v>
      </c>
    </row>
    <row r="4" spans="2:53" s="1" customFormat="1">
      <c r="B4" s="2" t="s">
        <v>3</v>
      </c>
    </row>
    <row r="5" spans="2:53">
      <c r="B5" s="75" t="s">
        <v>198</v>
      </c>
      <c r="C5" t="s">
        <v>199</v>
      </c>
    </row>
    <row r="6" spans="2:53" ht="21.7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1"/>
    </row>
    <row r="7" spans="2:53" ht="27.75" customHeight="1">
      <c r="B7" s="102" t="s">
        <v>69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4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6.98</v>
      </c>
      <c r="I11" s="7"/>
      <c r="J11" s="7"/>
      <c r="K11" s="77">
        <v>1.6000000000000001E-3</v>
      </c>
      <c r="L11" s="76">
        <v>2397032499.6399999</v>
      </c>
      <c r="M11" s="7"/>
      <c r="N11" s="76">
        <v>0</v>
      </c>
      <c r="O11" s="76">
        <v>2937318.7874902692</v>
      </c>
      <c r="P11" s="7"/>
      <c r="Q11" s="77">
        <v>1</v>
      </c>
      <c r="R11" s="77">
        <v>0.1646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208</v>
      </c>
      <c r="C12" s="16"/>
      <c r="D12" s="16"/>
      <c r="H12" s="82">
        <v>6.69</v>
      </c>
      <c r="K12" s="81">
        <v>1E-3</v>
      </c>
      <c r="L12" s="82">
        <v>2381620480.6500001</v>
      </c>
      <c r="N12" s="82">
        <v>0</v>
      </c>
      <c r="O12" s="82">
        <v>2875923.4104942321</v>
      </c>
      <c r="Q12" s="81">
        <v>0.97909999999999997</v>
      </c>
      <c r="R12" s="81">
        <v>0.16109999999999999</v>
      </c>
    </row>
    <row r="13" spans="2:53">
      <c r="B13" s="80" t="s">
        <v>267</v>
      </c>
      <c r="C13" s="16"/>
      <c r="D13" s="16"/>
      <c r="H13" s="82">
        <v>6.73</v>
      </c>
      <c r="K13" s="81">
        <v>-3.7000000000000002E-3</v>
      </c>
      <c r="L13" s="82">
        <v>1067703099.5700001</v>
      </c>
      <c r="N13" s="82">
        <v>0</v>
      </c>
      <c r="O13" s="82">
        <v>1334709.6902168409</v>
      </c>
      <c r="Q13" s="81">
        <v>0.45440000000000003</v>
      </c>
      <c r="R13" s="81">
        <v>7.4800000000000005E-2</v>
      </c>
    </row>
    <row r="14" spans="2:53">
      <c r="B14" s="80" t="s">
        <v>268</v>
      </c>
      <c r="C14" s="16"/>
      <c r="D14" s="16"/>
      <c r="H14" s="82">
        <v>6.73</v>
      </c>
      <c r="K14" s="81">
        <v>-3.7000000000000002E-3</v>
      </c>
      <c r="L14" s="82">
        <v>1067703099.5700001</v>
      </c>
      <c r="N14" s="82">
        <v>0</v>
      </c>
      <c r="O14" s="82">
        <v>1334709.6902168409</v>
      </c>
      <c r="Q14" s="81">
        <v>0.45440000000000003</v>
      </c>
      <c r="R14" s="81">
        <v>7.4800000000000005E-2</v>
      </c>
    </row>
    <row r="15" spans="2:53">
      <c r="B15" t="s">
        <v>269</v>
      </c>
      <c r="C15" t="s">
        <v>270</v>
      </c>
      <c r="D15" t="s">
        <v>100</v>
      </c>
      <c r="E15" t="s">
        <v>271</v>
      </c>
      <c r="G15" t="s">
        <v>272</v>
      </c>
      <c r="H15" s="78">
        <v>1.04</v>
      </c>
      <c r="I15" t="s">
        <v>102</v>
      </c>
      <c r="J15" s="79">
        <v>0.04</v>
      </c>
      <c r="K15" s="79">
        <v>-8.0000000000000004E-4</v>
      </c>
      <c r="L15" s="78">
        <v>113092478.69</v>
      </c>
      <c r="M15" s="78">
        <v>140.97</v>
      </c>
      <c r="N15" s="78">
        <v>0</v>
      </c>
      <c r="O15" s="78">
        <v>159426.46720929301</v>
      </c>
      <c r="P15" s="79">
        <v>7.3000000000000001E-3</v>
      </c>
      <c r="Q15" s="79">
        <v>5.4300000000000001E-2</v>
      </c>
      <c r="R15" s="79">
        <v>8.8999999999999999E-3</v>
      </c>
    </row>
    <row r="16" spans="2:53">
      <c r="B16" t="s">
        <v>273</v>
      </c>
      <c r="C16" t="s">
        <v>274</v>
      </c>
      <c r="D16" t="s">
        <v>100</v>
      </c>
      <c r="E16" t="s">
        <v>271</v>
      </c>
      <c r="G16" t="s">
        <v>275</v>
      </c>
      <c r="H16" s="78">
        <v>3.76</v>
      </c>
      <c r="I16" t="s">
        <v>102</v>
      </c>
      <c r="J16" s="79">
        <v>0.04</v>
      </c>
      <c r="K16" s="79">
        <v>-5.0000000000000001E-3</v>
      </c>
      <c r="L16" s="78">
        <v>105720203.40000001</v>
      </c>
      <c r="M16" s="78">
        <v>150.97999999999999</v>
      </c>
      <c r="N16" s="78">
        <v>0</v>
      </c>
      <c r="O16" s="78">
        <v>159616.36309331999</v>
      </c>
      <c r="P16" s="79">
        <v>9.1000000000000004E-3</v>
      </c>
      <c r="Q16" s="79">
        <v>5.4300000000000001E-2</v>
      </c>
      <c r="R16" s="79">
        <v>8.8999999999999999E-3</v>
      </c>
    </row>
    <row r="17" spans="2:18">
      <c r="B17" t="s">
        <v>276</v>
      </c>
      <c r="C17" t="s">
        <v>277</v>
      </c>
      <c r="D17" t="s">
        <v>100</v>
      </c>
      <c r="E17" t="s">
        <v>271</v>
      </c>
      <c r="G17" t="s">
        <v>278</v>
      </c>
      <c r="H17" s="78">
        <v>6.77</v>
      </c>
      <c r="I17" t="s">
        <v>102</v>
      </c>
      <c r="J17" s="79">
        <v>7.4999999999999997E-3</v>
      </c>
      <c r="K17" s="79">
        <v>-6.7000000000000002E-3</v>
      </c>
      <c r="L17" s="78">
        <v>117874757.87</v>
      </c>
      <c r="M17" s="78">
        <v>111.25</v>
      </c>
      <c r="N17" s="78">
        <v>0</v>
      </c>
      <c r="O17" s="78">
        <v>131135.66813037501</v>
      </c>
      <c r="P17" s="79">
        <v>7.4000000000000003E-3</v>
      </c>
      <c r="Q17" s="79">
        <v>4.4600000000000001E-2</v>
      </c>
      <c r="R17" s="79">
        <v>7.3000000000000001E-3</v>
      </c>
    </row>
    <row r="18" spans="2:18">
      <c r="B18" t="s">
        <v>279</v>
      </c>
      <c r="C18" t="s">
        <v>280</v>
      </c>
      <c r="D18" t="s">
        <v>100</v>
      </c>
      <c r="E18" t="s">
        <v>271</v>
      </c>
      <c r="G18" t="s">
        <v>281</v>
      </c>
      <c r="H18" s="78">
        <v>22.48</v>
      </c>
      <c r="I18" t="s">
        <v>102</v>
      </c>
      <c r="J18" s="79">
        <v>0.01</v>
      </c>
      <c r="K18" s="79">
        <v>1.5E-3</v>
      </c>
      <c r="L18" s="78">
        <v>66498793.630000003</v>
      </c>
      <c r="M18" s="78">
        <v>121.79</v>
      </c>
      <c r="N18" s="78">
        <v>0</v>
      </c>
      <c r="O18" s="78">
        <v>80988.880761976994</v>
      </c>
      <c r="P18" s="79">
        <v>4.0000000000000001E-3</v>
      </c>
      <c r="Q18" s="79">
        <v>2.76E-2</v>
      </c>
      <c r="R18" s="79">
        <v>4.4999999999999997E-3</v>
      </c>
    </row>
    <row r="19" spans="2:18">
      <c r="B19" t="s">
        <v>282</v>
      </c>
      <c r="C19" t="s">
        <v>283</v>
      </c>
      <c r="D19" t="s">
        <v>100</v>
      </c>
      <c r="E19" t="s">
        <v>271</v>
      </c>
      <c r="G19" t="s">
        <v>284</v>
      </c>
      <c r="H19" s="78">
        <v>3.15</v>
      </c>
      <c r="I19" t="s">
        <v>102</v>
      </c>
      <c r="J19" s="79">
        <v>1.7500000000000002E-2</v>
      </c>
      <c r="K19" s="79">
        <v>-4.3E-3</v>
      </c>
      <c r="L19" s="78">
        <v>160921216.83000001</v>
      </c>
      <c r="M19" s="78">
        <v>110.28</v>
      </c>
      <c r="N19" s="78">
        <v>0</v>
      </c>
      <c r="O19" s="78">
        <v>177463.91792012399</v>
      </c>
      <c r="P19" s="79">
        <v>9.4999999999999998E-3</v>
      </c>
      <c r="Q19" s="79">
        <v>6.0400000000000002E-2</v>
      </c>
      <c r="R19" s="79">
        <v>9.9000000000000008E-3</v>
      </c>
    </row>
    <row r="20" spans="2:18">
      <c r="B20" t="s">
        <v>285</v>
      </c>
      <c r="C20" t="s">
        <v>286</v>
      </c>
      <c r="D20" t="s">
        <v>100</v>
      </c>
      <c r="E20" t="s">
        <v>271</v>
      </c>
      <c r="G20" t="s">
        <v>287</v>
      </c>
      <c r="H20" s="78">
        <v>5.23</v>
      </c>
      <c r="I20" t="s">
        <v>102</v>
      </c>
      <c r="J20" s="79">
        <v>7.4999999999999997E-3</v>
      </c>
      <c r="K20" s="79">
        <v>-6.1000000000000004E-3</v>
      </c>
      <c r="L20" s="78">
        <v>137724548.31999999</v>
      </c>
      <c r="M20" s="78">
        <v>108.32</v>
      </c>
      <c r="N20" s="78">
        <v>0</v>
      </c>
      <c r="O20" s="78">
        <v>149183.23074022401</v>
      </c>
      <c r="P20" s="79">
        <v>8.0999999999999996E-3</v>
      </c>
      <c r="Q20" s="79">
        <v>5.0799999999999998E-2</v>
      </c>
      <c r="R20" s="79">
        <v>8.3999999999999995E-3</v>
      </c>
    </row>
    <row r="21" spans="2:18">
      <c r="B21" t="s">
        <v>288</v>
      </c>
      <c r="C21" t="s">
        <v>289</v>
      </c>
      <c r="D21" t="s">
        <v>100</v>
      </c>
      <c r="E21" t="s">
        <v>271</v>
      </c>
      <c r="G21" t="s">
        <v>290</v>
      </c>
      <c r="H21" s="78">
        <v>0.33</v>
      </c>
      <c r="I21" t="s">
        <v>102</v>
      </c>
      <c r="J21" s="79">
        <v>1E-3</v>
      </c>
      <c r="K21" s="79">
        <v>-8.3999999999999995E-3</v>
      </c>
      <c r="L21" s="78">
        <v>367150.8</v>
      </c>
      <c r="M21" s="78">
        <v>101.18</v>
      </c>
      <c r="N21" s="78">
        <v>0</v>
      </c>
      <c r="O21" s="78">
        <v>371.48317944000001</v>
      </c>
      <c r="P21" s="79">
        <v>0</v>
      </c>
      <c r="Q21" s="79">
        <v>1E-4</v>
      </c>
      <c r="R21" s="79">
        <v>0</v>
      </c>
    </row>
    <row r="22" spans="2:18">
      <c r="B22" t="s">
        <v>291</v>
      </c>
      <c r="C22" t="s">
        <v>292</v>
      </c>
      <c r="D22" t="s">
        <v>100</v>
      </c>
      <c r="E22" t="s">
        <v>271</v>
      </c>
      <c r="G22" t="s">
        <v>293</v>
      </c>
      <c r="H22" s="78">
        <v>17.25</v>
      </c>
      <c r="I22" t="s">
        <v>102</v>
      </c>
      <c r="J22" s="79">
        <v>2.75E-2</v>
      </c>
      <c r="K22" s="79">
        <v>-8.0000000000000004E-4</v>
      </c>
      <c r="L22" s="78">
        <v>55311051.039999999</v>
      </c>
      <c r="M22" s="78">
        <v>174.21</v>
      </c>
      <c r="N22" s="78">
        <v>0</v>
      </c>
      <c r="O22" s="78">
        <v>96357.382016784002</v>
      </c>
      <c r="P22" s="79">
        <v>3.0999999999999999E-3</v>
      </c>
      <c r="Q22" s="79">
        <v>3.2800000000000003E-2</v>
      </c>
      <c r="R22" s="79">
        <v>5.4000000000000003E-3</v>
      </c>
    </row>
    <row r="23" spans="2:18">
      <c r="B23" t="s">
        <v>294</v>
      </c>
      <c r="C23" t="s">
        <v>295</v>
      </c>
      <c r="D23" t="s">
        <v>100</v>
      </c>
      <c r="E23" t="s">
        <v>271</v>
      </c>
      <c r="G23" t="s">
        <v>296</v>
      </c>
      <c r="H23" s="78">
        <v>13.07</v>
      </c>
      <c r="I23" t="s">
        <v>102</v>
      </c>
      <c r="J23" s="79">
        <v>0.04</v>
      </c>
      <c r="K23" s="79">
        <v>-3.7000000000000002E-3</v>
      </c>
      <c r="L23" s="78">
        <v>35663000.759999998</v>
      </c>
      <c r="M23" s="78">
        <v>204.5</v>
      </c>
      <c r="N23" s="78">
        <v>0</v>
      </c>
      <c r="O23" s="78">
        <v>72930.836554199996</v>
      </c>
      <c r="P23" s="79">
        <v>2.2000000000000001E-3</v>
      </c>
      <c r="Q23" s="79">
        <v>2.4799999999999999E-2</v>
      </c>
      <c r="R23" s="79">
        <v>4.1000000000000003E-3</v>
      </c>
    </row>
    <row r="24" spans="2:18">
      <c r="B24" t="s">
        <v>297</v>
      </c>
      <c r="C24" t="s">
        <v>298</v>
      </c>
      <c r="D24" t="s">
        <v>100</v>
      </c>
      <c r="E24" t="s">
        <v>271</v>
      </c>
      <c r="G24" t="s">
        <v>299</v>
      </c>
      <c r="H24" s="78">
        <v>2.17</v>
      </c>
      <c r="I24" t="s">
        <v>102</v>
      </c>
      <c r="J24" s="79">
        <v>2.75E-2</v>
      </c>
      <c r="K24" s="79">
        <v>-2.0999999999999999E-3</v>
      </c>
      <c r="L24" s="78">
        <v>152882535.11000001</v>
      </c>
      <c r="M24" s="78">
        <v>112.64</v>
      </c>
      <c r="N24" s="78">
        <v>0</v>
      </c>
      <c r="O24" s="78">
        <v>172206.88754790401</v>
      </c>
      <c r="P24" s="79">
        <v>9.1000000000000004E-3</v>
      </c>
      <c r="Q24" s="79">
        <v>5.8599999999999999E-2</v>
      </c>
      <c r="R24" s="79">
        <v>9.5999999999999992E-3</v>
      </c>
    </row>
    <row r="25" spans="2:18">
      <c r="B25" t="s">
        <v>300</v>
      </c>
      <c r="C25" t="s">
        <v>301</v>
      </c>
      <c r="D25" t="s">
        <v>100</v>
      </c>
      <c r="E25" t="s">
        <v>271</v>
      </c>
      <c r="G25" t="s">
        <v>302</v>
      </c>
      <c r="H25" s="78">
        <v>8.75</v>
      </c>
      <c r="I25" t="s">
        <v>102</v>
      </c>
      <c r="J25" s="79">
        <v>5.0000000000000001E-3</v>
      </c>
      <c r="K25" s="79">
        <v>-6.8999999999999999E-3</v>
      </c>
      <c r="L25" s="78">
        <v>121647363.12</v>
      </c>
      <c r="M25" s="78">
        <v>111</v>
      </c>
      <c r="N25" s="78">
        <v>0</v>
      </c>
      <c r="O25" s="78">
        <v>135028.57306319999</v>
      </c>
      <c r="P25" s="79">
        <v>8.8999999999999999E-3</v>
      </c>
      <c r="Q25" s="79">
        <v>4.5999999999999999E-2</v>
      </c>
      <c r="R25" s="79">
        <v>7.6E-3</v>
      </c>
    </row>
    <row r="26" spans="2:18">
      <c r="B26" s="80" t="s">
        <v>303</v>
      </c>
      <c r="C26" s="16"/>
      <c r="D26" s="16"/>
      <c r="H26" s="82">
        <v>6.66</v>
      </c>
      <c r="K26" s="81">
        <v>5.1000000000000004E-3</v>
      </c>
      <c r="L26" s="82">
        <v>1313917381.0799999</v>
      </c>
      <c r="N26" s="82">
        <v>0</v>
      </c>
      <c r="O26" s="82">
        <v>1541213.7202773909</v>
      </c>
      <c r="Q26" s="81">
        <v>0.52470000000000006</v>
      </c>
      <c r="R26" s="81">
        <v>8.6300000000000002E-2</v>
      </c>
    </row>
    <row r="27" spans="2:18">
      <c r="B27" s="80" t="s">
        <v>304</v>
      </c>
      <c r="C27" s="16"/>
      <c r="D27" s="16"/>
      <c r="H27" s="82">
        <v>0.33</v>
      </c>
      <c r="K27" s="81">
        <v>4.0000000000000002E-4</v>
      </c>
      <c r="L27" s="82">
        <v>327781172.69</v>
      </c>
      <c r="N27" s="82">
        <v>0</v>
      </c>
      <c r="O27" s="82">
        <v>327761.25600070797</v>
      </c>
      <c r="Q27" s="81">
        <v>0.1116</v>
      </c>
      <c r="R27" s="81">
        <v>1.84E-2</v>
      </c>
    </row>
    <row r="28" spans="2:18">
      <c r="B28" t="s">
        <v>305</v>
      </c>
      <c r="C28" t="s">
        <v>306</v>
      </c>
      <c r="D28" t="s">
        <v>100</v>
      </c>
      <c r="E28" t="s">
        <v>271</v>
      </c>
      <c r="G28" t="s">
        <v>307</v>
      </c>
      <c r="H28" s="78">
        <v>0.28999999999999998</v>
      </c>
      <c r="I28" t="s">
        <v>102</v>
      </c>
      <c r="J28" s="79">
        <v>0</v>
      </c>
      <c r="K28" s="79">
        <v>2.9999999999999997E-4</v>
      </c>
      <c r="L28" s="78">
        <v>95170494.959999993</v>
      </c>
      <c r="M28" s="78">
        <v>100</v>
      </c>
      <c r="N28" s="78">
        <v>0</v>
      </c>
      <c r="O28" s="78">
        <v>95170.494959999996</v>
      </c>
      <c r="P28" s="79">
        <v>1.06E-2</v>
      </c>
      <c r="Q28" s="79">
        <v>3.2399999999999998E-2</v>
      </c>
      <c r="R28" s="79">
        <v>5.3E-3</v>
      </c>
    </row>
    <row r="29" spans="2:18">
      <c r="B29" t="s">
        <v>308</v>
      </c>
      <c r="C29" t="s">
        <v>309</v>
      </c>
      <c r="D29" t="s">
        <v>100</v>
      </c>
      <c r="E29" t="s">
        <v>271</v>
      </c>
      <c r="G29" t="s">
        <v>310</v>
      </c>
      <c r="H29" s="78">
        <v>0.52</v>
      </c>
      <c r="I29" t="s">
        <v>102</v>
      </c>
      <c r="J29" s="79">
        <v>0</v>
      </c>
      <c r="K29" s="79">
        <v>4.0000000000000002E-4</v>
      </c>
      <c r="L29" s="78">
        <v>48897742.57</v>
      </c>
      <c r="M29" s="78">
        <v>100</v>
      </c>
      <c r="N29" s="78">
        <v>0</v>
      </c>
      <c r="O29" s="78">
        <v>48897.742570000002</v>
      </c>
      <c r="P29" s="79">
        <v>6.1000000000000004E-3</v>
      </c>
      <c r="Q29" s="79">
        <v>1.66E-2</v>
      </c>
      <c r="R29" s="79">
        <v>2.7000000000000001E-3</v>
      </c>
    </row>
    <row r="30" spans="2:18">
      <c r="B30" t="s">
        <v>311</v>
      </c>
      <c r="C30" t="s">
        <v>312</v>
      </c>
      <c r="D30" t="s">
        <v>100</v>
      </c>
      <c r="E30" t="s">
        <v>271</v>
      </c>
      <c r="G30" t="s">
        <v>313</v>
      </c>
      <c r="H30" s="78">
        <v>0.35</v>
      </c>
      <c r="I30" t="s">
        <v>102</v>
      </c>
      <c r="J30" s="79">
        <v>0</v>
      </c>
      <c r="K30" s="79">
        <v>5.9999999999999995E-4</v>
      </c>
      <c r="L30" s="78">
        <v>50318248.990000002</v>
      </c>
      <c r="M30" s="78">
        <v>99.98</v>
      </c>
      <c r="N30" s="78">
        <v>0</v>
      </c>
      <c r="O30" s="78">
        <v>50308.185340201999</v>
      </c>
      <c r="P30" s="79">
        <v>5.5999999999999999E-3</v>
      </c>
      <c r="Q30" s="79">
        <v>1.7100000000000001E-2</v>
      </c>
      <c r="R30" s="79">
        <v>2.8E-3</v>
      </c>
    </row>
    <row r="31" spans="2:18">
      <c r="B31" t="s">
        <v>314</v>
      </c>
      <c r="C31" t="s">
        <v>315</v>
      </c>
      <c r="D31" t="s">
        <v>100</v>
      </c>
      <c r="E31" t="s">
        <v>271</v>
      </c>
      <c r="G31" t="s">
        <v>310</v>
      </c>
      <c r="H31" s="78">
        <v>0.42</v>
      </c>
      <c r="I31" t="s">
        <v>102</v>
      </c>
      <c r="J31" s="79">
        <v>0</v>
      </c>
      <c r="K31" s="79">
        <v>2.0000000000000001E-4</v>
      </c>
      <c r="L31" s="78">
        <v>34864291.229999997</v>
      </c>
      <c r="M31" s="78">
        <v>100</v>
      </c>
      <c r="N31" s="78">
        <v>0</v>
      </c>
      <c r="O31" s="78">
        <v>34864.291230000003</v>
      </c>
      <c r="P31" s="79">
        <v>3.8999999999999998E-3</v>
      </c>
      <c r="Q31" s="79">
        <v>1.1900000000000001E-2</v>
      </c>
      <c r="R31" s="79">
        <v>2E-3</v>
      </c>
    </row>
    <row r="32" spans="2:18">
      <c r="B32" t="s">
        <v>316</v>
      </c>
      <c r="C32" t="s">
        <v>317</v>
      </c>
      <c r="D32" t="s">
        <v>100</v>
      </c>
      <c r="E32" t="s">
        <v>271</v>
      </c>
      <c r="G32" t="s">
        <v>318</v>
      </c>
      <c r="H32" s="78">
        <v>0.59</v>
      </c>
      <c r="I32" t="s">
        <v>102</v>
      </c>
      <c r="J32" s="79">
        <v>0</v>
      </c>
      <c r="K32" s="79">
        <v>2.0000000000000001E-4</v>
      </c>
      <c r="L32" s="78">
        <v>17219242.100000001</v>
      </c>
      <c r="M32" s="78">
        <v>99.99</v>
      </c>
      <c r="N32" s="78">
        <v>0</v>
      </c>
      <c r="O32" s="78">
        <v>17217.520175789999</v>
      </c>
      <c r="P32" s="79">
        <v>2.5000000000000001E-3</v>
      </c>
      <c r="Q32" s="79">
        <v>5.8999999999999999E-3</v>
      </c>
      <c r="R32" s="79">
        <v>1E-3</v>
      </c>
    </row>
    <row r="33" spans="2:18">
      <c r="B33" t="s">
        <v>319</v>
      </c>
      <c r="C33" t="s">
        <v>320</v>
      </c>
      <c r="D33" t="s">
        <v>100</v>
      </c>
      <c r="E33" t="s">
        <v>271</v>
      </c>
      <c r="G33" t="s">
        <v>321</v>
      </c>
      <c r="H33" s="78">
        <v>0.1</v>
      </c>
      <c r="I33" t="s">
        <v>102</v>
      </c>
      <c r="J33" s="79">
        <v>0</v>
      </c>
      <c r="K33" s="79">
        <v>1E-3</v>
      </c>
      <c r="L33" s="78">
        <v>321919.92</v>
      </c>
      <c r="M33" s="78">
        <v>99.99</v>
      </c>
      <c r="N33" s="78">
        <v>0</v>
      </c>
      <c r="O33" s="78">
        <v>321.88772800800001</v>
      </c>
      <c r="P33" s="79">
        <v>0</v>
      </c>
      <c r="Q33" s="79">
        <v>1E-4</v>
      </c>
      <c r="R33" s="79">
        <v>0</v>
      </c>
    </row>
    <row r="34" spans="2:18">
      <c r="B34" t="s">
        <v>322</v>
      </c>
      <c r="C34" t="s">
        <v>323</v>
      </c>
      <c r="D34" t="s">
        <v>100</v>
      </c>
      <c r="E34" t="s">
        <v>271</v>
      </c>
      <c r="G34" t="s">
        <v>324</v>
      </c>
      <c r="H34" s="78">
        <v>0.17</v>
      </c>
      <c r="I34" t="s">
        <v>102</v>
      </c>
      <c r="J34" s="79">
        <v>0</v>
      </c>
      <c r="K34" s="79">
        <v>5.9999999999999995E-4</v>
      </c>
      <c r="L34" s="78">
        <v>80989232.920000002</v>
      </c>
      <c r="M34" s="78">
        <v>99.99</v>
      </c>
      <c r="N34" s="78">
        <v>0</v>
      </c>
      <c r="O34" s="78">
        <v>80981.133996707998</v>
      </c>
      <c r="P34" s="79">
        <v>7.4000000000000003E-3</v>
      </c>
      <c r="Q34" s="79">
        <v>2.76E-2</v>
      </c>
      <c r="R34" s="79">
        <v>4.4999999999999997E-3</v>
      </c>
    </row>
    <row r="35" spans="2:18">
      <c r="B35" s="80" t="s">
        <v>325</v>
      </c>
      <c r="C35" s="16"/>
      <c r="D35" s="16"/>
      <c r="H35" s="82">
        <v>8.44</v>
      </c>
      <c r="K35" s="81">
        <v>6.4000000000000003E-3</v>
      </c>
      <c r="L35" s="82">
        <v>973891596.38999999</v>
      </c>
      <c r="N35" s="82">
        <v>0</v>
      </c>
      <c r="O35" s="82">
        <v>1201216.423505083</v>
      </c>
      <c r="Q35" s="81">
        <v>0.40889999999999999</v>
      </c>
      <c r="R35" s="81">
        <v>6.7299999999999999E-2</v>
      </c>
    </row>
    <row r="36" spans="2:18">
      <c r="B36" t="s">
        <v>326</v>
      </c>
      <c r="C36" t="s">
        <v>327</v>
      </c>
      <c r="D36" t="s">
        <v>100</v>
      </c>
      <c r="E36" t="s">
        <v>271</v>
      </c>
      <c r="G36" t="s">
        <v>328</v>
      </c>
      <c r="H36" s="78">
        <v>7.56</v>
      </c>
      <c r="I36" t="s">
        <v>102</v>
      </c>
      <c r="J36" s="79">
        <v>2.2499999999999999E-2</v>
      </c>
      <c r="K36" s="79">
        <v>5.3E-3</v>
      </c>
      <c r="L36" s="78">
        <v>6307086.4800000004</v>
      </c>
      <c r="M36" s="78">
        <v>115.58</v>
      </c>
      <c r="N36" s="78">
        <v>0</v>
      </c>
      <c r="O36" s="78">
        <v>7289.7305535839996</v>
      </c>
      <c r="P36" s="79">
        <v>4.0000000000000002E-4</v>
      </c>
      <c r="Q36" s="79">
        <v>2.5000000000000001E-3</v>
      </c>
      <c r="R36" s="79">
        <v>4.0000000000000002E-4</v>
      </c>
    </row>
    <row r="37" spans="2:18">
      <c r="B37" t="s">
        <v>329</v>
      </c>
      <c r="C37" t="s">
        <v>330</v>
      </c>
      <c r="D37" t="s">
        <v>100</v>
      </c>
      <c r="E37" t="s">
        <v>271</v>
      </c>
      <c r="G37" t="s">
        <v>331</v>
      </c>
      <c r="H37" s="78">
        <v>0.59</v>
      </c>
      <c r="I37" t="s">
        <v>102</v>
      </c>
      <c r="J37" s="79">
        <v>5.0000000000000001E-3</v>
      </c>
      <c r="K37" s="79">
        <v>2.0000000000000001E-4</v>
      </c>
      <c r="L37" s="78">
        <v>14560713.17</v>
      </c>
      <c r="M37" s="78">
        <v>100.5</v>
      </c>
      <c r="N37" s="78">
        <v>0</v>
      </c>
      <c r="O37" s="78">
        <v>14633.51673585</v>
      </c>
      <c r="P37" s="79">
        <v>8.9999999999999998E-4</v>
      </c>
      <c r="Q37" s="79">
        <v>5.0000000000000001E-3</v>
      </c>
      <c r="R37" s="79">
        <v>8.0000000000000004E-4</v>
      </c>
    </row>
    <row r="38" spans="2:18">
      <c r="B38" t="s">
        <v>332</v>
      </c>
      <c r="C38" t="s">
        <v>333</v>
      </c>
      <c r="D38" t="s">
        <v>100</v>
      </c>
      <c r="E38" t="s">
        <v>271</v>
      </c>
      <c r="G38" t="s">
        <v>334</v>
      </c>
      <c r="H38" s="78">
        <v>1.54</v>
      </c>
      <c r="I38" t="s">
        <v>102</v>
      </c>
      <c r="J38" s="79">
        <v>5.5E-2</v>
      </c>
      <c r="K38" s="79">
        <v>4.0000000000000002E-4</v>
      </c>
      <c r="L38" s="78">
        <v>49672149.340000004</v>
      </c>
      <c r="M38" s="78">
        <v>110.94</v>
      </c>
      <c r="N38" s="78">
        <v>0</v>
      </c>
      <c r="O38" s="78">
        <v>55106.282477795998</v>
      </c>
      <c r="P38" s="79">
        <v>2.8E-3</v>
      </c>
      <c r="Q38" s="79">
        <v>1.8800000000000001E-2</v>
      </c>
      <c r="R38" s="79">
        <v>3.0999999999999999E-3</v>
      </c>
    </row>
    <row r="39" spans="2:18">
      <c r="B39" t="s">
        <v>335</v>
      </c>
      <c r="C39" t="s">
        <v>336</v>
      </c>
      <c r="D39" t="s">
        <v>100</v>
      </c>
      <c r="E39" t="s">
        <v>271</v>
      </c>
      <c r="G39" t="s">
        <v>337</v>
      </c>
      <c r="H39" s="78">
        <v>6.38</v>
      </c>
      <c r="I39" t="s">
        <v>102</v>
      </c>
      <c r="J39" s="79">
        <v>0.02</v>
      </c>
      <c r="K39" s="79">
        <v>4.1999999999999997E-3</v>
      </c>
      <c r="L39" s="78">
        <v>47986152.719999999</v>
      </c>
      <c r="M39" s="78">
        <v>111.03</v>
      </c>
      <c r="N39" s="78">
        <v>0</v>
      </c>
      <c r="O39" s="78">
        <v>53279.025365016001</v>
      </c>
      <c r="P39" s="79">
        <v>2.7000000000000001E-3</v>
      </c>
      <c r="Q39" s="79">
        <v>1.8100000000000002E-2</v>
      </c>
      <c r="R39" s="79">
        <v>3.0000000000000001E-3</v>
      </c>
    </row>
    <row r="40" spans="2:18">
      <c r="B40" t="s">
        <v>338</v>
      </c>
      <c r="C40" t="s">
        <v>339</v>
      </c>
      <c r="D40" t="s">
        <v>100</v>
      </c>
      <c r="E40" t="s">
        <v>271</v>
      </c>
      <c r="G40" t="s">
        <v>340</v>
      </c>
      <c r="H40" s="78">
        <v>19.03</v>
      </c>
      <c r="I40" t="s">
        <v>102</v>
      </c>
      <c r="J40" s="79">
        <v>3.7499999999999999E-2</v>
      </c>
      <c r="K40" s="79">
        <v>1.55E-2</v>
      </c>
      <c r="L40" s="78">
        <v>175314345.33000001</v>
      </c>
      <c r="M40" s="78">
        <v>148.69999999999999</v>
      </c>
      <c r="N40" s="78">
        <v>0</v>
      </c>
      <c r="O40" s="78">
        <v>260692.43150571</v>
      </c>
      <c r="P40" s="79">
        <v>1.0500000000000001E-2</v>
      </c>
      <c r="Q40" s="79">
        <v>8.8800000000000004E-2</v>
      </c>
      <c r="R40" s="79">
        <v>1.46E-2</v>
      </c>
    </row>
    <row r="41" spans="2:18">
      <c r="B41" t="s">
        <v>341</v>
      </c>
      <c r="C41" t="s">
        <v>342</v>
      </c>
      <c r="D41" t="s">
        <v>100</v>
      </c>
      <c r="E41" t="s">
        <v>271</v>
      </c>
      <c r="G41" t="s">
        <v>343</v>
      </c>
      <c r="H41" s="78">
        <v>4.93</v>
      </c>
      <c r="I41" t="s">
        <v>102</v>
      </c>
      <c r="J41" s="79">
        <v>1.7500000000000002E-2</v>
      </c>
      <c r="K41" s="79">
        <v>3.0999999999999999E-3</v>
      </c>
      <c r="L41" s="78">
        <v>129061336.26000001</v>
      </c>
      <c r="M41" s="78">
        <v>108.85</v>
      </c>
      <c r="N41" s="78">
        <v>0</v>
      </c>
      <c r="O41" s="78">
        <v>140483.26451901</v>
      </c>
      <c r="P41" s="79">
        <v>6.6E-3</v>
      </c>
      <c r="Q41" s="79">
        <v>4.7800000000000002E-2</v>
      </c>
      <c r="R41" s="79">
        <v>7.9000000000000008E-3</v>
      </c>
    </row>
    <row r="42" spans="2:18">
      <c r="B42" t="s">
        <v>344</v>
      </c>
      <c r="C42" t="s">
        <v>345</v>
      </c>
      <c r="D42" t="s">
        <v>100</v>
      </c>
      <c r="E42" t="s">
        <v>271</v>
      </c>
      <c r="G42" t="s">
        <v>346</v>
      </c>
      <c r="H42" s="78">
        <v>2.63</v>
      </c>
      <c r="I42" t="s">
        <v>102</v>
      </c>
      <c r="J42" s="79">
        <v>4.2500000000000003E-2</v>
      </c>
      <c r="K42" s="79">
        <v>1.5E-3</v>
      </c>
      <c r="L42" s="78">
        <v>95255312.159999996</v>
      </c>
      <c r="M42" s="78">
        <v>112.31</v>
      </c>
      <c r="N42" s="78">
        <v>0</v>
      </c>
      <c r="O42" s="78">
        <v>106981.241086896</v>
      </c>
      <c r="P42" s="79">
        <v>5.1999999999999998E-3</v>
      </c>
      <c r="Q42" s="79">
        <v>3.6400000000000002E-2</v>
      </c>
      <c r="R42" s="79">
        <v>6.0000000000000001E-3</v>
      </c>
    </row>
    <row r="43" spans="2:18">
      <c r="B43" t="s">
        <v>347</v>
      </c>
      <c r="C43" t="s">
        <v>348</v>
      </c>
      <c r="D43" t="s">
        <v>100</v>
      </c>
      <c r="E43" t="s">
        <v>271</v>
      </c>
      <c r="G43" t="s">
        <v>349</v>
      </c>
      <c r="H43" s="78">
        <v>0.83</v>
      </c>
      <c r="I43" t="s">
        <v>102</v>
      </c>
      <c r="J43" s="79">
        <v>0.01</v>
      </c>
      <c r="K43" s="79">
        <v>2.0000000000000001E-4</v>
      </c>
      <c r="L43" s="78">
        <v>1314170.1100000001</v>
      </c>
      <c r="M43" s="78">
        <v>100.98</v>
      </c>
      <c r="N43" s="78">
        <v>0</v>
      </c>
      <c r="O43" s="78">
        <v>1327.048977078</v>
      </c>
      <c r="P43" s="79">
        <v>1E-4</v>
      </c>
      <c r="Q43" s="79">
        <v>5.0000000000000001E-4</v>
      </c>
      <c r="R43" s="79">
        <v>1E-4</v>
      </c>
    </row>
    <row r="44" spans="2:18">
      <c r="B44" t="s">
        <v>350</v>
      </c>
      <c r="C44" t="s">
        <v>351</v>
      </c>
      <c r="D44" t="s">
        <v>100</v>
      </c>
      <c r="E44" t="s">
        <v>271</v>
      </c>
      <c r="G44" t="s">
        <v>352</v>
      </c>
      <c r="H44" s="78">
        <v>5.41</v>
      </c>
      <c r="I44" t="s">
        <v>102</v>
      </c>
      <c r="J44" s="79">
        <v>6.25E-2</v>
      </c>
      <c r="K44" s="79">
        <v>3.8E-3</v>
      </c>
      <c r="L44" s="78">
        <v>67109678.569999993</v>
      </c>
      <c r="M44" s="78">
        <v>140.84</v>
      </c>
      <c r="N44" s="78">
        <v>0</v>
      </c>
      <c r="O44" s="78">
        <v>94517.271297988002</v>
      </c>
      <c r="P44" s="79">
        <v>4.1000000000000003E-3</v>
      </c>
      <c r="Q44" s="79">
        <v>3.2199999999999999E-2</v>
      </c>
      <c r="R44" s="79">
        <v>5.3E-3</v>
      </c>
    </row>
    <row r="45" spans="2:18">
      <c r="B45" t="s">
        <v>353</v>
      </c>
      <c r="C45" t="s">
        <v>354</v>
      </c>
      <c r="D45" t="s">
        <v>100</v>
      </c>
      <c r="E45" t="s">
        <v>271</v>
      </c>
      <c r="G45" t="s">
        <v>355</v>
      </c>
      <c r="H45" s="78">
        <v>3.55</v>
      </c>
      <c r="I45" t="s">
        <v>102</v>
      </c>
      <c r="J45" s="79">
        <v>3.7499999999999999E-2</v>
      </c>
      <c r="K45" s="79">
        <v>2.0999999999999999E-3</v>
      </c>
      <c r="L45" s="78">
        <v>58111775.030000001</v>
      </c>
      <c r="M45" s="78">
        <v>114.14</v>
      </c>
      <c r="N45" s="78">
        <v>0</v>
      </c>
      <c r="O45" s="78">
        <v>66328.780019241996</v>
      </c>
      <c r="P45" s="79">
        <v>3.3999999999999998E-3</v>
      </c>
      <c r="Q45" s="79">
        <v>2.2599999999999999E-2</v>
      </c>
      <c r="R45" s="79">
        <v>3.7000000000000002E-3</v>
      </c>
    </row>
    <row r="46" spans="2:18">
      <c r="B46" t="s">
        <v>356</v>
      </c>
      <c r="C46" t="s">
        <v>357</v>
      </c>
      <c r="D46" t="s">
        <v>100</v>
      </c>
      <c r="E46" t="s">
        <v>271</v>
      </c>
      <c r="G46" t="s">
        <v>358</v>
      </c>
      <c r="H46" s="78">
        <v>15.17</v>
      </c>
      <c r="I46" t="s">
        <v>102</v>
      </c>
      <c r="J46" s="79">
        <v>5.5E-2</v>
      </c>
      <c r="K46" s="79">
        <v>1.32E-2</v>
      </c>
      <c r="L46" s="78">
        <v>77308275.430000007</v>
      </c>
      <c r="M46" s="78">
        <v>180.5</v>
      </c>
      <c r="N46" s="78">
        <v>0</v>
      </c>
      <c r="O46" s="78">
        <v>139541.43715114999</v>
      </c>
      <c r="P46" s="79">
        <v>4.0000000000000001E-3</v>
      </c>
      <c r="Q46" s="79">
        <v>4.7500000000000001E-2</v>
      </c>
      <c r="R46" s="79">
        <v>7.7999999999999996E-3</v>
      </c>
    </row>
    <row r="47" spans="2:18">
      <c r="B47" t="s">
        <v>359</v>
      </c>
      <c r="C47" t="s">
        <v>360</v>
      </c>
      <c r="D47" t="s">
        <v>100</v>
      </c>
      <c r="E47" t="s">
        <v>271</v>
      </c>
      <c r="G47" t="s">
        <v>361</v>
      </c>
      <c r="H47" s="78">
        <v>2.06</v>
      </c>
      <c r="I47" t="s">
        <v>102</v>
      </c>
      <c r="J47" s="79">
        <v>7.4999999999999997E-3</v>
      </c>
      <c r="K47" s="79">
        <v>8.9999999999999998E-4</v>
      </c>
      <c r="L47" s="78">
        <v>95565324.680000007</v>
      </c>
      <c r="M47" s="78">
        <v>102.07</v>
      </c>
      <c r="N47" s="78">
        <v>0</v>
      </c>
      <c r="O47" s="78">
        <v>97543.526900875993</v>
      </c>
      <c r="P47" s="79">
        <v>6.4000000000000003E-3</v>
      </c>
      <c r="Q47" s="79">
        <v>3.32E-2</v>
      </c>
      <c r="R47" s="79">
        <v>5.4999999999999997E-3</v>
      </c>
    </row>
    <row r="48" spans="2:18">
      <c r="B48" t="s">
        <v>362</v>
      </c>
      <c r="C48" t="s">
        <v>363</v>
      </c>
      <c r="D48" t="s">
        <v>100</v>
      </c>
      <c r="E48" t="s">
        <v>271</v>
      </c>
      <c r="G48" t="s">
        <v>364</v>
      </c>
      <c r="H48" s="78">
        <v>9.33</v>
      </c>
      <c r="I48" t="s">
        <v>102</v>
      </c>
      <c r="J48" s="79">
        <v>0.01</v>
      </c>
      <c r="K48" s="79">
        <v>6.1999999999999998E-3</v>
      </c>
      <c r="L48" s="78">
        <v>8553750.3699999992</v>
      </c>
      <c r="M48" s="78">
        <v>103.79</v>
      </c>
      <c r="N48" s="78">
        <v>0</v>
      </c>
      <c r="O48" s="78">
        <v>8877.9375090230005</v>
      </c>
      <c r="P48" s="79">
        <v>8.9999999999999998E-4</v>
      </c>
      <c r="Q48" s="79">
        <v>3.0000000000000001E-3</v>
      </c>
      <c r="R48" s="79">
        <v>5.0000000000000001E-4</v>
      </c>
    </row>
    <row r="49" spans="2:18">
      <c r="B49" t="s">
        <v>365</v>
      </c>
      <c r="C49" t="s">
        <v>366</v>
      </c>
      <c r="D49" t="s">
        <v>100</v>
      </c>
      <c r="E49" t="s">
        <v>271</v>
      </c>
      <c r="G49" t="s">
        <v>367</v>
      </c>
      <c r="H49" s="78">
        <v>2.38</v>
      </c>
      <c r="I49" t="s">
        <v>102</v>
      </c>
      <c r="J49" s="79">
        <v>1.2500000000000001E-2</v>
      </c>
      <c r="K49" s="79">
        <v>1.1000000000000001E-3</v>
      </c>
      <c r="L49" s="78">
        <v>54746213.57</v>
      </c>
      <c r="M49" s="78">
        <v>103.48</v>
      </c>
      <c r="N49" s="78">
        <v>0</v>
      </c>
      <c r="O49" s="78">
        <v>56651.381802235999</v>
      </c>
      <c r="P49" s="79">
        <v>4.7000000000000002E-3</v>
      </c>
      <c r="Q49" s="79">
        <v>1.9300000000000001E-2</v>
      </c>
      <c r="R49" s="79">
        <v>3.2000000000000002E-3</v>
      </c>
    </row>
    <row r="50" spans="2:18">
      <c r="B50" t="s">
        <v>368</v>
      </c>
      <c r="C50" t="s">
        <v>369</v>
      </c>
      <c r="D50" t="s">
        <v>100</v>
      </c>
      <c r="E50" t="s">
        <v>271</v>
      </c>
      <c r="G50" t="s">
        <v>370</v>
      </c>
      <c r="H50" s="78">
        <v>15.11</v>
      </c>
      <c r="I50" t="s">
        <v>102</v>
      </c>
      <c r="J50" s="79">
        <v>1.4999999999999999E-2</v>
      </c>
      <c r="K50" s="79">
        <v>1.18E-2</v>
      </c>
      <c r="L50" s="78">
        <v>8622732.25</v>
      </c>
      <c r="M50" s="78">
        <v>105</v>
      </c>
      <c r="N50" s="78">
        <v>0</v>
      </c>
      <c r="O50" s="78">
        <v>9053.8688624999995</v>
      </c>
      <c r="P50" s="79">
        <v>3.0000000000000001E-3</v>
      </c>
      <c r="Q50" s="79">
        <v>3.0999999999999999E-3</v>
      </c>
      <c r="R50" s="79">
        <v>5.0000000000000001E-4</v>
      </c>
    </row>
    <row r="51" spans="2:18">
      <c r="B51" t="s">
        <v>371</v>
      </c>
      <c r="C51" t="s">
        <v>372</v>
      </c>
      <c r="D51" t="s">
        <v>100</v>
      </c>
      <c r="E51" t="s">
        <v>271</v>
      </c>
      <c r="G51" t="s">
        <v>373</v>
      </c>
      <c r="H51" s="78">
        <v>3.33</v>
      </c>
      <c r="I51" t="s">
        <v>102</v>
      </c>
      <c r="J51" s="79">
        <v>1.4999999999999999E-2</v>
      </c>
      <c r="K51" s="79">
        <v>1.9E-3</v>
      </c>
      <c r="L51" s="78">
        <v>84402580.920000002</v>
      </c>
      <c r="M51" s="78">
        <v>105.34</v>
      </c>
      <c r="N51" s="78">
        <v>0</v>
      </c>
      <c r="O51" s="78">
        <v>88909.678741127995</v>
      </c>
      <c r="P51" s="79">
        <v>5.0000000000000001E-3</v>
      </c>
      <c r="Q51" s="79">
        <v>3.0300000000000001E-2</v>
      </c>
      <c r="R51" s="79">
        <v>5.0000000000000001E-3</v>
      </c>
    </row>
    <row r="52" spans="2:18">
      <c r="B52" s="80" t="s">
        <v>374</v>
      </c>
      <c r="C52" s="16"/>
      <c r="D52" s="16"/>
      <c r="H52" s="82">
        <v>1.41</v>
      </c>
      <c r="K52" s="81">
        <v>1E-3</v>
      </c>
      <c r="L52" s="82">
        <v>12244612</v>
      </c>
      <c r="N52" s="82">
        <v>0</v>
      </c>
      <c r="O52" s="82">
        <v>12236.040771600001</v>
      </c>
      <c r="Q52" s="81">
        <v>4.1999999999999997E-3</v>
      </c>
      <c r="R52" s="81">
        <v>6.9999999999999999E-4</v>
      </c>
    </row>
    <row r="53" spans="2:18">
      <c r="B53" t="s">
        <v>375</v>
      </c>
      <c r="C53" t="s">
        <v>376</v>
      </c>
      <c r="D53" t="s">
        <v>100</v>
      </c>
      <c r="E53" t="s">
        <v>271</v>
      </c>
      <c r="G53" t="s">
        <v>377</v>
      </c>
      <c r="H53" s="78">
        <v>1.41</v>
      </c>
      <c r="I53" t="s">
        <v>102</v>
      </c>
      <c r="J53" s="79">
        <v>2.9999999999999997E-4</v>
      </c>
      <c r="K53" s="79">
        <v>1E-3</v>
      </c>
      <c r="L53" s="78">
        <v>12244612</v>
      </c>
      <c r="M53" s="78">
        <v>99.93</v>
      </c>
      <c r="N53" s="78">
        <v>0</v>
      </c>
      <c r="O53" s="78">
        <v>12236.040771600001</v>
      </c>
      <c r="P53" s="79">
        <v>8.9999999999999998E-4</v>
      </c>
      <c r="Q53" s="79">
        <v>4.1999999999999997E-3</v>
      </c>
      <c r="R53" s="79">
        <v>6.9999999999999999E-4</v>
      </c>
    </row>
    <row r="54" spans="2:18">
      <c r="B54" s="80" t="s">
        <v>378</v>
      </c>
      <c r="C54" s="16"/>
      <c r="D54" s="16"/>
      <c r="H54" s="82">
        <v>0</v>
      </c>
      <c r="K54" s="81">
        <v>0</v>
      </c>
      <c r="L54" s="82">
        <v>0</v>
      </c>
      <c r="N54" s="82">
        <v>0</v>
      </c>
      <c r="O54" s="82">
        <v>0</v>
      </c>
      <c r="Q54" s="81">
        <v>0</v>
      </c>
      <c r="R54" s="81">
        <v>0</v>
      </c>
    </row>
    <row r="55" spans="2:18">
      <c r="B55" t="s">
        <v>224</v>
      </c>
      <c r="C55" t="s">
        <v>224</v>
      </c>
      <c r="D55" s="16"/>
      <c r="E55" t="s">
        <v>224</v>
      </c>
      <c r="H55" s="78">
        <v>0</v>
      </c>
      <c r="I55" t="s">
        <v>224</v>
      </c>
      <c r="J55" s="79">
        <v>0</v>
      </c>
      <c r="K55" s="79">
        <v>0</v>
      </c>
      <c r="L55" s="78">
        <v>0</v>
      </c>
      <c r="M55" s="78">
        <v>0</v>
      </c>
      <c r="O55" s="78">
        <v>0</v>
      </c>
      <c r="P55" s="79">
        <v>0</v>
      </c>
      <c r="Q55" s="79">
        <v>0</v>
      </c>
      <c r="R55" s="79">
        <v>0</v>
      </c>
    </row>
    <row r="56" spans="2:18">
      <c r="B56" s="80" t="s">
        <v>264</v>
      </c>
      <c r="C56" s="16"/>
      <c r="D56" s="16"/>
      <c r="H56" s="82">
        <v>20.48</v>
      </c>
      <c r="K56" s="81">
        <v>2.87E-2</v>
      </c>
      <c r="L56" s="82">
        <v>15412018.99</v>
      </c>
      <c r="N56" s="82">
        <v>0</v>
      </c>
      <c r="O56" s="82">
        <v>61395.376996037063</v>
      </c>
      <c r="Q56" s="81">
        <v>2.0899999999999998E-2</v>
      </c>
      <c r="R56" s="81">
        <v>3.3999999999999998E-3</v>
      </c>
    </row>
    <row r="57" spans="2:18">
      <c r="B57" s="80" t="s">
        <v>379</v>
      </c>
      <c r="C57" s="16"/>
      <c r="D57" s="16"/>
      <c r="H57" s="82">
        <v>21.93</v>
      </c>
      <c r="K57" s="81">
        <v>3.0800000000000001E-2</v>
      </c>
      <c r="L57" s="82">
        <v>14176818.99</v>
      </c>
      <c r="N57" s="82">
        <v>0</v>
      </c>
      <c r="O57" s="82">
        <v>57003.057123191458</v>
      </c>
      <c r="Q57" s="81">
        <v>1.9400000000000001E-2</v>
      </c>
      <c r="R57" s="81">
        <v>3.2000000000000002E-3</v>
      </c>
    </row>
    <row r="58" spans="2:18">
      <c r="B58" t="s">
        <v>380</v>
      </c>
      <c r="C58" t="s">
        <v>381</v>
      </c>
      <c r="D58" t="s">
        <v>123</v>
      </c>
      <c r="E58" t="s">
        <v>382</v>
      </c>
      <c r="F58" t="s">
        <v>231</v>
      </c>
      <c r="G58" t="s">
        <v>310</v>
      </c>
      <c r="H58" s="78">
        <v>19.190000000000001</v>
      </c>
      <c r="I58" t="s">
        <v>106</v>
      </c>
      <c r="J58" s="79">
        <v>3.3799999999999997E-2</v>
      </c>
      <c r="K58" s="79">
        <v>2.87E-2</v>
      </c>
      <c r="L58" s="78">
        <v>2878269.68</v>
      </c>
      <c r="M58" s="78">
        <v>111.14234932997286</v>
      </c>
      <c r="N58" s="78">
        <v>0</v>
      </c>
      <c r="O58" s="78">
        <v>11087.652703672</v>
      </c>
      <c r="P58" s="79">
        <v>1.4E-3</v>
      </c>
      <c r="Q58" s="79">
        <v>3.8E-3</v>
      </c>
      <c r="R58" s="79">
        <v>5.9999999999999995E-4</v>
      </c>
    </row>
    <row r="59" spans="2:18">
      <c r="B59" t="s">
        <v>383</v>
      </c>
      <c r="C59" t="s">
        <v>384</v>
      </c>
      <c r="D59" t="s">
        <v>123</v>
      </c>
      <c r="E59" t="s">
        <v>224</v>
      </c>
      <c r="F59" t="s">
        <v>225</v>
      </c>
      <c r="G59" t="s">
        <v>385</v>
      </c>
      <c r="H59" s="78">
        <v>22.1</v>
      </c>
      <c r="I59" t="s">
        <v>106</v>
      </c>
      <c r="J59" s="79">
        <v>3.7999999999999999E-2</v>
      </c>
      <c r="K59" s="79">
        <v>3.1E-2</v>
      </c>
      <c r="L59" s="78">
        <v>10404676.74</v>
      </c>
      <c r="M59" s="78">
        <v>116.1426164029709</v>
      </c>
      <c r="N59" s="78">
        <v>0</v>
      </c>
      <c r="O59" s="78">
        <v>41884.058329905798</v>
      </c>
      <c r="P59" s="79">
        <v>2.0999999999999999E-3</v>
      </c>
      <c r="Q59" s="79">
        <v>1.43E-2</v>
      </c>
      <c r="R59" s="79">
        <v>2.3E-3</v>
      </c>
    </row>
    <row r="60" spans="2:18">
      <c r="B60" t="s">
        <v>386</v>
      </c>
      <c r="C60" t="s">
        <v>387</v>
      </c>
      <c r="D60" t="s">
        <v>123</v>
      </c>
      <c r="E60" t="s">
        <v>224</v>
      </c>
      <c r="F60" t="s">
        <v>225</v>
      </c>
      <c r="G60" t="s">
        <v>385</v>
      </c>
      <c r="H60" s="78">
        <v>27.75</v>
      </c>
      <c r="I60" t="s">
        <v>106</v>
      </c>
      <c r="J60" s="79">
        <v>4.4999999999999998E-2</v>
      </c>
      <c r="K60" s="79">
        <v>3.4500000000000003E-2</v>
      </c>
      <c r="L60" s="78">
        <v>893872.57</v>
      </c>
      <c r="M60" s="78">
        <v>130.12055887751518</v>
      </c>
      <c r="N60" s="78">
        <v>0</v>
      </c>
      <c r="O60" s="78">
        <v>4031.3460896136598</v>
      </c>
      <c r="P60" s="79">
        <v>8.9999999999999998E-4</v>
      </c>
      <c r="Q60" s="79">
        <v>1.4E-3</v>
      </c>
      <c r="R60" s="79">
        <v>2.0000000000000001E-4</v>
      </c>
    </row>
    <row r="61" spans="2:18">
      <c r="B61" s="80" t="s">
        <v>388</v>
      </c>
      <c r="C61" s="16"/>
      <c r="D61" s="16"/>
      <c r="H61" s="82">
        <v>1.68</v>
      </c>
      <c r="K61" s="81">
        <v>1.6000000000000001E-3</v>
      </c>
      <c r="L61" s="82">
        <v>1235200</v>
      </c>
      <c r="N61" s="82">
        <v>0</v>
      </c>
      <c r="O61" s="82">
        <v>4392.3198728456</v>
      </c>
      <c r="Q61" s="81">
        <v>1.5E-3</v>
      </c>
      <c r="R61" s="81">
        <v>2.0000000000000001E-4</v>
      </c>
    </row>
    <row r="62" spans="2:18">
      <c r="B62" t="s">
        <v>389</v>
      </c>
      <c r="C62" t="s">
        <v>390</v>
      </c>
      <c r="D62" t="s">
        <v>123</v>
      </c>
      <c r="E62" t="s">
        <v>215</v>
      </c>
      <c r="F62" t="s">
        <v>216</v>
      </c>
      <c r="G62" t="s">
        <v>391</v>
      </c>
      <c r="H62" s="78">
        <v>2.61</v>
      </c>
      <c r="I62" t="s">
        <v>106</v>
      </c>
      <c r="J62" s="79">
        <v>1.4999999999999999E-2</v>
      </c>
      <c r="K62" s="79">
        <v>1.6000000000000001E-3</v>
      </c>
      <c r="L62" s="78">
        <v>636200</v>
      </c>
      <c r="M62" s="78">
        <v>104.07770328767123</v>
      </c>
      <c r="N62" s="78">
        <v>0</v>
      </c>
      <c r="O62" s="78">
        <v>2294.9853792078002</v>
      </c>
      <c r="P62" s="79">
        <v>1.7000000000000001E-2</v>
      </c>
      <c r="Q62" s="79">
        <v>8.0000000000000004E-4</v>
      </c>
      <c r="R62" s="79">
        <v>1E-4</v>
      </c>
    </row>
    <row r="63" spans="2:18">
      <c r="B63" t="s">
        <v>392</v>
      </c>
      <c r="C63" t="s">
        <v>393</v>
      </c>
      <c r="D63" t="s">
        <v>123</v>
      </c>
      <c r="E63" t="s">
        <v>215</v>
      </c>
      <c r="F63" t="s">
        <v>216</v>
      </c>
      <c r="G63" t="s">
        <v>394</v>
      </c>
      <c r="H63" s="78">
        <v>0.66</v>
      </c>
      <c r="I63" t="s">
        <v>106</v>
      </c>
      <c r="J63" s="79">
        <v>1.1299999999999999E-2</v>
      </c>
      <c r="K63" s="79">
        <v>1.6000000000000001E-3</v>
      </c>
      <c r="L63" s="78">
        <v>599000</v>
      </c>
      <c r="M63" s="78">
        <v>101.0211525210084</v>
      </c>
      <c r="N63" s="78">
        <v>0</v>
      </c>
      <c r="O63" s="78">
        <v>2097.3344936377998</v>
      </c>
      <c r="P63" s="79">
        <v>0</v>
      </c>
      <c r="Q63" s="79">
        <v>6.9999999999999999E-4</v>
      </c>
      <c r="R63" s="79">
        <v>1E-4</v>
      </c>
    </row>
    <row r="64" spans="2:18">
      <c r="B64" t="s">
        <v>395</v>
      </c>
      <c r="C64" s="16"/>
      <c r="D64" s="16"/>
    </row>
    <row r="65" spans="2:4">
      <c r="B65" t="s">
        <v>396</v>
      </c>
      <c r="C65" s="16"/>
      <c r="D65" s="16"/>
    </row>
    <row r="66" spans="2:4">
      <c r="B66" t="s">
        <v>397</v>
      </c>
      <c r="C66" s="16"/>
      <c r="D66" s="16"/>
    </row>
    <row r="67" spans="2:4">
      <c r="B67" t="s">
        <v>398</v>
      </c>
      <c r="C67" s="16"/>
      <c r="D67" s="16"/>
    </row>
    <row r="68" spans="2:4">
      <c r="C68" s="16"/>
      <c r="D68" s="16"/>
    </row>
    <row r="69" spans="2:4">
      <c r="C69" s="16"/>
      <c r="D69" s="16"/>
    </row>
    <row r="70" spans="2:4">
      <c r="C70" s="16"/>
      <c r="D70" s="16"/>
    </row>
    <row r="71" spans="2:4">
      <c r="C71" s="16"/>
      <c r="D71" s="16"/>
    </row>
    <row r="72" spans="2:4">
      <c r="C72" s="16"/>
      <c r="D72" s="16"/>
    </row>
    <row r="73" spans="2:4">
      <c r="C73" s="16"/>
      <c r="D73" s="16"/>
    </row>
    <row r="74" spans="2:4">
      <c r="C74" s="16"/>
      <c r="D74" s="16"/>
    </row>
    <row r="75" spans="2:4">
      <c r="C75" s="16"/>
      <c r="D75" s="16"/>
    </row>
    <row r="76" spans="2:4">
      <c r="C76" s="16"/>
      <c r="D76" s="16"/>
    </row>
    <row r="77" spans="2:4">
      <c r="C77" s="16"/>
      <c r="D77" s="16"/>
    </row>
    <row r="78" spans="2:4">
      <c r="C78" s="16"/>
      <c r="D78" s="16"/>
    </row>
    <row r="79" spans="2:4">
      <c r="C79" s="16"/>
      <c r="D79" s="16"/>
    </row>
    <row r="80" spans="2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O5:XFD1048576 N5:N7 N9 N11:N1048576 A5:M1048576 A1:XFD3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s="83">
        <v>44012</v>
      </c>
    </row>
    <row r="2" spans="2:23">
      <c r="B2" s="2" t="s">
        <v>1</v>
      </c>
      <c r="C2" s="12" t="s">
        <v>197</v>
      </c>
    </row>
    <row r="3" spans="2:23">
      <c r="B3" s="2" t="s">
        <v>2</v>
      </c>
      <c r="C3" s="26" t="s">
        <v>4558</v>
      </c>
    </row>
    <row r="4" spans="2:23" s="1" customFormat="1">
      <c r="B4" s="2" t="s">
        <v>3</v>
      </c>
    </row>
    <row r="5" spans="2:23">
      <c r="B5" s="75" t="s">
        <v>198</v>
      </c>
      <c r="C5" t="s">
        <v>199</v>
      </c>
    </row>
    <row r="7" spans="2:23" ht="26.25" customHeight="1">
      <c r="B7" s="107" t="s">
        <v>179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208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2653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224</v>
      </c>
      <c r="C14" t="s">
        <v>224</v>
      </c>
      <c r="D14" t="s">
        <v>224</v>
      </c>
      <c r="E14" t="s">
        <v>224</v>
      </c>
      <c r="F14" s="15"/>
      <c r="G14" s="15"/>
      <c r="H14" s="78">
        <v>0</v>
      </c>
      <c r="I14" t="s">
        <v>224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2654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224</v>
      </c>
      <c r="C16" t="s">
        <v>224</v>
      </c>
      <c r="D16" t="s">
        <v>224</v>
      </c>
      <c r="E16" t="s">
        <v>224</v>
      </c>
      <c r="F16" s="15"/>
      <c r="G16" s="15"/>
      <c r="H16" s="78">
        <v>0</v>
      </c>
      <c r="I16" t="s">
        <v>224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400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224</v>
      </c>
      <c r="C18" t="s">
        <v>224</v>
      </c>
      <c r="D18" t="s">
        <v>224</v>
      </c>
      <c r="E18" t="s">
        <v>224</v>
      </c>
      <c r="F18" s="15"/>
      <c r="G18" s="15"/>
      <c r="H18" s="78">
        <v>0</v>
      </c>
      <c r="I18" t="s">
        <v>224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1129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224</v>
      </c>
      <c r="C20" t="s">
        <v>224</v>
      </c>
      <c r="D20" t="s">
        <v>224</v>
      </c>
      <c r="E20" t="s">
        <v>224</v>
      </c>
      <c r="F20" s="15"/>
      <c r="G20" s="15"/>
      <c r="H20" s="78">
        <v>0</v>
      </c>
      <c r="I20" t="s">
        <v>224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264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401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224</v>
      </c>
      <c r="C23" t="s">
        <v>224</v>
      </c>
      <c r="D23" t="s">
        <v>224</v>
      </c>
      <c r="E23" t="s">
        <v>224</v>
      </c>
      <c r="H23" s="78">
        <v>0</v>
      </c>
      <c r="I23" t="s">
        <v>224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402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224</v>
      </c>
      <c r="C25" t="s">
        <v>224</v>
      </c>
      <c r="D25" t="s">
        <v>224</v>
      </c>
      <c r="E25" t="s">
        <v>224</v>
      </c>
      <c r="H25" s="78">
        <v>0</v>
      </c>
      <c r="I25" t="s">
        <v>224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266</v>
      </c>
      <c r="D26" s="16"/>
    </row>
    <row r="27" spans="2:23">
      <c r="B27" t="s">
        <v>395</v>
      </c>
      <c r="D27" s="16"/>
    </row>
    <row r="28" spans="2:23">
      <c r="B28" t="s">
        <v>396</v>
      </c>
      <c r="D28" s="16"/>
    </row>
    <row r="29" spans="2:23">
      <c r="B29" t="s">
        <v>397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5:XFD1048576 A1:XFD3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s="83">
        <v>44012</v>
      </c>
      <c r="E1" s="16"/>
      <c r="F1" s="16"/>
      <c r="G1" s="16"/>
    </row>
    <row r="2" spans="2:68">
      <c r="B2" s="2" t="s">
        <v>1</v>
      </c>
      <c r="C2" s="12" t="s">
        <v>197</v>
      </c>
      <c r="E2" s="16"/>
      <c r="F2" s="16"/>
      <c r="G2" s="16"/>
    </row>
    <row r="3" spans="2:68">
      <c r="B3" s="2" t="s">
        <v>2</v>
      </c>
      <c r="C3" s="26" t="s">
        <v>4558</v>
      </c>
      <c r="E3" s="16"/>
      <c r="F3" s="16"/>
      <c r="G3" s="16"/>
    </row>
    <row r="4" spans="2:68" s="1" customFormat="1">
      <c r="B4" s="2" t="s">
        <v>3</v>
      </c>
    </row>
    <row r="5" spans="2:68">
      <c r="B5" s="75" t="s">
        <v>198</v>
      </c>
      <c r="C5" t="s">
        <v>199</v>
      </c>
    </row>
    <row r="6" spans="2:68" ht="26.25" customHeight="1">
      <c r="B6" s="102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6"/>
      <c r="BP6" s="19"/>
    </row>
    <row r="7" spans="2:68" ht="26.25" customHeight="1">
      <c r="B7" s="102" t="s">
        <v>82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6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208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399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224</v>
      </c>
      <c r="C14" t="s">
        <v>224</v>
      </c>
      <c r="D14" s="16"/>
      <c r="E14" s="16"/>
      <c r="F14" s="16"/>
      <c r="G14" t="s">
        <v>224</v>
      </c>
      <c r="H14" t="s">
        <v>224</v>
      </c>
      <c r="K14" s="78">
        <v>0</v>
      </c>
      <c r="L14" t="s">
        <v>224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303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224</v>
      </c>
      <c r="C16" t="s">
        <v>224</v>
      </c>
      <c r="D16" s="16"/>
      <c r="E16" s="16"/>
      <c r="F16" s="16"/>
      <c r="G16" t="s">
        <v>224</v>
      </c>
      <c r="H16" t="s">
        <v>224</v>
      </c>
      <c r="K16" s="78">
        <v>0</v>
      </c>
      <c r="L16" t="s">
        <v>224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400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224</v>
      </c>
      <c r="C18" t="s">
        <v>224</v>
      </c>
      <c r="D18" s="16"/>
      <c r="E18" s="16"/>
      <c r="F18" s="16"/>
      <c r="G18" t="s">
        <v>224</v>
      </c>
      <c r="H18" t="s">
        <v>224</v>
      </c>
      <c r="K18" s="78">
        <v>0</v>
      </c>
      <c r="L18" t="s">
        <v>224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264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401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224</v>
      </c>
      <c r="C21" t="s">
        <v>224</v>
      </c>
      <c r="D21" s="16"/>
      <c r="E21" s="16"/>
      <c r="F21" s="16"/>
      <c r="G21" t="s">
        <v>224</v>
      </c>
      <c r="H21" t="s">
        <v>224</v>
      </c>
      <c r="K21" s="78">
        <v>0</v>
      </c>
      <c r="L21" t="s">
        <v>224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402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224</v>
      </c>
      <c r="C23" t="s">
        <v>224</v>
      </c>
      <c r="D23" s="16"/>
      <c r="E23" s="16"/>
      <c r="F23" s="16"/>
      <c r="G23" t="s">
        <v>224</v>
      </c>
      <c r="H23" t="s">
        <v>224</v>
      </c>
      <c r="K23" s="78">
        <v>0</v>
      </c>
      <c r="L23" t="s">
        <v>224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266</v>
      </c>
      <c r="C24" s="16"/>
      <c r="D24" s="16"/>
      <c r="E24" s="16"/>
      <c r="F24" s="16"/>
      <c r="G24" s="16"/>
    </row>
    <row r="25" spans="2:21">
      <c r="B25" t="s">
        <v>395</v>
      </c>
      <c r="C25" s="16"/>
      <c r="D25" s="16"/>
      <c r="E25" s="16"/>
      <c r="F25" s="16"/>
      <c r="G25" s="16"/>
    </row>
    <row r="26" spans="2:21">
      <c r="B26" t="s">
        <v>396</v>
      </c>
      <c r="C26" s="16"/>
      <c r="D26" s="16"/>
      <c r="E26" s="16"/>
      <c r="F26" s="16"/>
      <c r="G26" s="16"/>
    </row>
    <row r="27" spans="2:21">
      <c r="B27" t="s">
        <v>397</v>
      </c>
      <c r="C27" s="16"/>
      <c r="D27" s="16"/>
      <c r="E27" s="16"/>
      <c r="F27" s="16"/>
      <c r="G27" s="16"/>
    </row>
    <row r="28" spans="2:21">
      <c r="B28" t="s">
        <v>398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Q9 A1:XFD3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s="83">
        <v>44012</v>
      </c>
      <c r="E1" s="16"/>
      <c r="F1" s="16"/>
    </row>
    <row r="2" spans="2:66">
      <c r="B2" s="2" t="s">
        <v>1</v>
      </c>
      <c r="C2" s="12" t="s">
        <v>197</v>
      </c>
      <c r="E2" s="16"/>
      <c r="F2" s="16"/>
    </row>
    <row r="3" spans="2:66">
      <c r="B3" s="2" t="s">
        <v>2</v>
      </c>
      <c r="C3" s="26" t="s">
        <v>4558</v>
      </c>
      <c r="E3" s="16"/>
      <c r="F3" s="16"/>
    </row>
    <row r="4" spans="2:66" s="1" customFormat="1">
      <c r="B4" s="2" t="s">
        <v>3</v>
      </c>
    </row>
    <row r="5" spans="2:66">
      <c r="B5" s="75" t="s">
        <v>198</v>
      </c>
      <c r="C5" t="s">
        <v>199</v>
      </c>
    </row>
    <row r="6" spans="2:66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9"/>
    </row>
    <row r="7" spans="2:66" ht="26.25" customHeight="1">
      <c r="B7" s="107" t="s">
        <v>89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9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5.55</v>
      </c>
      <c r="L11" s="7"/>
      <c r="M11" s="7"/>
      <c r="N11" s="77">
        <v>2.6499999999999999E-2</v>
      </c>
      <c r="O11" s="76">
        <v>2321991917.4000001</v>
      </c>
      <c r="P11" s="33"/>
      <c r="Q11" s="76">
        <v>42568.536169999999</v>
      </c>
      <c r="R11" s="76">
        <v>3359158.6439191657</v>
      </c>
      <c r="S11" s="7"/>
      <c r="T11" s="77">
        <v>1</v>
      </c>
      <c r="U11" s="77">
        <v>0.18820000000000001</v>
      </c>
      <c r="V11" s="35"/>
      <c r="BI11" s="16"/>
      <c r="BJ11" s="19"/>
      <c r="BK11" s="16"/>
      <c r="BN11" s="16"/>
    </row>
    <row r="12" spans="2:66">
      <c r="B12" s="80" t="s">
        <v>208</v>
      </c>
      <c r="C12" s="16"/>
      <c r="D12" s="16"/>
      <c r="E12" s="16"/>
      <c r="F12" s="16"/>
      <c r="K12" s="82">
        <v>4.6100000000000003</v>
      </c>
      <c r="N12" s="81">
        <v>2.29E-2</v>
      </c>
      <c r="O12" s="82">
        <v>2099348961.3299999</v>
      </c>
      <c r="Q12" s="82">
        <v>42568.536169999999</v>
      </c>
      <c r="R12" s="82">
        <v>2507656.2297887304</v>
      </c>
      <c r="T12" s="81">
        <v>0.74650000000000005</v>
      </c>
      <c r="U12" s="81">
        <v>0.14050000000000001</v>
      </c>
    </row>
    <row r="13" spans="2:66">
      <c r="B13" s="80" t="s">
        <v>399</v>
      </c>
      <c r="C13" s="16"/>
      <c r="D13" s="16"/>
      <c r="E13" s="16"/>
      <c r="F13" s="16"/>
      <c r="K13" s="82">
        <v>4.57</v>
      </c>
      <c r="N13" s="81">
        <v>1.5900000000000001E-2</v>
      </c>
      <c r="O13" s="82">
        <v>1520360948.72</v>
      </c>
      <c r="Q13" s="82">
        <v>40630.108699999997</v>
      </c>
      <c r="R13" s="82">
        <v>1926510.3208505625</v>
      </c>
      <c r="T13" s="81">
        <v>0.57350000000000001</v>
      </c>
      <c r="U13" s="81">
        <v>0.1079</v>
      </c>
    </row>
    <row r="14" spans="2:66">
      <c r="B14" t="s">
        <v>403</v>
      </c>
      <c r="C14" t="s">
        <v>404</v>
      </c>
      <c r="D14" t="s">
        <v>100</v>
      </c>
      <c r="E14" t="s">
        <v>123</v>
      </c>
      <c r="F14" t="s">
        <v>405</v>
      </c>
      <c r="G14" t="s">
        <v>406</v>
      </c>
      <c r="H14" t="s">
        <v>215</v>
      </c>
      <c r="I14" t="s">
        <v>216</v>
      </c>
      <c r="J14" t="s">
        <v>324</v>
      </c>
      <c r="K14" s="78">
        <v>5.18</v>
      </c>
      <c r="L14" t="s">
        <v>102</v>
      </c>
      <c r="M14" s="79">
        <v>1E-3</v>
      </c>
      <c r="N14" s="79">
        <v>2.5999999999999999E-3</v>
      </c>
      <c r="O14" s="78">
        <v>21211125.93</v>
      </c>
      <c r="P14" s="78">
        <v>98.56</v>
      </c>
      <c r="Q14" s="78">
        <v>0</v>
      </c>
      <c r="R14" s="78">
        <v>20905.685716608001</v>
      </c>
      <c r="S14" s="79">
        <v>1.41E-2</v>
      </c>
      <c r="T14" s="79">
        <v>6.1999999999999998E-3</v>
      </c>
      <c r="U14" s="79">
        <v>1.1999999999999999E-3</v>
      </c>
    </row>
    <row r="15" spans="2:66">
      <c r="B15" t="s">
        <v>407</v>
      </c>
      <c r="C15" t="s">
        <v>408</v>
      </c>
      <c r="D15" t="s">
        <v>100</v>
      </c>
      <c r="E15" t="s">
        <v>123</v>
      </c>
      <c r="F15" t="s">
        <v>405</v>
      </c>
      <c r="G15" t="s">
        <v>406</v>
      </c>
      <c r="H15" t="s">
        <v>215</v>
      </c>
      <c r="I15" t="s">
        <v>216</v>
      </c>
      <c r="J15" t="s">
        <v>409</v>
      </c>
      <c r="K15" s="78">
        <v>0.75</v>
      </c>
      <c r="L15" t="s">
        <v>102</v>
      </c>
      <c r="M15" s="79">
        <v>8.0000000000000002E-3</v>
      </c>
      <c r="N15" s="79">
        <v>6.1999999999999998E-3</v>
      </c>
      <c r="O15" s="78">
        <v>5586068.9699999997</v>
      </c>
      <c r="P15" s="78">
        <v>101.85</v>
      </c>
      <c r="Q15" s="78">
        <v>0</v>
      </c>
      <c r="R15" s="78">
        <v>5689.4112459449998</v>
      </c>
      <c r="S15" s="79">
        <v>2.5999999999999999E-2</v>
      </c>
      <c r="T15" s="79">
        <v>1.6999999999999999E-3</v>
      </c>
      <c r="U15" s="79">
        <v>2.9999999999999997E-4</v>
      </c>
    </row>
    <row r="16" spans="2:66">
      <c r="B16" t="s">
        <v>410</v>
      </c>
      <c r="C16" t="s">
        <v>411</v>
      </c>
      <c r="D16" t="s">
        <v>100</v>
      </c>
      <c r="E16" t="s">
        <v>123</v>
      </c>
      <c r="F16" t="s">
        <v>412</v>
      </c>
      <c r="G16" t="s">
        <v>406</v>
      </c>
      <c r="H16" t="s">
        <v>215</v>
      </c>
      <c r="I16" t="s">
        <v>216</v>
      </c>
      <c r="J16" t="s">
        <v>413</v>
      </c>
      <c r="K16" s="78">
        <v>4.92</v>
      </c>
      <c r="L16" t="s">
        <v>102</v>
      </c>
      <c r="M16" s="79">
        <v>8.3000000000000001E-3</v>
      </c>
      <c r="N16" s="79">
        <v>2.3999999999999998E-3</v>
      </c>
      <c r="O16" s="78">
        <v>12866690</v>
      </c>
      <c r="P16" s="78">
        <v>102.81</v>
      </c>
      <c r="Q16" s="78">
        <v>0</v>
      </c>
      <c r="R16" s="78">
        <v>13228.243989000001</v>
      </c>
      <c r="S16" s="79">
        <v>0.01</v>
      </c>
      <c r="T16" s="79">
        <v>3.8999999999999998E-3</v>
      </c>
      <c r="U16" s="79">
        <v>6.9999999999999999E-4</v>
      </c>
    </row>
    <row r="17" spans="2:21">
      <c r="B17" t="s">
        <v>414</v>
      </c>
      <c r="C17" t="s">
        <v>415</v>
      </c>
      <c r="D17" t="s">
        <v>100</v>
      </c>
      <c r="E17" t="s">
        <v>123</v>
      </c>
      <c r="F17" t="s">
        <v>416</v>
      </c>
      <c r="G17" t="s">
        <v>406</v>
      </c>
      <c r="H17" t="s">
        <v>215</v>
      </c>
      <c r="I17" t="s">
        <v>216</v>
      </c>
      <c r="J17" t="s">
        <v>417</v>
      </c>
      <c r="K17" s="78">
        <v>0.44</v>
      </c>
      <c r="L17" t="s">
        <v>102</v>
      </c>
      <c r="M17" s="79">
        <v>4.65E-2</v>
      </c>
      <c r="N17" s="79">
        <v>2.5999999999999999E-3</v>
      </c>
      <c r="O17" s="78">
        <v>1507022.31</v>
      </c>
      <c r="P17" s="78">
        <v>125.67</v>
      </c>
      <c r="Q17" s="78">
        <v>0</v>
      </c>
      <c r="R17" s="78">
        <v>1893.8749369770001</v>
      </c>
      <c r="S17" s="79">
        <v>7.6E-3</v>
      </c>
      <c r="T17" s="79">
        <v>5.9999999999999995E-4</v>
      </c>
      <c r="U17" s="79">
        <v>1E-4</v>
      </c>
    </row>
    <row r="18" spans="2:21">
      <c r="B18" t="s">
        <v>418</v>
      </c>
      <c r="C18" t="s">
        <v>419</v>
      </c>
      <c r="D18" t="s">
        <v>100</v>
      </c>
      <c r="E18" t="s">
        <v>123</v>
      </c>
      <c r="F18" t="s">
        <v>416</v>
      </c>
      <c r="G18" t="s">
        <v>406</v>
      </c>
      <c r="H18" t="s">
        <v>215</v>
      </c>
      <c r="I18" t="s">
        <v>216</v>
      </c>
      <c r="J18" t="s">
        <v>420</v>
      </c>
      <c r="K18" s="78">
        <v>4.9400000000000004</v>
      </c>
      <c r="L18" t="s">
        <v>102</v>
      </c>
      <c r="M18" s="79">
        <v>1.4999999999999999E-2</v>
      </c>
      <c r="N18" s="79">
        <v>4.1000000000000003E-3</v>
      </c>
      <c r="O18" s="78">
        <v>12738548.689999999</v>
      </c>
      <c r="P18" s="78">
        <v>105.97</v>
      </c>
      <c r="Q18" s="78">
        <v>0</v>
      </c>
      <c r="R18" s="78">
        <v>13499.040046792999</v>
      </c>
      <c r="S18" s="79">
        <v>2.7400000000000001E-2</v>
      </c>
      <c r="T18" s="79">
        <v>4.0000000000000001E-3</v>
      </c>
      <c r="U18" s="79">
        <v>8.0000000000000004E-4</v>
      </c>
    </row>
    <row r="19" spans="2:21">
      <c r="B19" t="s">
        <v>421</v>
      </c>
      <c r="C19" t="s">
        <v>422</v>
      </c>
      <c r="D19" t="s">
        <v>100</v>
      </c>
      <c r="E19" t="s">
        <v>123</v>
      </c>
      <c r="F19" t="s">
        <v>416</v>
      </c>
      <c r="G19" t="s">
        <v>406</v>
      </c>
      <c r="H19" t="s">
        <v>215</v>
      </c>
      <c r="I19" t="s">
        <v>216</v>
      </c>
      <c r="J19" t="s">
        <v>423</v>
      </c>
      <c r="K19" s="78">
        <v>1.53</v>
      </c>
      <c r="L19" t="s">
        <v>102</v>
      </c>
      <c r="M19" s="79">
        <v>3.5499999999999997E-2</v>
      </c>
      <c r="N19" s="79">
        <v>1.3299999999999999E-2</v>
      </c>
      <c r="O19" s="78">
        <v>4611801.2</v>
      </c>
      <c r="P19" s="78">
        <v>115</v>
      </c>
      <c r="Q19" s="78">
        <v>0</v>
      </c>
      <c r="R19" s="78">
        <v>5303.5713800000003</v>
      </c>
      <c r="S19" s="79">
        <v>1.6199999999999999E-2</v>
      </c>
      <c r="T19" s="79">
        <v>1.6000000000000001E-3</v>
      </c>
      <c r="U19" s="79">
        <v>2.9999999999999997E-4</v>
      </c>
    </row>
    <row r="20" spans="2:21">
      <c r="B20" t="s">
        <v>424</v>
      </c>
      <c r="C20" t="s">
        <v>425</v>
      </c>
      <c r="D20" t="s">
        <v>100</v>
      </c>
      <c r="E20" t="s">
        <v>123</v>
      </c>
      <c r="F20" t="s">
        <v>426</v>
      </c>
      <c r="G20" t="s">
        <v>406</v>
      </c>
      <c r="H20" t="s">
        <v>215</v>
      </c>
      <c r="I20" t="s">
        <v>216</v>
      </c>
      <c r="J20" t="s">
        <v>427</v>
      </c>
      <c r="K20" s="78">
        <v>2.21</v>
      </c>
      <c r="L20" t="s">
        <v>102</v>
      </c>
      <c r="M20" s="79">
        <v>9.9000000000000008E-3</v>
      </c>
      <c r="N20" s="79">
        <v>7.7000000000000002E-3</v>
      </c>
      <c r="O20" s="78">
        <v>12414753.869999999</v>
      </c>
      <c r="P20" s="78">
        <v>102.05</v>
      </c>
      <c r="Q20" s="78">
        <v>0</v>
      </c>
      <c r="R20" s="78">
        <v>12669.256324335</v>
      </c>
      <c r="S20" s="79">
        <v>4.1000000000000003E-3</v>
      </c>
      <c r="T20" s="79">
        <v>3.8E-3</v>
      </c>
      <c r="U20" s="79">
        <v>6.9999999999999999E-4</v>
      </c>
    </row>
    <row r="21" spans="2:21">
      <c r="B21" t="s">
        <v>428</v>
      </c>
      <c r="C21" t="s">
        <v>429</v>
      </c>
      <c r="D21" t="s">
        <v>100</v>
      </c>
      <c r="E21" t="s">
        <v>123</v>
      </c>
      <c r="F21" t="s">
        <v>426</v>
      </c>
      <c r="G21" t="s">
        <v>406</v>
      </c>
      <c r="H21" t="s">
        <v>215</v>
      </c>
      <c r="I21" t="s">
        <v>216</v>
      </c>
      <c r="J21" t="s">
        <v>430</v>
      </c>
      <c r="K21" s="78">
        <v>0.7</v>
      </c>
      <c r="L21" t="s">
        <v>102</v>
      </c>
      <c r="M21" s="79">
        <v>4.1000000000000003E-3</v>
      </c>
      <c r="N21" s="79">
        <v>2.3E-3</v>
      </c>
      <c r="O21" s="78">
        <v>0.12</v>
      </c>
      <c r="P21" s="78">
        <v>100.05</v>
      </c>
      <c r="Q21" s="78">
        <v>0</v>
      </c>
      <c r="R21" s="78">
        <v>1.2006E-4</v>
      </c>
      <c r="S21" s="79">
        <v>0</v>
      </c>
      <c r="T21" s="79">
        <v>0</v>
      </c>
      <c r="U21" s="79">
        <v>0</v>
      </c>
    </row>
    <row r="22" spans="2:21">
      <c r="B22" t="s">
        <v>431</v>
      </c>
      <c r="C22" t="s">
        <v>432</v>
      </c>
      <c r="D22" t="s">
        <v>100</v>
      </c>
      <c r="E22" t="s">
        <v>123</v>
      </c>
      <c r="F22" t="s">
        <v>426</v>
      </c>
      <c r="G22" t="s">
        <v>406</v>
      </c>
      <c r="H22" t="s">
        <v>433</v>
      </c>
      <c r="I22" t="s">
        <v>150</v>
      </c>
      <c r="J22" t="s">
        <v>434</v>
      </c>
      <c r="K22" s="78">
        <v>4.17</v>
      </c>
      <c r="L22" t="s">
        <v>102</v>
      </c>
      <c r="M22" s="79">
        <v>8.6E-3</v>
      </c>
      <c r="N22" s="79">
        <v>4.4999999999999997E-3</v>
      </c>
      <c r="O22" s="78">
        <v>28226762.829999998</v>
      </c>
      <c r="P22" s="78">
        <v>103.29</v>
      </c>
      <c r="Q22" s="78">
        <v>0</v>
      </c>
      <c r="R22" s="78">
        <v>29155.423327107001</v>
      </c>
      <c r="S22" s="79">
        <v>1.1299999999999999E-2</v>
      </c>
      <c r="T22" s="79">
        <v>8.6999999999999994E-3</v>
      </c>
      <c r="U22" s="79">
        <v>1.6000000000000001E-3</v>
      </c>
    </row>
    <row r="23" spans="2:21">
      <c r="B23" t="s">
        <v>435</v>
      </c>
      <c r="C23" t="s">
        <v>436</v>
      </c>
      <c r="D23" t="s">
        <v>100</v>
      </c>
      <c r="E23" t="s">
        <v>123</v>
      </c>
      <c r="F23" t="s">
        <v>426</v>
      </c>
      <c r="G23" t="s">
        <v>406</v>
      </c>
      <c r="H23" t="s">
        <v>215</v>
      </c>
      <c r="I23" t="s">
        <v>216</v>
      </c>
      <c r="J23" t="s">
        <v>361</v>
      </c>
      <c r="K23" s="78">
        <v>5.92</v>
      </c>
      <c r="L23" t="s">
        <v>102</v>
      </c>
      <c r="M23" s="79">
        <v>3.8E-3</v>
      </c>
      <c r="N23" s="79">
        <v>3.3E-3</v>
      </c>
      <c r="O23" s="78">
        <v>47402646.020000003</v>
      </c>
      <c r="P23" s="78">
        <v>98.72</v>
      </c>
      <c r="Q23" s="78">
        <v>0</v>
      </c>
      <c r="R23" s="78">
        <v>46795.892150943997</v>
      </c>
      <c r="S23" s="79">
        <v>1.5800000000000002E-2</v>
      </c>
      <c r="T23" s="79">
        <v>1.3899999999999999E-2</v>
      </c>
      <c r="U23" s="79">
        <v>2.5999999999999999E-3</v>
      </c>
    </row>
    <row r="24" spans="2:21">
      <c r="B24" t="s">
        <v>437</v>
      </c>
      <c r="C24" t="s">
        <v>438</v>
      </c>
      <c r="D24" t="s">
        <v>100</v>
      </c>
      <c r="E24" t="s">
        <v>123</v>
      </c>
      <c r="F24" t="s">
        <v>426</v>
      </c>
      <c r="G24" t="s">
        <v>406</v>
      </c>
      <c r="H24" t="s">
        <v>215</v>
      </c>
      <c r="I24" t="s">
        <v>216</v>
      </c>
      <c r="J24" t="s">
        <v>439</v>
      </c>
      <c r="K24" s="78">
        <v>9.76</v>
      </c>
      <c r="L24" t="s">
        <v>102</v>
      </c>
      <c r="M24" s="79">
        <v>4.7000000000000002E-3</v>
      </c>
      <c r="N24" s="79">
        <v>5.7000000000000002E-3</v>
      </c>
      <c r="O24" s="78">
        <v>1182417.71</v>
      </c>
      <c r="P24" s="78">
        <v>99.46</v>
      </c>
      <c r="Q24" s="78">
        <v>0</v>
      </c>
      <c r="R24" s="78">
        <v>1176.0326543660001</v>
      </c>
      <c r="S24" s="79">
        <v>1.6999999999999999E-3</v>
      </c>
      <c r="T24" s="79">
        <v>4.0000000000000002E-4</v>
      </c>
      <c r="U24" s="79">
        <v>1E-4</v>
      </c>
    </row>
    <row r="25" spans="2:21">
      <c r="B25" t="s">
        <v>440</v>
      </c>
      <c r="C25" t="s">
        <v>441</v>
      </c>
      <c r="D25" t="s">
        <v>100</v>
      </c>
      <c r="E25" t="s">
        <v>123</v>
      </c>
      <c r="F25" t="s">
        <v>426</v>
      </c>
      <c r="G25" t="s">
        <v>406</v>
      </c>
      <c r="H25" t="s">
        <v>215</v>
      </c>
      <c r="I25" t="s">
        <v>216</v>
      </c>
      <c r="J25" t="s">
        <v>307</v>
      </c>
      <c r="K25" s="78">
        <v>3.32</v>
      </c>
      <c r="L25" t="s">
        <v>102</v>
      </c>
      <c r="M25" s="79">
        <v>1E-3</v>
      </c>
      <c r="N25" s="79">
        <v>4.5999999999999999E-3</v>
      </c>
      <c r="O25" s="78">
        <v>7557951.1900000004</v>
      </c>
      <c r="P25" s="78">
        <v>98.21</v>
      </c>
      <c r="Q25" s="78">
        <v>0</v>
      </c>
      <c r="R25" s="78">
        <v>7422.6638636990001</v>
      </c>
      <c r="S25" s="79">
        <v>3.0000000000000001E-3</v>
      </c>
      <c r="T25" s="79">
        <v>2.2000000000000001E-3</v>
      </c>
      <c r="U25" s="79">
        <v>4.0000000000000002E-4</v>
      </c>
    </row>
    <row r="26" spans="2:21">
      <c r="B26" t="s">
        <v>442</v>
      </c>
      <c r="C26" t="s">
        <v>443</v>
      </c>
      <c r="D26" t="s">
        <v>100</v>
      </c>
      <c r="E26" t="s">
        <v>123</v>
      </c>
      <c r="F26" t="s">
        <v>444</v>
      </c>
      <c r="G26" t="s">
        <v>127</v>
      </c>
      <c r="H26" t="s">
        <v>215</v>
      </c>
      <c r="I26" t="s">
        <v>216</v>
      </c>
      <c r="J26" t="s">
        <v>361</v>
      </c>
      <c r="K26" s="78">
        <v>15.4</v>
      </c>
      <c r="L26" t="s">
        <v>102</v>
      </c>
      <c r="M26" s="79">
        <v>2.07E-2</v>
      </c>
      <c r="N26" s="79">
        <v>7.4000000000000003E-3</v>
      </c>
      <c r="O26" s="78">
        <v>33230981.16</v>
      </c>
      <c r="P26" s="78">
        <v>119.75</v>
      </c>
      <c r="Q26" s="78">
        <v>0</v>
      </c>
      <c r="R26" s="78">
        <v>39794.0999391</v>
      </c>
      <c r="S26" s="79">
        <v>2.2499999999999999E-2</v>
      </c>
      <c r="T26" s="79">
        <v>1.18E-2</v>
      </c>
      <c r="U26" s="79">
        <v>2.2000000000000001E-3</v>
      </c>
    </row>
    <row r="27" spans="2:21">
      <c r="B27" t="s">
        <v>445</v>
      </c>
      <c r="C27" t="s">
        <v>446</v>
      </c>
      <c r="D27" t="s">
        <v>100</v>
      </c>
      <c r="E27" t="s">
        <v>123</v>
      </c>
      <c r="F27" t="s">
        <v>447</v>
      </c>
      <c r="G27" t="s">
        <v>406</v>
      </c>
      <c r="H27" t="s">
        <v>215</v>
      </c>
      <c r="I27" t="s">
        <v>216</v>
      </c>
      <c r="J27" t="s">
        <v>448</v>
      </c>
      <c r="K27" s="78">
        <v>0.21</v>
      </c>
      <c r="L27" t="s">
        <v>102</v>
      </c>
      <c r="M27" s="79">
        <v>1.6E-2</v>
      </c>
      <c r="N27" s="79">
        <v>-1.3100000000000001E-2</v>
      </c>
      <c r="O27" s="78">
        <v>0.18</v>
      </c>
      <c r="P27" s="78">
        <v>101.47</v>
      </c>
      <c r="Q27" s="78">
        <v>0</v>
      </c>
      <c r="R27" s="78">
        <v>1.8264600000000001E-4</v>
      </c>
      <c r="S27" s="79">
        <v>0</v>
      </c>
      <c r="T27" s="79">
        <v>0</v>
      </c>
      <c r="U27" s="79">
        <v>0</v>
      </c>
    </row>
    <row r="28" spans="2:21">
      <c r="B28" t="s">
        <v>449</v>
      </c>
      <c r="C28" t="s">
        <v>450</v>
      </c>
      <c r="D28" t="s">
        <v>100</v>
      </c>
      <c r="E28" t="s">
        <v>123</v>
      </c>
      <c r="F28" t="s">
        <v>447</v>
      </c>
      <c r="G28" t="s">
        <v>406</v>
      </c>
      <c r="H28" t="s">
        <v>215</v>
      </c>
      <c r="I28" t="s">
        <v>216</v>
      </c>
      <c r="J28" t="s">
        <v>451</v>
      </c>
      <c r="K28" s="78">
        <v>5.24</v>
      </c>
      <c r="L28" t="s">
        <v>102</v>
      </c>
      <c r="M28" s="79">
        <v>1.7500000000000002E-2</v>
      </c>
      <c r="N28" s="79">
        <v>3.3E-3</v>
      </c>
      <c r="O28" s="78">
        <v>51842223.07</v>
      </c>
      <c r="P28" s="78">
        <v>107.89</v>
      </c>
      <c r="Q28" s="78">
        <v>0</v>
      </c>
      <c r="R28" s="78">
        <v>55932.574470223</v>
      </c>
      <c r="S28" s="79">
        <v>1.3100000000000001E-2</v>
      </c>
      <c r="T28" s="79">
        <v>1.67E-2</v>
      </c>
      <c r="U28" s="79">
        <v>3.0999999999999999E-3</v>
      </c>
    </row>
    <row r="29" spans="2:21">
      <c r="B29" t="s">
        <v>452</v>
      </c>
      <c r="C29" t="s">
        <v>453</v>
      </c>
      <c r="D29" t="s">
        <v>100</v>
      </c>
      <c r="E29" t="s">
        <v>123</v>
      </c>
      <c r="F29" t="s">
        <v>447</v>
      </c>
      <c r="G29" t="s">
        <v>406</v>
      </c>
      <c r="H29" t="s">
        <v>215</v>
      </c>
      <c r="I29" t="s">
        <v>216</v>
      </c>
      <c r="J29" t="s">
        <v>413</v>
      </c>
      <c r="K29" s="78">
        <v>4.28</v>
      </c>
      <c r="L29" t="s">
        <v>102</v>
      </c>
      <c r="M29" s="79">
        <v>6.0000000000000001E-3</v>
      </c>
      <c r="N29" s="79">
        <v>4.1999999999999997E-3</v>
      </c>
      <c r="O29" s="78">
        <v>12982532.18</v>
      </c>
      <c r="P29" s="78">
        <v>101.67</v>
      </c>
      <c r="Q29" s="78">
        <v>0</v>
      </c>
      <c r="R29" s="78">
        <v>13199.340467406</v>
      </c>
      <c r="S29" s="79">
        <v>7.3000000000000001E-3</v>
      </c>
      <c r="T29" s="79">
        <v>3.8999999999999998E-3</v>
      </c>
      <c r="U29" s="79">
        <v>6.9999999999999999E-4</v>
      </c>
    </row>
    <row r="30" spans="2:21">
      <c r="B30" t="s">
        <v>454</v>
      </c>
      <c r="C30" t="s">
        <v>455</v>
      </c>
      <c r="D30" t="s">
        <v>100</v>
      </c>
      <c r="E30" t="s">
        <v>123</v>
      </c>
      <c r="F30" t="s">
        <v>447</v>
      </c>
      <c r="G30" t="s">
        <v>406</v>
      </c>
      <c r="H30" t="s">
        <v>215</v>
      </c>
      <c r="I30" t="s">
        <v>216</v>
      </c>
      <c r="J30" t="s">
        <v>456</v>
      </c>
      <c r="K30" s="78">
        <v>2</v>
      </c>
      <c r="L30" t="s">
        <v>102</v>
      </c>
      <c r="M30" s="79">
        <v>0.05</v>
      </c>
      <c r="N30" s="79">
        <v>8.0999999999999996E-3</v>
      </c>
      <c r="O30" s="78">
        <v>20703232.399999999</v>
      </c>
      <c r="P30" s="78">
        <v>114.21</v>
      </c>
      <c r="Q30" s="78">
        <v>0</v>
      </c>
      <c r="R30" s="78">
        <v>23645.161724040001</v>
      </c>
      <c r="S30" s="79">
        <v>6.6E-3</v>
      </c>
      <c r="T30" s="79">
        <v>7.0000000000000001E-3</v>
      </c>
      <c r="U30" s="79">
        <v>1.2999999999999999E-3</v>
      </c>
    </row>
    <row r="31" spans="2:21">
      <c r="B31" t="s">
        <v>457</v>
      </c>
      <c r="C31" t="s">
        <v>458</v>
      </c>
      <c r="D31" t="s">
        <v>100</v>
      </c>
      <c r="E31" t="s">
        <v>123</v>
      </c>
      <c r="F31" t="s">
        <v>447</v>
      </c>
      <c r="G31" t="s">
        <v>406</v>
      </c>
      <c r="H31" t="s">
        <v>215</v>
      </c>
      <c r="I31" t="s">
        <v>216</v>
      </c>
      <c r="J31" t="s">
        <v>459</v>
      </c>
      <c r="K31" s="78">
        <v>1.72</v>
      </c>
      <c r="L31" t="s">
        <v>102</v>
      </c>
      <c r="M31" s="79">
        <v>7.0000000000000001E-3</v>
      </c>
      <c r="N31" s="79">
        <v>8.0999999999999996E-3</v>
      </c>
      <c r="O31" s="78">
        <v>11515434.49</v>
      </c>
      <c r="P31" s="78">
        <v>101.5</v>
      </c>
      <c r="Q31" s="78">
        <v>0</v>
      </c>
      <c r="R31" s="78">
        <v>11688.166007350001</v>
      </c>
      <c r="S31" s="79">
        <v>5.4000000000000003E-3</v>
      </c>
      <c r="T31" s="79">
        <v>3.5000000000000001E-3</v>
      </c>
      <c r="U31" s="79">
        <v>6.9999999999999999E-4</v>
      </c>
    </row>
    <row r="32" spans="2:21">
      <c r="B32" t="s">
        <v>460</v>
      </c>
      <c r="C32" t="s">
        <v>461</v>
      </c>
      <c r="D32" t="s">
        <v>100</v>
      </c>
      <c r="E32" t="s">
        <v>123</v>
      </c>
      <c r="F32" t="s">
        <v>405</v>
      </c>
      <c r="G32" t="s">
        <v>406</v>
      </c>
      <c r="H32" t="s">
        <v>462</v>
      </c>
      <c r="I32" t="s">
        <v>216</v>
      </c>
      <c r="J32" t="s">
        <v>463</v>
      </c>
      <c r="K32" s="78">
        <v>0.71</v>
      </c>
      <c r="L32" t="s">
        <v>102</v>
      </c>
      <c r="M32" s="79">
        <v>4.2000000000000003E-2</v>
      </c>
      <c r="N32" s="79">
        <v>2.0299999999999999E-2</v>
      </c>
      <c r="O32" s="78">
        <v>192703.23</v>
      </c>
      <c r="P32" s="78">
        <v>124.52</v>
      </c>
      <c r="Q32" s="78">
        <v>0</v>
      </c>
      <c r="R32" s="78">
        <v>239.95406199600001</v>
      </c>
      <c r="S32" s="79">
        <v>7.4000000000000003E-3</v>
      </c>
      <c r="T32" s="79">
        <v>1E-4</v>
      </c>
      <c r="U32" s="79">
        <v>0</v>
      </c>
    </row>
    <row r="33" spans="2:21">
      <c r="B33" t="s">
        <v>464</v>
      </c>
      <c r="C33" t="s">
        <v>465</v>
      </c>
      <c r="D33" t="s">
        <v>100</v>
      </c>
      <c r="E33" t="s">
        <v>123</v>
      </c>
      <c r="F33" t="s">
        <v>405</v>
      </c>
      <c r="G33" t="s">
        <v>406</v>
      </c>
      <c r="H33" t="s">
        <v>462</v>
      </c>
      <c r="I33" t="s">
        <v>216</v>
      </c>
      <c r="J33" t="s">
        <v>466</v>
      </c>
      <c r="K33" s="78">
        <v>0.57999999999999996</v>
      </c>
      <c r="L33" t="s">
        <v>102</v>
      </c>
      <c r="M33" s="79">
        <v>3.1E-2</v>
      </c>
      <c r="N33" s="79">
        <v>1.5800000000000002E-2</v>
      </c>
      <c r="O33" s="78">
        <v>3324147.52</v>
      </c>
      <c r="P33" s="78">
        <v>108.09</v>
      </c>
      <c r="Q33" s="78">
        <v>0</v>
      </c>
      <c r="R33" s="78">
        <v>3593.0710543680002</v>
      </c>
      <c r="S33" s="79">
        <v>1.9300000000000001E-2</v>
      </c>
      <c r="T33" s="79">
        <v>1.1000000000000001E-3</v>
      </c>
      <c r="U33" s="79">
        <v>2.0000000000000001E-4</v>
      </c>
    </row>
    <row r="34" spans="2:21">
      <c r="B34" t="s">
        <v>467</v>
      </c>
      <c r="C34" t="s">
        <v>468</v>
      </c>
      <c r="D34" t="s">
        <v>100</v>
      </c>
      <c r="E34" t="s">
        <v>123</v>
      </c>
      <c r="F34" t="s">
        <v>469</v>
      </c>
      <c r="G34" t="s">
        <v>406</v>
      </c>
      <c r="H34" t="s">
        <v>462</v>
      </c>
      <c r="I34" t="s">
        <v>216</v>
      </c>
      <c r="J34" t="s">
        <v>470</v>
      </c>
      <c r="K34" s="78">
        <v>1.29</v>
      </c>
      <c r="L34" t="s">
        <v>102</v>
      </c>
      <c r="M34" s="79">
        <v>4.7500000000000001E-2</v>
      </c>
      <c r="N34" s="79">
        <v>1.43E-2</v>
      </c>
      <c r="O34" s="78">
        <v>0.32</v>
      </c>
      <c r="P34" s="78">
        <v>126.84</v>
      </c>
      <c r="Q34" s="78">
        <v>0</v>
      </c>
      <c r="R34" s="78">
        <v>4.0588799999999997E-4</v>
      </c>
      <c r="S34" s="79">
        <v>0</v>
      </c>
      <c r="T34" s="79">
        <v>0</v>
      </c>
      <c r="U34" s="79">
        <v>0</v>
      </c>
    </row>
    <row r="35" spans="2:21">
      <c r="B35" t="s">
        <v>471</v>
      </c>
      <c r="C35" t="s">
        <v>472</v>
      </c>
      <c r="D35" t="s">
        <v>100</v>
      </c>
      <c r="E35" t="s">
        <v>123</v>
      </c>
      <c r="F35" t="s">
        <v>473</v>
      </c>
      <c r="G35" t="s">
        <v>474</v>
      </c>
      <c r="H35" t="s">
        <v>462</v>
      </c>
      <c r="I35" t="s">
        <v>216</v>
      </c>
      <c r="J35" t="s">
        <v>423</v>
      </c>
      <c r="K35" s="78">
        <v>1.1599999999999999</v>
      </c>
      <c r="L35" t="s">
        <v>102</v>
      </c>
      <c r="M35" s="79">
        <v>3.6400000000000002E-2</v>
      </c>
      <c r="N35" s="79">
        <v>1.0200000000000001E-2</v>
      </c>
      <c r="O35" s="78">
        <v>589666.88</v>
      </c>
      <c r="P35" s="78">
        <v>113.54</v>
      </c>
      <c r="Q35" s="78">
        <v>0</v>
      </c>
      <c r="R35" s="78">
        <v>669.507775552</v>
      </c>
      <c r="S35" s="79">
        <v>1.0699999999999999E-2</v>
      </c>
      <c r="T35" s="79">
        <v>2.0000000000000001E-4</v>
      </c>
      <c r="U35" s="79">
        <v>0</v>
      </c>
    </row>
    <row r="36" spans="2:21">
      <c r="B36" t="s">
        <v>475</v>
      </c>
      <c r="C36" t="s">
        <v>476</v>
      </c>
      <c r="D36" t="s">
        <v>100</v>
      </c>
      <c r="E36" t="s">
        <v>123</v>
      </c>
      <c r="F36" t="s">
        <v>477</v>
      </c>
      <c r="G36" t="s">
        <v>406</v>
      </c>
      <c r="H36" t="s">
        <v>462</v>
      </c>
      <c r="I36" t="s">
        <v>216</v>
      </c>
      <c r="J36" t="s">
        <v>423</v>
      </c>
      <c r="K36" s="78">
        <v>1.42</v>
      </c>
      <c r="L36" t="s">
        <v>102</v>
      </c>
      <c r="M36" s="79">
        <v>3.85E-2</v>
      </c>
      <c r="N36" s="79">
        <v>1.0699999999999999E-2</v>
      </c>
      <c r="O36" s="78">
        <v>2463954.87</v>
      </c>
      <c r="P36" s="78">
        <v>112.31</v>
      </c>
      <c r="Q36" s="78">
        <v>0</v>
      </c>
      <c r="R36" s="78">
        <v>2767.2677144969998</v>
      </c>
      <c r="S36" s="79">
        <v>1.1599999999999999E-2</v>
      </c>
      <c r="T36" s="79">
        <v>8.0000000000000004E-4</v>
      </c>
      <c r="U36" s="79">
        <v>2.0000000000000001E-4</v>
      </c>
    </row>
    <row r="37" spans="2:21">
      <c r="B37" t="s">
        <v>478</v>
      </c>
      <c r="C37" t="s">
        <v>479</v>
      </c>
      <c r="D37" t="s">
        <v>100</v>
      </c>
      <c r="E37" t="s">
        <v>123</v>
      </c>
      <c r="F37" t="s">
        <v>412</v>
      </c>
      <c r="G37" t="s">
        <v>406</v>
      </c>
      <c r="H37" t="s">
        <v>462</v>
      </c>
      <c r="I37" t="s">
        <v>216</v>
      </c>
      <c r="J37" t="s">
        <v>480</v>
      </c>
      <c r="K37" s="78">
        <v>0.36</v>
      </c>
      <c r="L37" t="s">
        <v>102</v>
      </c>
      <c r="M37" s="79">
        <v>3.4000000000000002E-2</v>
      </c>
      <c r="N37" s="79">
        <v>1.55E-2</v>
      </c>
      <c r="O37" s="78">
        <v>7479538.71</v>
      </c>
      <c r="P37" s="78">
        <v>106.08</v>
      </c>
      <c r="Q37" s="78">
        <v>0</v>
      </c>
      <c r="R37" s="78">
        <v>7934.294663568</v>
      </c>
      <c r="S37" s="79">
        <v>8.3999999999999995E-3</v>
      </c>
      <c r="T37" s="79">
        <v>2.3999999999999998E-3</v>
      </c>
      <c r="U37" s="79">
        <v>4.0000000000000002E-4</v>
      </c>
    </row>
    <row r="38" spans="2:21">
      <c r="B38" t="s">
        <v>481</v>
      </c>
      <c r="C38" t="s">
        <v>482</v>
      </c>
      <c r="D38" t="s">
        <v>100</v>
      </c>
      <c r="E38" t="s">
        <v>123</v>
      </c>
      <c r="F38" t="s">
        <v>483</v>
      </c>
      <c r="G38" t="s">
        <v>474</v>
      </c>
      <c r="H38" t="s">
        <v>484</v>
      </c>
      <c r="I38" t="s">
        <v>150</v>
      </c>
      <c r="J38" t="s">
        <v>485</v>
      </c>
      <c r="K38" s="78">
        <v>8.89</v>
      </c>
      <c r="L38" t="s">
        <v>102</v>
      </c>
      <c r="M38" s="79">
        <v>1.6500000000000001E-2</v>
      </c>
      <c r="N38" s="79">
        <v>4.1000000000000003E-3</v>
      </c>
      <c r="O38" s="78">
        <v>16276509.6</v>
      </c>
      <c r="P38" s="78">
        <v>112.42</v>
      </c>
      <c r="Q38" s="78">
        <v>0</v>
      </c>
      <c r="R38" s="78">
        <v>18298.052092319998</v>
      </c>
      <c r="S38" s="79">
        <v>1.11E-2</v>
      </c>
      <c r="T38" s="79">
        <v>5.4000000000000003E-3</v>
      </c>
      <c r="U38" s="79">
        <v>1E-3</v>
      </c>
    </row>
    <row r="39" spans="2:21">
      <c r="B39" t="s">
        <v>486</v>
      </c>
      <c r="C39" t="s">
        <v>487</v>
      </c>
      <c r="D39" t="s">
        <v>100</v>
      </c>
      <c r="E39" t="s">
        <v>123</v>
      </c>
      <c r="F39" t="s">
        <v>483</v>
      </c>
      <c r="G39" t="s">
        <v>474</v>
      </c>
      <c r="H39" t="s">
        <v>484</v>
      </c>
      <c r="I39" t="s">
        <v>150</v>
      </c>
      <c r="J39" t="s">
        <v>485</v>
      </c>
      <c r="K39" s="78">
        <v>5.04</v>
      </c>
      <c r="L39" t="s">
        <v>102</v>
      </c>
      <c r="M39" s="79">
        <v>8.3000000000000001E-3</v>
      </c>
      <c r="N39" s="79">
        <v>2.8999999999999998E-3</v>
      </c>
      <c r="O39" s="78">
        <v>27268345.960000001</v>
      </c>
      <c r="P39" s="78">
        <v>103.55</v>
      </c>
      <c r="Q39" s="78">
        <v>0</v>
      </c>
      <c r="R39" s="78">
        <v>28236.37224158</v>
      </c>
      <c r="S39" s="79">
        <v>1.78E-2</v>
      </c>
      <c r="T39" s="79">
        <v>8.3999999999999995E-3</v>
      </c>
      <c r="U39" s="79">
        <v>1.6000000000000001E-3</v>
      </c>
    </row>
    <row r="40" spans="2:21">
      <c r="B40" t="s">
        <v>488</v>
      </c>
      <c r="C40" t="s">
        <v>489</v>
      </c>
      <c r="D40" t="s">
        <v>100</v>
      </c>
      <c r="E40" t="s">
        <v>123</v>
      </c>
      <c r="F40" t="s">
        <v>490</v>
      </c>
      <c r="G40" t="s">
        <v>127</v>
      </c>
      <c r="H40" t="s">
        <v>462</v>
      </c>
      <c r="I40" t="s">
        <v>216</v>
      </c>
      <c r="J40" t="s">
        <v>491</v>
      </c>
      <c r="K40" s="78">
        <v>8.84</v>
      </c>
      <c r="L40" t="s">
        <v>102</v>
      </c>
      <c r="M40" s="79">
        <v>2.6499999999999999E-2</v>
      </c>
      <c r="N40" s="79">
        <v>5.5999999999999999E-3</v>
      </c>
      <c r="O40" s="78">
        <v>3892755.57</v>
      </c>
      <c r="P40" s="78">
        <v>120.4</v>
      </c>
      <c r="Q40" s="78">
        <v>0</v>
      </c>
      <c r="R40" s="78">
        <v>4686.87770628</v>
      </c>
      <c r="S40" s="79">
        <v>3.3999999999999998E-3</v>
      </c>
      <c r="T40" s="79">
        <v>1.4E-3</v>
      </c>
      <c r="U40" s="79">
        <v>2.9999999999999997E-4</v>
      </c>
    </row>
    <row r="41" spans="2:21">
      <c r="B41" t="s">
        <v>492</v>
      </c>
      <c r="C41" t="s">
        <v>493</v>
      </c>
      <c r="D41" t="s">
        <v>100</v>
      </c>
      <c r="E41" t="s">
        <v>123</v>
      </c>
      <c r="F41" t="s">
        <v>494</v>
      </c>
      <c r="G41" t="s">
        <v>474</v>
      </c>
      <c r="H41" t="s">
        <v>484</v>
      </c>
      <c r="I41" t="s">
        <v>150</v>
      </c>
      <c r="J41" t="s">
        <v>495</v>
      </c>
      <c r="K41" s="78">
        <v>5.07</v>
      </c>
      <c r="L41" t="s">
        <v>102</v>
      </c>
      <c r="M41" s="79">
        <v>1.34E-2</v>
      </c>
      <c r="N41" s="79">
        <v>1.0800000000000001E-2</v>
      </c>
      <c r="O41" s="78">
        <v>71389416.379999995</v>
      </c>
      <c r="P41" s="78">
        <v>102.52</v>
      </c>
      <c r="Q41" s="78">
        <v>4120.6926100000001</v>
      </c>
      <c r="R41" s="78">
        <v>77309.122282776007</v>
      </c>
      <c r="S41" s="79">
        <v>1.9599999999999999E-2</v>
      </c>
      <c r="T41" s="79">
        <v>2.3E-2</v>
      </c>
      <c r="U41" s="79">
        <v>4.3E-3</v>
      </c>
    </row>
    <row r="42" spans="2:21">
      <c r="B42" t="s">
        <v>496</v>
      </c>
      <c r="C42" t="s">
        <v>497</v>
      </c>
      <c r="D42" t="s">
        <v>100</v>
      </c>
      <c r="E42" t="s">
        <v>123</v>
      </c>
      <c r="F42" t="s">
        <v>494</v>
      </c>
      <c r="G42" t="s">
        <v>474</v>
      </c>
      <c r="H42" t="s">
        <v>484</v>
      </c>
      <c r="I42" t="s">
        <v>150</v>
      </c>
      <c r="J42" t="s">
        <v>373</v>
      </c>
      <c r="K42" s="78">
        <v>5.79</v>
      </c>
      <c r="L42" t="s">
        <v>102</v>
      </c>
      <c r="M42" s="79">
        <v>1.77E-2</v>
      </c>
      <c r="N42" s="79">
        <v>1.14E-2</v>
      </c>
      <c r="O42" s="78">
        <v>39723788.07</v>
      </c>
      <c r="P42" s="78">
        <v>103.6</v>
      </c>
      <c r="Q42" s="78">
        <v>0</v>
      </c>
      <c r="R42" s="78">
        <v>41153.844440519999</v>
      </c>
      <c r="S42" s="79">
        <v>1.2200000000000001E-2</v>
      </c>
      <c r="T42" s="79">
        <v>1.23E-2</v>
      </c>
      <c r="U42" s="79">
        <v>2.3E-3</v>
      </c>
    </row>
    <row r="43" spans="2:21">
      <c r="B43" t="s">
        <v>498</v>
      </c>
      <c r="C43" t="s">
        <v>499</v>
      </c>
      <c r="D43" t="s">
        <v>100</v>
      </c>
      <c r="E43" t="s">
        <v>123</v>
      </c>
      <c r="F43" t="s">
        <v>494</v>
      </c>
      <c r="G43" t="s">
        <v>474</v>
      </c>
      <c r="H43" t="s">
        <v>484</v>
      </c>
      <c r="I43" t="s">
        <v>150</v>
      </c>
      <c r="J43" t="s">
        <v>373</v>
      </c>
      <c r="K43" s="78">
        <v>9.14</v>
      </c>
      <c r="L43" t="s">
        <v>102</v>
      </c>
      <c r="M43" s="79">
        <v>2.4799999999999999E-2</v>
      </c>
      <c r="N43" s="79">
        <v>1.44E-2</v>
      </c>
      <c r="O43" s="78">
        <v>29331852.100000001</v>
      </c>
      <c r="P43" s="78">
        <v>109.75</v>
      </c>
      <c r="Q43" s="78">
        <v>0</v>
      </c>
      <c r="R43" s="78">
        <v>32191.707679750001</v>
      </c>
      <c r="S43" s="79">
        <v>1.4999999999999999E-2</v>
      </c>
      <c r="T43" s="79">
        <v>9.5999999999999992E-3</v>
      </c>
      <c r="U43" s="79">
        <v>1.8E-3</v>
      </c>
    </row>
    <row r="44" spans="2:21">
      <c r="B44" t="s">
        <v>500</v>
      </c>
      <c r="C44" t="s">
        <v>501</v>
      </c>
      <c r="D44" t="s">
        <v>100</v>
      </c>
      <c r="E44" t="s">
        <v>123</v>
      </c>
      <c r="F44" t="s">
        <v>494</v>
      </c>
      <c r="G44" t="s">
        <v>474</v>
      </c>
      <c r="H44" t="s">
        <v>462</v>
      </c>
      <c r="I44" t="s">
        <v>216</v>
      </c>
      <c r="J44" t="s">
        <v>502</v>
      </c>
      <c r="K44" s="78">
        <v>2.71</v>
      </c>
      <c r="L44" t="s">
        <v>102</v>
      </c>
      <c r="M44" s="79">
        <v>6.4999999999999997E-3</v>
      </c>
      <c r="N44" s="79">
        <v>1.0500000000000001E-2</v>
      </c>
      <c r="O44" s="78">
        <v>6160077.5</v>
      </c>
      <c r="P44" s="78">
        <v>98.99</v>
      </c>
      <c r="Q44" s="78">
        <v>0</v>
      </c>
      <c r="R44" s="78">
        <v>6097.8607172499997</v>
      </c>
      <c r="S44" s="79">
        <v>8.2000000000000007E-3</v>
      </c>
      <c r="T44" s="79">
        <v>1.8E-3</v>
      </c>
      <c r="U44" s="79">
        <v>2.9999999999999997E-4</v>
      </c>
    </row>
    <row r="45" spans="2:21">
      <c r="B45" t="s">
        <v>503</v>
      </c>
      <c r="C45" t="s">
        <v>504</v>
      </c>
      <c r="D45" t="s">
        <v>100</v>
      </c>
      <c r="E45" t="s">
        <v>123</v>
      </c>
      <c r="F45" t="s">
        <v>447</v>
      </c>
      <c r="G45" t="s">
        <v>406</v>
      </c>
      <c r="H45" t="s">
        <v>462</v>
      </c>
      <c r="I45" t="s">
        <v>216</v>
      </c>
      <c r="J45" t="s">
        <v>505</v>
      </c>
      <c r="K45" s="78">
        <v>1.88</v>
      </c>
      <c r="L45" t="s">
        <v>102</v>
      </c>
      <c r="M45" s="79">
        <v>4.2000000000000003E-2</v>
      </c>
      <c r="N45" s="79">
        <v>0.01</v>
      </c>
      <c r="O45" s="78">
        <v>3402701.22</v>
      </c>
      <c r="P45" s="78">
        <v>108.4</v>
      </c>
      <c r="Q45" s="78">
        <v>0</v>
      </c>
      <c r="R45" s="78">
        <v>3688.5281224800001</v>
      </c>
      <c r="S45" s="79">
        <v>3.3999999999999998E-3</v>
      </c>
      <c r="T45" s="79">
        <v>1.1000000000000001E-3</v>
      </c>
      <c r="U45" s="79">
        <v>2.0000000000000001E-4</v>
      </c>
    </row>
    <row r="46" spans="2:21">
      <c r="B46" t="s">
        <v>506</v>
      </c>
      <c r="C46" t="s">
        <v>507</v>
      </c>
      <c r="D46" t="s">
        <v>100</v>
      </c>
      <c r="E46" t="s">
        <v>123</v>
      </c>
      <c r="F46" t="s">
        <v>447</v>
      </c>
      <c r="G46" t="s">
        <v>406</v>
      </c>
      <c r="H46" t="s">
        <v>462</v>
      </c>
      <c r="I46" t="s">
        <v>216</v>
      </c>
      <c r="J46" t="s">
        <v>508</v>
      </c>
      <c r="K46" s="78">
        <v>0.74</v>
      </c>
      <c r="L46" t="s">
        <v>102</v>
      </c>
      <c r="M46" s="79">
        <v>4.1000000000000002E-2</v>
      </c>
      <c r="N46" s="79">
        <v>1.77E-2</v>
      </c>
      <c r="O46" s="78">
        <v>2116810</v>
      </c>
      <c r="P46" s="78">
        <v>124.56</v>
      </c>
      <c r="Q46" s="78">
        <v>0</v>
      </c>
      <c r="R46" s="78">
        <v>2636.6985359999999</v>
      </c>
      <c r="S46" s="79">
        <v>2.7000000000000001E-3</v>
      </c>
      <c r="T46" s="79">
        <v>8.0000000000000004E-4</v>
      </c>
      <c r="U46" s="79">
        <v>1E-4</v>
      </c>
    </row>
    <row r="47" spans="2:21">
      <c r="B47" t="s">
        <v>509</v>
      </c>
      <c r="C47" t="s">
        <v>510</v>
      </c>
      <c r="D47" t="s">
        <v>100</v>
      </c>
      <c r="E47" t="s">
        <v>123</v>
      </c>
      <c r="F47" t="s">
        <v>447</v>
      </c>
      <c r="G47" t="s">
        <v>406</v>
      </c>
      <c r="H47" t="s">
        <v>462</v>
      </c>
      <c r="I47" t="s">
        <v>216</v>
      </c>
      <c r="J47" t="s">
        <v>511</v>
      </c>
      <c r="K47" s="78">
        <v>1.41</v>
      </c>
      <c r="L47" t="s">
        <v>102</v>
      </c>
      <c r="M47" s="79">
        <v>0.04</v>
      </c>
      <c r="N47" s="79">
        <v>1.21E-2</v>
      </c>
      <c r="O47" s="78">
        <v>6207747.7400000002</v>
      </c>
      <c r="P47" s="78">
        <v>110.36</v>
      </c>
      <c r="Q47" s="78">
        <v>0</v>
      </c>
      <c r="R47" s="78">
        <v>6850.8704058639996</v>
      </c>
      <c r="S47" s="79">
        <v>2.8E-3</v>
      </c>
      <c r="T47" s="79">
        <v>2E-3</v>
      </c>
      <c r="U47" s="79">
        <v>4.0000000000000002E-4</v>
      </c>
    </row>
    <row r="48" spans="2:21">
      <c r="B48" t="s">
        <v>512</v>
      </c>
      <c r="C48" t="s">
        <v>513</v>
      </c>
      <c r="D48" t="s">
        <v>100</v>
      </c>
      <c r="E48" t="s">
        <v>123</v>
      </c>
      <c r="F48" t="s">
        <v>514</v>
      </c>
      <c r="G48" t="s">
        <v>474</v>
      </c>
      <c r="H48" t="s">
        <v>515</v>
      </c>
      <c r="I48" t="s">
        <v>216</v>
      </c>
      <c r="J48" t="s">
        <v>318</v>
      </c>
      <c r="K48" s="78">
        <v>5.29</v>
      </c>
      <c r="L48" t="s">
        <v>102</v>
      </c>
      <c r="M48" s="79">
        <v>1.8E-3</v>
      </c>
      <c r="N48" s="79">
        <v>1.2500000000000001E-2</v>
      </c>
      <c r="O48" s="78">
        <v>11035362.82</v>
      </c>
      <c r="P48" s="78">
        <v>95.8</v>
      </c>
      <c r="Q48" s="78">
        <v>0</v>
      </c>
      <c r="R48" s="78">
        <v>10571.87758156</v>
      </c>
      <c r="S48" s="79">
        <v>1.46E-2</v>
      </c>
      <c r="T48" s="79">
        <v>3.0999999999999999E-3</v>
      </c>
      <c r="U48" s="79">
        <v>5.9999999999999995E-4</v>
      </c>
    </row>
    <row r="49" spans="2:21">
      <c r="B49" t="s">
        <v>516</v>
      </c>
      <c r="C49" t="s">
        <v>517</v>
      </c>
      <c r="D49" t="s">
        <v>100</v>
      </c>
      <c r="E49" t="s">
        <v>123</v>
      </c>
      <c r="F49" t="s">
        <v>514</v>
      </c>
      <c r="G49" t="s">
        <v>474</v>
      </c>
      <c r="H49" t="s">
        <v>515</v>
      </c>
      <c r="I49" t="s">
        <v>216</v>
      </c>
      <c r="J49" t="s">
        <v>423</v>
      </c>
      <c r="K49" s="78">
        <v>3.06</v>
      </c>
      <c r="L49" t="s">
        <v>102</v>
      </c>
      <c r="M49" s="79">
        <v>4.7500000000000001E-2</v>
      </c>
      <c r="N49" s="79">
        <v>1.3299999999999999E-2</v>
      </c>
      <c r="O49" s="78">
        <v>39631248.909999996</v>
      </c>
      <c r="P49" s="78">
        <v>135.75</v>
      </c>
      <c r="Q49" s="78">
        <v>0</v>
      </c>
      <c r="R49" s="78">
        <v>53799.420395325003</v>
      </c>
      <c r="S49" s="79">
        <v>2.1000000000000001E-2</v>
      </c>
      <c r="T49" s="79">
        <v>1.6E-2</v>
      </c>
      <c r="U49" s="79">
        <v>3.0000000000000001E-3</v>
      </c>
    </row>
    <row r="50" spans="2:21">
      <c r="B50" t="s">
        <v>518</v>
      </c>
      <c r="C50" t="s">
        <v>519</v>
      </c>
      <c r="D50" t="s">
        <v>100</v>
      </c>
      <c r="E50" t="s">
        <v>123</v>
      </c>
      <c r="F50" t="s">
        <v>520</v>
      </c>
      <c r="G50" t="s">
        <v>474</v>
      </c>
      <c r="H50" t="s">
        <v>515</v>
      </c>
      <c r="I50" t="s">
        <v>216</v>
      </c>
      <c r="J50" t="s">
        <v>364</v>
      </c>
      <c r="K50" s="78">
        <v>7.2</v>
      </c>
      <c r="L50" t="s">
        <v>102</v>
      </c>
      <c r="M50" s="79">
        <v>6.4999999999999997E-3</v>
      </c>
      <c r="N50" s="79">
        <v>1.5100000000000001E-2</v>
      </c>
      <c r="O50" s="78">
        <v>11491181.92</v>
      </c>
      <c r="P50" s="78">
        <v>93.74</v>
      </c>
      <c r="Q50" s="78">
        <v>140.87693999999999</v>
      </c>
      <c r="R50" s="78">
        <v>10912.710871808</v>
      </c>
      <c r="S50" s="79">
        <v>2.9000000000000001E-2</v>
      </c>
      <c r="T50" s="79">
        <v>3.2000000000000002E-3</v>
      </c>
      <c r="U50" s="79">
        <v>5.9999999999999995E-4</v>
      </c>
    </row>
    <row r="51" spans="2:21">
      <c r="B51" t="s">
        <v>521</v>
      </c>
      <c r="C51" t="s">
        <v>522</v>
      </c>
      <c r="D51" t="s">
        <v>100</v>
      </c>
      <c r="E51" t="s">
        <v>123</v>
      </c>
      <c r="F51" t="s">
        <v>520</v>
      </c>
      <c r="G51" t="s">
        <v>474</v>
      </c>
      <c r="H51" t="s">
        <v>515</v>
      </c>
      <c r="I51" t="s">
        <v>216</v>
      </c>
      <c r="J51" t="s">
        <v>523</v>
      </c>
      <c r="K51" s="78">
        <v>0.02</v>
      </c>
      <c r="L51" t="s">
        <v>102</v>
      </c>
      <c r="M51" s="79">
        <v>5.0999999999999997E-2</v>
      </c>
      <c r="N51" s="79">
        <v>1.03E-2</v>
      </c>
      <c r="O51" s="78">
        <v>6360765.6200000001</v>
      </c>
      <c r="P51" s="78">
        <v>113.86</v>
      </c>
      <c r="Q51" s="78">
        <v>0</v>
      </c>
      <c r="R51" s="78">
        <v>7242.3677349319996</v>
      </c>
      <c r="S51" s="79">
        <v>1.43E-2</v>
      </c>
      <c r="T51" s="79">
        <v>2.2000000000000001E-3</v>
      </c>
      <c r="U51" s="79">
        <v>4.0000000000000002E-4</v>
      </c>
    </row>
    <row r="52" spans="2:21">
      <c r="B52" t="s">
        <v>524</v>
      </c>
      <c r="C52" t="s">
        <v>525</v>
      </c>
      <c r="D52" t="s">
        <v>100</v>
      </c>
      <c r="E52" t="s">
        <v>123</v>
      </c>
      <c r="F52" t="s">
        <v>520</v>
      </c>
      <c r="G52" t="s">
        <v>474</v>
      </c>
      <c r="H52" t="s">
        <v>515</v>
      </c>
      <c r="I52" t="s">
        <v>216</v>
      </c>
      <c r="J52" t="s">
        <v>284</v>
      </c>
      <c r="K52" s="78">
        <v>1.47</v>
      </c>
      <c r="L52" t="s">
        <v>102</v>
      </c>
      <c r="M52" s="79">
        <v>2.5499999999999998E-2</v>
      </c>
      <c r="N52" s="79">
        <v>1.8200000000000001E-2</v>
      </c>
      <c r="O52" s="78">
        <v>25030404.210000001</v>
      </c>
      <c r="P52" s="78">
        <v>102.15</v>
      </c>
      <c r="Q52" s="78">
        <v>620.52362000000005</v>
      </c>
      <c r="R52" s="78">
        <v>26189.081520514999</v>
      </c>
      <c r="S52" s="79">
        <v>2.3E-2</v>
      </c>
      <c r="T52" s="79">
        <v>7.7999999999999996E-3</v>
      </c>
      <c r="U52" s="79">
        <v>1.5E-3</v>
      </c>
    </row>
    <row r="53" spans="2:21">
      <c r="B53" t="s">
        <v>526</v>
      </c>
      <c r="C53" t="s">
        <v>527</v>
      </c>
      <c r="D53" t="s">
        <v>100</v>
      </c>
      <c r="E53" t="s">
        <v>123</v>
      </c>
      <c r="F53" t="s">
        <v>520</v>
      </c>
      <c r="G53" t="s">
        <v>474</v>
      </c>
      <c r="H53" t="s">
        <v>515</v>
      </c>
      <c r="I53" t="s">
        <v>216</v>
      </c>
      <c r="J53" t="s">
        <v>528</v>
      </c>
      <c r="K53" s="78">
        <v>4.5999999999999996</v>
      </c>
      <c r="L53" t="s">
        <v>102</v>
      </c>
      <c r="M53" s="79">
        <v>1.7600000000000001E-2</v>
      </c>
      <c r="N53" s="79">
        <v>1.3299999999999999E-2</v>
      </c>
      <c r="O53" s="78">
        <v>29768743.289999999</v>
      </c>
      <c r="P53" s="78">
        <v>103.5</v>
      </c>
      <c r="Q53" s="78">
        <v>604.64310999999998</v>
      </c>
      <c r="R53" s="78">
        <v>31415.292415150001</v>
      </c>
      <c r="S53" s="79">
        <v>2.0799999999999999E-2</v>
      </c>
      <c r="T53" s="79">
        <v>9.4000000000000004E-3</v>
      </c>
      <c r="U53" s="79">
        <v>1.8E-3</v>
      </c>
    </row>
    <row r="54" spans="2:21">
      <c r="B54" t="s">
        <v>529</v>
      </c>
      <c r="C54" t="s">
        <v>530</v>
      </c>
      <c r="D54" t="s">
        <v>100</v>
      </c>
      <c r="E54" t="s">
        <v>123</v>
      </c>
      <c r="F54" t="s">
        <v>520</v>
      </c>
      <c r="G54" t="s">
        <v>474</v>
      </c>
      <c r="H54" t="s">
        <v>515</v>
      </c>
      <c r="I54" t="s">
        <v>216</v>
      </c>
      <c r="J54" t="s">
        <v>531</v>
      </c>
      <c r="K54" s="78">
        <v>5.17</v>
      </c>
      <c r="L54" t="s">
        <v>102</v>
      </c>
      <c r="M54" s="79">
        <v>2.1499999999999998E-2</v>
      </c>
      <c r="N54" s="79">
        <v>1.3899999999999999E-2</v>
      </c>
      <c r="O54" s="78">
        <v>25098429.23</v>
      </c>
      <c r="P54" s="78">
        <v>106.17</v>
      </c>
      <c r="Q54" s="78">
        <v>0</v>
      </c>
      <c r="R54" s="78">
        <v>26647.002313491001</v>
      </c>
      <c r="S54" s="79">
        <v>1.9199999999999998E-2</v>
      </c>
      <c r="T54" s="79">
        <v>7.9000000000000008E-3</v>
      </c>
      <c r="U54" s="79">
        <v>1.5E-3</v>
      </c>
    </row>
    <row r="55" spans="2:21">
      <c r="B55" t="s">
        <v>532</v>
      </c>
      <c r="C55" t="s">
        <v>533</v>
      </c>
      <c r="D55" t="s">
        <v>100</v>
      </c>
      <c r="E55" t="s">
        <v>123</v>
      </c>
      <c r="F55" t="s">
        <v>520</v>
      </c>
      <c r="G55" t="s">
        <v>474</v>
      </c>
      <c r="H55" t="s">
        <v>515</v>
      </c>
      <c r="I55" t="s">
        <v>216</v>
      </c>
      <c r="J55" t="s">
        <v>534</v>
      </c>
      <c r="K55" s="78">
        <v>5.84</v>
      </c>
      <c r="L55" t="s">
        <v>102</v>
      </c>
      <c r="M55" s="79">
        <v>2.35E-2</v>
      </c>
      <c r="N55" s="79">
        <v>1.34E-2</v>
      </c>
      <c r="O55" s="78">
        <v>18030880.309999999</v>
      </c>
      <c r="P55" s="78">
        <v>107.81</v>
      </c>
      <c r="Q55" s="78">
        <v>0</v>
      </c>
      <c r="R55" s="78">
        <v>19439.092062210999</v>
      </c>
      <c r="S55" s="79">
        <v>2.3E-2</v>
      </c>
      <c r="T55" s="79">
        <v>5.7999999999999996E-3</v>
      </c>
      <c r="U55" s="79">
        <v>1.1000000000000001E-3</v>
      </c>
    </row>
    <row r="56" spans="2:21">
      <c r="B56" t="s">
        <v>535</v>
      </c>
      <c r="C56" t="s">
        <v>536</v>
      </c>
      <c r="D56" t="s">
        <v>100</v>
      </c>
      <c r="E56" t="s">
        <v>123</v>
      </c>
      <c r="F56" t="s">
        <v>537</v>
      </c>
      <c r="G56" t="s">
        <v>474</v>
      </c>
      <c r="H56" t="s">
        <v>515</v>
      </c>
      <c r="I56" t="s">
        <v>216</v>
      </c>
      <c r="J56" t="s">
        <v>538</v>
      </c>
      <c r="K56" s="78">
        <v>2.61</v>
      </c>
      <c r="L56" t="s">
        <v>102</v>
      </c>
      <c r="M56" s="79">
        <v>0.04</v>
      </c>
      <c r="N56" s="79">
        <v>9.1000000000000004E-3</v>
      </c>
      <c r="O56" s="78">
        <v>931627.37</v>
      </c>
      <c r="P56" s="78">
        <v>109.1</v>
      </c>
      <c r="Q56" s="78">
        <v>0</v>
      </c>
      <c r="R56" s="78">
        <v>1016.40546067</v>
      </c>
      <c r="S56" s="79">
        <v>3.0000000000000001E-3</v>
      </c>
      <c r="T56" s="79">
        <v>2.9999999999999997E-4</v>
      </c>
      <c r="U56" s="79">
        <v>1E-4</v>
      </c>
    </row>
    <row r="57" spans="2:21">
      <c r="B57" t="s">
        <v>539</v>
      </c>
      <c r="C57" t="s">
        <v>540</v>
      </c>
      <c r="D57" t="s">
        <v>100</v>
      </c>
      <c r="E57" t="s">
        <v>123</v>
      </c>
      <c r="F57" t="s">
        <v>537</v>
      </c>
      <c r="G57" t="s">
        <v>474</v>
      </c>
      <c r="H57" t="s">
        <v>515</v>
      </c>
      <c r="I57" t="s">
        <v>216</v>
      </c>
      <c r="J57" t="s">
        <v>541</v>
      </c>
      <c r="K57" s="78">
        <v>6.81</v>
      </c>
      <c r="L57" t="s">
        <v>102</v>
      </c>
      <c r="M57" s="79">
        <v>3.5000000000000003E-2</v>
      </c>
      <c r="N57" s="79">
        <v>1.3100000000000001E-2</v>
      </c>
      <c r="O57" s="78">
        <v>8833546.9399999995</v>
      </c>
      <c r="P57" s="78">
        <v>118.6</v>
      </c>
      <c r="Q57" s="78">
        <v>0</v>
      </c>
      <c r="R57" s="78">
        <v>10476.586670840001</v>
      </c>
      <c r="S57" s="79">
        <v>1.1299999999999999E-2</v>
      </c>
      <c r="T57" s="79">
        <v>3.0999999999999999E-3</v>
      </c>
      <c r="U57" s="79">
        <v>5.9999999999999995E-4</v>
      </c>
    </row>
    <row r="58" spans="2:21">
      <c r="B58" t="s">
        <v>542</v>
      </c>
      <c r="C58" t="s">
        <v>543</v>
      </c>
      <c r="D58" t="s">
        <v>100</v>
      </c>
      <c r="E58" t="s">
        <v>123</v>
      </c>
      <c r="F58" t="s">
        <v>537</v>
      </c>
      <c r="G58" t="s">
        <v>474</v>
      </c>
      <c r="H58" t="s">
        <v>515</v>
      </c>
      <c r="I58" t="s">
        <v>216</v>
      </c>
      <c r="J58" t="s">
        <v>544</v>
      </c>
      <c r="K58" s="78">
        <v>5.37</v>
      </c>
      <c r="L58" t="s">
        <v>102</v>
      </c>
      <c r="M58" s="79">
        <v>0.04</v>
      </c>
      <c r="N58" s="79">
        <v>1.23E-2</v>
      </c>
      <c r="O58" s="78">
        <v>21166101.16</v>
      </c>
      <c r="P58" s="78">
        <v>117.53</v>
      </c>
      <c r="Q58" s="78">
        <v>0</v>
      </c>
      <c r="R58" s="78">
        <v>24876.518693348</v>
      </c>
      <c r="S58" s="79">
        <v>2.1000000000000001E-2</v>
      </c>
      <c r="T58" s="79">
        <v>7.4000000000000003E-3</v>
      </c>
      <c r="U58" s="79">
        <v>1.4E-3</v>
      </c>
    </row>
    <row r="59" spans="2:21">
      <c r="B59" t="s">
        <v>545</v>
      </c>
      <c r="C59" t="s">
        <v>546</v>
      </c>
      <c r="D59" t="s">
        <v>100</v>
      </c>
      <c r="E59" t="s">
        <v>123</v>
      </c>
      <c r="F59" t="s">
        <v>547</v>
      </c>
      <c r="G59" t="s">
        <v>548</v>
      </c>
      <c r="H59" t="s">
        <v>515</v>
      </c>
      <c r="I59" t="s">
        <v>216</v>
      </c>
      <c r="J59" t="s">
        <v>549</v>
      </c>
      <c r="K59" s="78">
        <v>3.99</v>
      </c>
      <c r="L59" t="s">
        <v>102</v>
      </c>
      <c r="M59" s="79">
        <v>4.2999999999999997E-2</v>
      </c>
      <c r="N59" s="79">
        <v>7.6E-3</v>
      </c>
      <c r="O59" s="78">
        <v>2392930.4500000002</v>
      </c>
      <c r="P59" s="78">
        <v>117.75</v>
      </c>
      <c r="Q59" s="78">
        <v>0</v>
      </c>
      <c r="R59" s="78">
        <v>2817.6756048749999</v>
      </c>
      <c r="S59" s="79">
        <v>2.5999999999999999E-3</v>
      </c>
      <c r="T59" s="79">
        <v>8.0000000000000004E-4</v>
      </c>
      <c r="U59" s="79">
        <v>2.0000000000000001E-4</v>
      </c>
    </row>
    <row r="60" spans="2:21">
      <c r="B60" t="s">
        <v>550</v>
      </c>
      <c r="C60" t="s">
        <v>551</v>
      </c>
      <c r="D60" t="s">
        <v>100</v>
      </c>
      <c r="E60" t="s">
        <v>123</v>
      </c>
      <c r="F60" t="s">
        <v>552</v>
      </c>
      <c r="G60" t="s">
        <v>474</v>
      </c>
      <c r="H60" t="s">
        <v>515</v>
      </c>
      <c r="I60" t="s">
        <v>216</v>
      </c>
      <c r="J60" t="s">
        <v>553</v>
      </c>
      <c r="K60" s="78">
        <v>4.2</v>
      </c>
      <c r="L60" t="s">
        <v>102</v>
      </c>
      <c r="M60" s="79">
        <v>2.3400000000000001E-2</v>
      </c>
      <c r="N60" s="79">
        <v>1.43E-2</v>
      </c>
      <c r="O60" s="78">
        <v>44264683.640000001</v>
      </c>
      <c r="P60" s="78">
        <v>104.3</v>
      </c>
      <c r="Q60" s="78">
        <v>0</v>
      </c>
      <c r="R60" s="78">
        <v>46168.065036519998</v>
      </c>
      <c r="S60" s="79">
        <v>1.2500000000000001E-2</v>
      </c>
      <c r="T60" s="79">
        <v>1.37E-2</v>
      </c>
      <c r="U60" s="79">
        <v>2.5999999999999999E-3</v>
      </c>
    </row>
    <row r="61" spans="2:21">
      <c r="B61" t="s">
        <v>554</v>
      </c>
      <c r="C61" t="s">
        <v>555</v>
      </c>
      <c r="D61" t="s">
        <v>100</v>
      </c>
      <c r="E61" t="s">
        <v>123</v>
      </c>
      <c r="F61" t="s">
        <v>556</v>
      </c>
      <c r="G61" t="s">
        <v>474</v>
      </c>
      <c r="H61" t="s">
        <v>515</v>
      </c>
      <c r="I61" t="s">
        <v>216</v>
      </c>
      <c r="J61" t="s">
        <v>557</v>
      </c>
      <c r="K61" s="78">
        <v>1.49</v>
      </c>
      <c r="L61" t="s">
        <v>102</v>
      </c>
      <c r="M61" s="79">
        <v>4.8000000000000001E-2</v>
      </c>
      <c r="N61" s="79">
        <v>9.5999999999999992E-3</v>
      </c>
      <c r="O61" s="78">
        <v>22626799.879999999</v>
      </c>
      <c r="P61" s="78">
        <v>107.68</v>
      </c>
      <c r="Q61" s="78">
        <v>13187.380349999999</v>
      </c>
      <c r="R61" s="78">
        <v>37551.918460784</v>
      </c>
      <c r="S61" s="79">
        <v>2.7699999999999999E-2</v>
      </c>
      <c r="T61" s="79">
        <v>1.12E-2</v>
      </c>
      <c r="U61" s="79">
        <v>2.0999999999999999E-3</v>
      </c>
    </row>
    <row r="62" spans="2:21">
      <c r="B62" t="s">
        <v>558</v>
      </c>
      <c r="C62" t="s">
        <v>559</v>
      </c>
      <c r="D62" t="s">
        <v>100</v>
      </c>
      <c r="E62" t="s">
        <v>123</v>
      </c>
      <c r="F62" t="s">
        <v>556</v>
      </c>
      <c r="G62" t="s">
        <v>474</v>
      </c>
      <c r="H62" t="s">
        <v>515</v>
      </c>
      <c r="I62" t="s">
        <v>216</v>
      </c>
      <c r="J62" t="s">
        <v>423</v>
      </c>
      <c r="K62" s="78">
        <v>0.5</v>
      </c>
      <c r="L62" t="s">
        <v>102</v>
      </c>
      <c r="M62" s="79">
        <v>4.9000000000000002E-2</v>
      </c>
      <c r="N62" s="79">
        <v>1.1599999999999999E-2</v>
      </c>
      <c r="O62" s="78">
        <v>2218811.7400000002</v>
      </c>
      <c r="P62" s="78">
        <v>112.86</v>
      </c>
      <c r="Q62" s="78">
        <v>0</v>
      </c>
      <c r="R62" s="78">
        <v>2504.150929764</v>
      </c>
      <c r="S62" s="79">
        <v>2.24E-2</v>
      </c>
      <c r="T62" s="79">
        <v>6.9999999999999999E-4</v>
      </c>
      <c r="U62" s="79">
        <v>1E-4</v>
      </c>
    </row>
    <row r="63" spans="2:21">
      <c r="B63" t="s">
        <v>560</v>
      </c>
      <c r="C63" t="s">
        <v>561</v>
      </c>
      <c r="D63" t="s">
        <v>100</v>
      </c>
      <c r="E63" t="s">
        <v>123</v>
      </c>
      <c r="F63" t="s">
        <v>556</v>
      </c>
      <c r="G63" t="s">
        <v>474</v>
      </c>
      <c r="H63" t="s">
        <v>515</v>
      </c>
      <c r="I63" t="s">
        <v>216</v>
      </c>
      <c r="J63" t="s">
        <v>290</v>
      </c>
      <c r="K63" s="78">
        <v>4.99</v>
      </c>
      <c r="L63" t="s">
        <v>102</v>
      </c>
      <c r="M63" s="79">
        <v>3.2000000000000001E-2</v>
      </c>
      <c r="N63" s="79">
        <v>1.26E-2</v>
      </c>
      <c r="O63" s="78">
        <v>33705635.549999997</v>
      </c>
      <c r="P63" s="78">
        <v>109.51</v>
      </c>
      <c r="Q63" s="78">
        <v>1094.0039999999999</v>
      </c>
      <c r="R63" s="78">
        <v>38005.045490805001</v>
      </c>
      <c r="S63" s="79">
        <v>2.0400000000000001E-2</v>
      </c>
      <c r="T63" s="79">
        <v>1.1299999999999999E-2</v>
      </c>
      <c r="U63" s="79">
        <v>2.0999999999999999E-3</v>
      </c>
    </row>
    <row r="64" spans="2:21">
      <c r="B64" t="s">
        <v>562</v>
      </c>
      <c r="C64" t="s">
        <v>563</v>
      </c>
      <c r="D64" t="s">
        <v>100</v>
      </c>
      <c r="E64" t="s">
        <v>123</v>
      </c>
      <c r="F64" t="s">
        <v>556</v>
      </c>
      <c r="G64" t="s">
        <v>474</v>
      </c>
      <c r="H64" t="s">
        <v>515</v>
      </c>
      <c r="I64" t="s">
        <v>216</v>
      </c>
      <c r="J64" t="s">
        <v>549</v>
      </c>
      <c r="K64" s="78">
        <v>7.3</v>
      </c>
      <c r="L64" t="s">
        <v>102</v>
      </c>
      <c r="M64" s="79">
        <v>1.14E-2</v>
      </c>
      <c r="N64" s="79">
        <v>1.4999999999999999E-2</v>
      </c>
      <c r="O64" s="78">
        <v>22557476.75</v>
      </c>
      <c r="P64" s="78">
        <v>96.7</v>
      </c>
      <c r="Q64" s="78">
        <v>0</v>
      </c>
      <c r="R64" s="78">
        <v>21813.080017249998</v>
      </c>
      <c r="S64" s="79">
        <v>1.09E-2</v>
      </c>
      <c r="T64" s="79">
        <v>6.4999999999999997E-3</v>
      </c>
      <c r="U64" s="79">
        <v>1.1999999999999999E-3</v>
      </c>
    </row>
    <row r="65" spans="2:21">
      <c r="B65" t="s">
        <v>564</v>
      </c>
      <c r="C65" t="s">
        <v>565</v>
      </c>
      <c r="D65" t="s">
        <v>100</v>
      </c>
      <c r="E65" t="s">
        <v>123</v>
      </c>
      <c r="F65" t="s">
        <v>552</v>
      </c>
      <c r="G65" t="s">
        <v>474</v>
      </c>
      <c r="H65" t="s">
        <v>515</v>
      </c>
      <c r="I65" t="s">
        <v>216</v>
      </c>
      <c r="J65" t="s">
        <v>307</v>
      </c>
      <c r="K65" s="78">
        <v>7.79</v>
      </c>
      <c r="L65" t="s">
        <v>102</v>
      </c>
      <c r="M65" s="79">
        <v>6.4999999999999997E-3</v>
      </c>
      <c r="N65" s="79">
        <v>1.7899999999999999E-2</v>
      </c>
      <c r="O65" s="78">
        <v>7080897.5800000001</v>
      </c>
      <c r="P65" s="78">
        <v>91.06</v>
      </c>
      <c r="Q65" s="78">
        <v>0</v>
      </c>
      <c r="R65" s="78">
        <v>6447.8653363479998</v>
      </c>
      <c r="S65" s="79">
        <v>2.3599999999999999E-2</v>
      </c>
      <c r="T65" s="79">
        <v>1.9E-3</v>
      </c>
      <c r="U65" s="79">
        <v>4.0000000000000002E-4</v>
      </c>
    </row>
    <row r="66" spans="2:21">
      <c r="B66" t="s">
        <v>566</v>
      </c>
      <c r="C66" t="s">
        <v>567</v>
      </c>
      <c r="D66" t="s">
        <v>100</v>
      </c>
      <c r="E66" t="s">
        <v>123</v>
      </c>
      <c r="F66" t="s">
        <v>568</v>
      </c>
      <c r="G66" t="s">
        <v>474</v>
      </c>
      <c r="H66" t="s">
        <v>515</v>
      </c>
      <c r="I66" t="s">
        <v>216</v>
      </c>
      <c r="J66" t="s">
        <v>321</v>
      </c>
      <c r="K66" s="78">
        <v>6.86</v>
      </c>
      <c r="L66" t="s">
        <v>102</v>
      </c>
      <c r="M66" s="79">
        <v>7.7999999999999996E-3</v>
      </c>
      <c r="N66" s="79">
        <v>1.4E-2</v>
      </c>
      <c r="O66" s="78">
        <v>849764.55</v>
      </c>
      <c r="P66" s="78">
        <v>95.13</v>
      </c>
      <c r="Q66" s="78">
        <v>0</v>
      </c>
      <c r="R66" s="78">
        <v>808.38101641499998</v>
      </c>
      <c r="S66" s="79">
        <v>1.9E-3</v>
      </c>
      <c r="T66" s="79">
        <v>2.0000000000000001E-4</v>
      </c>
      <c r="U66" s="79">
        <v>0</v>
      </c>
    </row>
    <row r="67" spans="2:21">
      <c r="B67" t="s">
        <v>569</v>
      </c>
      <c r="C67" t="s">
        <v>570</v>
      </c>
      <c r="D67" t="s">
        <v>100</v>
      </c>
      <c r="E67" t="s">
        <v>123</v>
      </c>
      <c r="F67" t="s">
        <v>568</v>
      </c>
      <c r="G67" t="s">
        <v>474</v>
      </c>
      <c r="H67" t="s">
        <v>515</v>
      </c>
      <c r="I67" t="s">
        <v>216</v>
      </c>
      <c r="J67" t="s">
        <v>310</v>
      </c>
      <c r="K67" s="78">
        <v>4.78</v>
      </c>
      <c r="L67" t="s">
        <v>102</v>
      </c>
      <c r="M67" s="79">
        <v>2E-3</v>
      </c>
      <c r="N67" s="79">
        <v>1.2E-2</v>
      </c>
      <c r="O67" s="78">
        <v>9121027.0500000007</v>
      </c>
      <c r="P67" s="78">
        <v>94.33</v>
      </c>
      <c r="Q67" s="78">
        <v>0</v>
      </c>
      <c r="R67" s="78">
        <v>8603.8648162650006</v>
      </c>
      <c r="S67" s="79">
        <v>2.4299999999999999E-2</v>
      </c>
      <c r="T67" s="79">
        <v>2.5999999999999999E-3</v>
      </c>
      <c r="U67" s="79">
        <v>5.0000000000000001E-4</v>
      </c>
    </row>
    <row r="68" spans="2:21">
      <c r="B68" t="s">
        <v>571</v>
      </c>
      <c r="C68" t="s">
        <v>572</v>
      </c>
      <c r="D68" t="s">
        <v>100</v>
      </c>
      <c r="E68" t="s">
        <v>123</v>
      </c>
      <c r="F68" t="s">
        <v>568</v>
      </c>
      <c r="G68" t="s">
        <v>474</v>
      </c>
      <c r="H68" t="s">
        <v>515</v>
      </c>
      <c r="I68" t="s">
        <v>216</v>
      </c>
      <c r="J68" t="s">
        <v>573</v>
      </c>
      <c r="K68" s="78">
        <v>5.77</v>
      </c>
      <c r="L68" t="s">
        <v>102</v>
      </c>
      <c r="M68" s="79">
        <v>1.8200000000000001E-2</v>
      </c>
      <c r="N68" s="79">
        <v>1.26E-2</v>
      </c>
      <c r="O68" s="78">
        <v>11608381.68</v>
      </c>
      <c r="P68" s="78">
        <v>103.43</v>
      </c>
      <c r="Q68" s="78">
        <v>0</v>
      </c>
      <c r="R68" s="78">
        <v>12006.549171623999</v>
      </c>
      <c r="S68" s="79">
        <v>2.58E-2</v>
      </c>
      <c r="T68" s="79">
        <v>3.5999999999999999E-3</v>
      </c>
      <c r="U68" s="79">
        <v>6.9999999999999999E-4</v>
      </c>
    </row>
    <row r="69" spans="2:21">
      <c r="B69" t="s">
        <v>574</v>
      </c>
      <c r="C69" t="s">
        <v>575</v>
      </c>
      <c r="D69" t="s">
        <v>100</v>
      </c>
      <c r="E69" t="s">
        <v>123</v>
      </c>
      <c r="F69" t="s">
        <v>412</v>
      </c>
      <c r="G69" t="s">
        <v>406</v>
      </c>
      <c r="H69" t="s">
        <v>515</v>
      </c>
      <c r="I69" t="s">
        <v>216</v>
      </c>
      <c r="J69" t="s">
        <v>576</v>
      </c>
      <c r="K69" s="78">
        <v>0.59</v>
      </c>
      <c r="L69" t="s">
        <v>102</v>
      </c>
      <c r="M69" s="79">
        <v>0.04</v>
      </c>
      <c r="N69" s="79">
        <v>2.5700000000000001E-2</v>
      </c>
      <c r="O69" s="78">
        <v>32439450.66</v>
      </c>
      <c r="P69" s="78">
        <v>109.8</v>
      </c>
      <c r="Q69" s="78">
        <v>0</v>
      </c>
      <c r="R69" s="78">
        <v>35618.516824680002</v>
      </c>
      <c r="S69" s="79">
        <v>2.4E-2</v>
      </c>
      <c r="T69" s="79">
        <v>1.06E-2</v>
      </c>
      <c r="U69" s="79">
        <v>2E-3</v>
      </c>
    </row>
    <row r="70" spans="2:21">
      <c r="B70" t="s">
        <v>577</v>
      </c>
      <c r="C70" t="s">
        <v>578</v>
      </c>
      <c r="D70" t="s">
        <v>100</v>
      </c>
      <c r="E70" t="s">
        <v>123</v>
      </c>
      <c r="F70" t="s">
        <v>579</v>
      </c>
      <c r="G70" t="s">
        <v>580</v>
      </c>
      <c r="H70" t="s">
        <v>515</v>
      </c>
      <c r="I70" t="s">
        <v>216</v>
      </c>
      <c r="J70" t="s">
        <v>581</v>
      </c>
      <c r="K70" s="78">
        <v>0.99</v>
      </c>
      <c r="L70" t="s">
        <v>102</v>
      </c>
      <c r="M70" s="79">
        <v>4.65E-2</v>
      </c>
      <c r="N70" s="79">
        <v>1.55E-2</v>
      </c>
      <c r="O70" s="78">
        <v>54428.36</v>
      </c>
      <c r="P70" s="78">
        <v>126.91</v>
      </c>
      <c r="Q70" s="78">
        <v>0</v>
      </c>
      <c r="R70" s="78">
        <v>69.075031675999995</v>
      </c>
      <c r="S70" s="79">
        <v>1.1000000000000001E-3</v>
      </c>
      <c r="T70" s="79">
        <v>0</v>
      </c>
      <c r="U70" s="79">
        <v>0</v>
      </c>
    </row>
    <row r="71" spans="2:21">
      <c r="B71" t="s">
        <v>582</v>
      </c>
      <c r="C71" t="s">
        <v>583</v>
      </c>
      <c r="D71" t="s">
        <v>100</v>
      </c>
      <c r="E71" t="s">
        <v>123</v>
      </c>
      <c r="F71" t="s">
        <v>584</v>
      </c>
      <c r="G71" t="s">
        <v>585</v>
      </c>
      <c r="H71" t="s">
        <v>586</v>
      </c>
      <c r="I71" t="s">
        <v>150</v>
      </c>
      <c r="J71" t="s">
        <v>587</v>
      </c>
      <c r="K71" s="78">
        <v>4.67</v>
      </c>
      <c r="L71" t="s">
        <v>102</v>
      </c>
      <c r="M71" s="79">
        <v>4.4999999999999998E-2</v>
      </c>
      <c r="N71" s="79">
        <v>4.0000000000000001E-3</v>
      </c>
      <c r="O71" s="78">
        <v>61938723.18</v>
      </c>
      <c r="P71" s="78">
        <v>124.05</v>
      </c>
      <c r="Q71" s="78">
        <v>0</v>
      </c>
      <c r="R71" s="78">
        <v>76834.986104790005</v>
      </c>
      <c r="S71" s="79">
        <v>2.1000000000000001E-2</v>
      </c>
      <c r="T71" s="79">
        <v>2.29E-2</v>
      </c>
      <c r="U71" s="79">
        <v>4.3E-3</v>
      </c>
    </row>
    <row r="72" spans="2:21">
      <c r="B72" t="s">
        <v>588</v>
      </c>
      <c r="C72" t="s">
        <v>589</v>
      </c>
      <c r="D72" t="s">
        <v>100</v>
      </c>
      <c r="E72" t="s">
        <v>123</v>
      </c>
      <c r="F72" t="s">
        <v>584</v>
      </c>
      <c r="G72" t="s">
        <v>585</v>
      </c>
      <c r="H72" t="s">
        <v>586</v>
      </c>
      <c r="I72" t="s">
        <v>150</v>
      </c>
      <c r="J72" t="s">
        <v>590</v>
      </c>
      <c r="K72" s="78">
        <v>6.8</v>
      </c>
      <c r="L72" t="s">
        <v>102</v>
      </c>
      <c r="M72" s="79">
        <v>3.85E-2</v>
      </c>
      <c r="N72" s="79">
        <v>5.8999999999999999E-3</v>
      </c>
      <c r="O72" s="78">
        <v>27528694.43</v>
      </c>
      <c r="P72" s="78">
        <v>125.9</v>
      </c>
      <c r="Q72" s="78">
        <v>0</v>
      </c>
      <c r="R72" s="78">
        <v>34658.626287370003</v>
      </c>
      <c r="S72" s="79">
        <v>1.03E-2</v>
      </c>
      <c r="T72" s="79">
        <v>1.03E-2</v>
      </c>
      <c r="U72" s="79">
        <v>1.9E-3</v>
      </c>
    </row>
    <row r="73" spans="2:21">
      <c r="B73" t="s">
        <v>591</v>
      </c>
      <c r="C73" t="s">
        <v>592</v>
      </c>
      <c r="D73" t="s">
        <v>100</v>
      </c>
      <c r="E73" t="s">
        <v>123</v>
      </c>
      <c r="F73" t="s">
        <v>584</v>
      </c>
      <c r="G73" t="s">
        <v>585</v>
      </c>
      <c r="H73" t="s">
        <v>586</v>
      </c>
      <c r="I73" t="s">
        <v>150</v>
      </c>
      <c r="J73" t="s">
        <v>593</v>
      </c>
      <c r="K73" s="78">
        <v>9.39</v>
      </c>
      <c r="L73" t="s">
        <v>102</v>
      </c>
      <c r="M73" s="79">
        <v>2.3900000000000001E-2</v>
      </c>
      <c r="N73" s="79">
        <v>7.1999999999999998E-3</v>
      </c>
      <c r="O73" s="78">
        <v>25063418.02</v>
      </c>
      <c r="P73" s="78">
        <v>116.99</v>
      </c>
      <c r="Q73" s="78">
        <v>0</v>
      </c>
      <c r="R73" s="78">
        <v>29321.692741597999</v>
      </c>
      <c r="S73" s="79">
        <v>1.2699999999999999E-2</v>
      </c>
      <c r="T73" s="79">
        <v>8.6999999999999994E-3</v>
      </c>
      <c r="U73" s="79">
        <v>1.6000000000000001E-3</v>
      </c>
    </row>
    <row r="74" spans="2:21">
      <c r="B74" t="s">
        <v>594</v>
      </c>
      <c r="C74" t="s">
        <v>595</v>
      </c>
      <c r="D74" t="s">
        <v>100</v>
      </c>
      <c r="E74" t="s">
        <v>123</v>
      </c>
      <c r="F74" t="s">
        <v>596</v>
      </c>
      <c r="G74" t="s">
        <v>474</v>
      </c>
      <c r="H74" t="s">
        <v>515</v>
      </c>
      <c r="I74" t="s">
        <v>216</v>
      </c>
      <c r="J74" t="s">
        <v>597</v>
      </c>
      <c r="K74" s="78">
        <v>5.33</v>
      </c>
      <c r="L74" t="s">
        <v>102</v>
      </c>
      <c r="M74" s="79">
        <v>1.5800000000000002E-2</v>
      </c>
      <c r="N74" s="79">
        <v>1.11E-2</v>
      </c>
      <c r="O74" s="78">
        <v>8014491.7300000004</v>
      </c>
      <c r="P74" s="78">
        <v>103.67</v>
      </c>
      <c r="Q74" s="78">
        <v>0</v>
      </c>
      <c r="R74" s="78">
        <v>8308.6235764909998</v>
      </c>
      <c r="S74" s="79">
        <v>1.4E-2</v>
      </c>
      <c r="T74" s="79">
        <v>2.5000000000000001E-3</v>
      </c>
      <c r="U74" s="79">
        <v>5.0000000000000001E-4</v>
      </c>
    </row>
    <row r="75" spans="2:21">
      <c r="B75" t="s">
        <v>598</v>
      </c>
      <c r="C75" t="s">
        <v>599</v>
      </c>
      <c r="D75" t="s">
        <v>100</v>
      </c>
      <c r="E75" t="s">
        <v>123</v>
      </c>
      <c r="F75" t="s">
        <v>600</v>
      </c>
      <c r="G75" t="s">
        <v>580</v>
      </c>
      <c r="H75" t="s">
        <v>515</v>
      </c>
      <c r="I75" t="s">
        <v>216</v>
      </c>
      <c r="J75" t="s">
        <v>601</v>
      </c>
      <c r="K75" s="78">
        <v>0.92</v>
      </c>
      <c r="L75" t="s">
        <v>102</v>
      </c>
      <c r="M75" s="79">
        <v>4.8899999999999999E-2</v>
      </c>
      <c r="N75" s="79">
        <v>7.1999999999999998E-3</v>
      </c>
      <c r="O75" s="78">
        <v>53927.1</v>
      </c>
      <c r="P75" s="78">
        <v>123.83</v>
      </c>
      <c r="Q75" s="78">
        <v>0</v>
      </c>
      <c r="R75" s="78">
        <v>66.777927930000004</v>
      </c>
      <c r="S75" s="79">
        <v>2.8999999999999998E-3</v>
      </c>
      <c r="T75" s="79">
        <v>0</v>
      </c>
      <c r="U75" s="79">
        <v>0</v>
      </c>
    </row>
    <row r="76" spans="2:21">
      <c r="B76" t="s">
        <v>602</v>
      </c>
      <c r="C76" t="s">
        <v>603</v>
      </c>
      <c r="D76" t="s">
        <v>100</v>
      </c>
      <c r="E76" t="s">
        <v>123</v>
      </c>
      <c r="F76" t="s">
        <v>412</v>
      </c>
      <c r="G76" t="s">
        <v>406</v>
      </c>
      <c r="H76" t="s">
        <v>515</v>
      </c>
      <c r="I76" t="s">
        <v>216</v>
      </c>
      <c r="J76" t="s">
        <v>373</v>
      </c>
      <c r="K76" s="78">
        <v>4.43</v>
      </c>
      <c r="L76" t="s">
        <v>102</v>
      </c>
      <c r="M76" s="79">
        <v>2.4199999999999999E-2</v>
      </c>
      <c r="N76" s="79">
        <v>2.8199999999999999E-2</v>
      </c>
      <c r="O76" s="78">
        <v>245.18</v>
      </c>
      <c r="P76" s="78">
        <v>4949250</v>
      </c>
      <c r="Q76" s="78">
        <v>0</v>
      </c>
      <c r="R76" s="78">
        <v>12134.57115</v>
      </c>
      <c r="S76" s="79">
        <v>0</v>
      </c>
      <c r="T76" s="79">
        <v>3.5999999999999999E-3</v>
      </c>
      <c r="U76" s="79">
        <v>6.9999999999999999E-4</v>
      </c>
    </row>
    <row r="77" spans="2:21">
      <c r="B77" t="s">
        <v>604</v>
      </c>
      <c r="C77" t="s">
        <v>605</v>
      </c>
      <c r="D77" t="s">
        <v>100</v>
      </c>
      <c r="E77" t="s">
        <v>123</v>
      </c>
      <c r="F77" t="s">
        <v>412</v>
      </c>
      <c r="G77" t="s">
        <v>406</v>
      </c>
      <c r="H77" t="s">
        <v>515</v>
      </c>
      <c r="I77" t="s">
        <v>216</v>
      </c>
      <c r="J77" t="s">
        <v>549</v>
      </c>
      <c r="K77" s="78">
        <v>4.04</v>
      </c>
      <c r="L77" t="s">
        <v>102</v>
      </c>
      <c r="M77" s="79">
        <v>1.95E-2</v>
      </c>
      <c r="N77" s="79">
        <v>3.1199999999999999E-2</v>
      </c>
      <c r="O77" s="78">
        <v>373.78</v>
      </c>
      <c r="P77" s="78">
        <v>4788222</v>
      </c>
      <c r="Q77" s="78">
        <v>0</v>
      </c>
      <c r="R77" s="78">
        <v>17897.416191600001</v>
      </c>
      <c r="S77" s="79">
        <v>0</v>
      </c>
      <c r="T77" s="79">
        <v>5.3E-3</v>
      </c>
      <c r="U77" s="79">
        <v>1E-3</v>
      </c>
    </row>
    <row r="78" spans="2:21">
      <c r="B78" t="s">
        <v>606</v>
      </c>
      <c r="C78" t="s">
        <v>607</v>
      </c>
      <c r="D78" t="s">
        <v>100</v>
      </c>
      <c r="E78" t="s">
        <v>123</v>
      </c>
      <c r="F78" t="s">
        <v>412</v>
      </c>
      <c r="G78" t="s">
        <v>406</v>
      </c>
      <c r="H78" t="s">
        <v>515</v>
      </c>
      <c r="I78" t="s">
        <v>216</v>
      </c>
      <c r="J78" t="s">
        <v>328</v>
      </c>
      <c r="K78" s="78">
        <v>3</v>
      </c>
      <c r="L78" t="s">
        <v>102</v>
      </c>
      <c r="M78" s="79">
        <v>1.6400000000000001E-2</v>
      </c>
      <c r="N78" s="79">
        <v>2.9600000000000001E-2</v>
      </c>
      <c r="O78" s="78">
        <v>304.83</v>
      </c>
      <c r="P78" s="78">
        <v>4820001</v>
      </c>
      <c r="Q78" s="78">
        <v>0</v>
      </c>
      <c r="R78" s="78">
        <v>14692.8090483</v>
      </c>
      <c r="S78" s="79">
        <v>0</v>
      </c>
      <c r="T78" s="79">
        <v>4.4000000000000003E-3</v>
      </c>
      <c r="U78" s="79">
        <v>8.0000000000000004E-4</v>
      </c>
    </row>
    <row r="79" spans="2:21">
      <c r="B79" t="s">
        <v>608</v>
      </c>
      <c r="C79" t="s">
        <v>609</v>
      </c>
      <c r="D79" t="s">
        <v>100</v>
      </c>
      <c r="E79" t="s">
        <v>123</v>
      </c>
      <c r="F79" t="s">
        <v>412</v>
      </c>
      <c r="G79" t="s">
        <v>406</v>
      </c>
      <c r="H79" t="s">
        <v>515</v>
      </c>
      <c r="I79" t="s">
        <v>216</v>
      </c>
      <c r="J79" t="s">
        <v>328</v>
      </c>
      <c r="K79" s="78">
        <v>7.23</v>
      </c>
      <c r="L79" t="s">
        <v>102</v>
      </c>
      <c r="M79" s="79">
        <v>2.7799999999999998E-2</v>
      </c>
      <c r="N79" s="79">
        <v>3.0300000000000001E-2</v>
      </c>
      <c r="O79" s="78">
        <v>115.03</v>
      </c>
      <c r="P79" s="78">
        <v>4940000</v>
      </c>
      <c r="Q79" s="78">
        <v>0</v>
      </c>
      <c r="R79" s="78">
        <v>5682.482</v>
      </c>
      <c r="S79" s="79">
        <v>0</v>
      </c>
      <c r="T79" s="79">
        <v>1.6999999999999999E-3</v>
      </c>
      <c r="U79" s="79">
        <v>2.9999999999999997E-4</v>
      </c>
    </row>
    <row r="80" spans="2:21">
      <c r="B80" t="s">
        <v>610</v>
      </c>
      <c r="C80" t="s">
        <v>611</v>
      </c>
      <c r="D80" t="s">
        <v>100</v>
      </c>
      <c r="E80" t="s">
        <v>123</v>
      </c>
      <c r="F80" t="s">
        <v>412</v>
      </c>
      <c r="G80" t="s">
        <v>406</v>
      </c>
      <c r="H80" t="s">
        <v>515</v>
      </c>
      <c r="I80" t="s">
        <v>216</v>
      </c>
      <c r="J80" t="s">
        <v>480</v>
      </c>
      <c r="K80" s="78">
        <v>0.11</v>
      </c>
      <c r="L80" t="s">
        <v>102</v>
      </c>
      <c r="M80" s="79">
        <v>0.05</v>
      </c>
      <c r="N80" s="79">
        <v>3.0800000000000001E-2</v>
      </c>
      <c r="O80" s="78">
        <v>20460448.059999999</v>
      </c>
      <c r="P80" s="78">
        <v>111.1</v>
      </c>
      <c r="Q80" s="78">
        <v>0</v>
      </c>
      <c r="R80" s="78">
        <v>22731.557794659999</v>
      </c>
      <c r="S80" s="79">
        <v>2.0500000000000001E-2</v>
      </c>
      <c r="T80" s="79">
        <v>6.7999999999999996E-3</v>
      </c>
      <c r="U80" s="79">
        <v>1.2999999999999999E-3</v>
      </c>
    </row>
    <row r="81" spans="2:21">
      <c r="B81" t="s">
        <v>612</v>
      </c>
      <c r="C81" t="s">
        <v>613</v>
      </c>
      <c r="D81" t="s">
        <v>100</v>
      </c>
      <c r="E81" t="s">
        <v>123</v>
      </c>
      <c r="F81" t="s">
        <v>614</v>
      </c>
      <c r="G81" t="s">
        <v>474</v>
      </c>
      <c r="H81" t="s">
        <v>515</v>
      </c>
      <c r="I81" t="s">
        <v>216</v>
      </c>
      <c r="J81" t="s">
        <v>313</v>
      </c>
      <c r="K81" s="78">
        <v>4.83</v>
      </c>
      <c r="L81" t="s">
        <v>102</v>
      </c>
      <c r="M81" s="79">
        <v>2.4E-2</v>
      </c>
      <c r="N81" s="79">
        <v>1.18E-2</v>
      </c>
      <c r="O81" s="78">
        <v>1715240.8</v>
      </c>
      <c r="P81" s="78">
        <v>107.18</v>
      </c>
      <c r="Q81" s="78">
        <v>0</v>
      </c>
      <c r="R81" s="78">
        <v>1838.39508944</v>
      </c>
      <c r="S81" s="79">
        <v>3.5000000000000001E-3</v>
      </c>
      <c r="T81" s="79">
        <v>5.0000000000000001E-4</v>
      </c>
      <c r="U81" s="79">
        <v>1E-4</v>
      </c>
    </row>
    <row r="82" spans="2:21">
      <c r="B82" t="s">
        <v>615</v>
      </c>
      <c r="C82" t="s">
        <v>616</v>
      </c>
      <c r="D82" t="s">
        <v>100</v>
      </c>
      <c r="E82" t="s">
        <v>123</v>
      </c>
      <c r="F82" t="s">
        <v>614</v>
      </c>
      <c r="G82" t="s">
        <v>474</v>
      </c>
      <c r="H82" t="s">
        <v>515</v>
      </c>
      <c r="I82" t="s">
        <v>216</v>
      </c>
      <c r="J82" t="s">
        <v>617</v>
      </c>
      <c r="K82" s="78">
        <v>3.35</v>
      </c>
      <c r="L82" t="s">
        <v>102</v>
      </c>
      <c r="M82" s="79">
        <v>2.8500000000000001E-2</v>
      </c>
      <c r="N82" s="79">
        <v>1.3899999999999999E-2</v>
      </c>
      <c r="O82" s="78">
        <v>18028050.41</v>
      </c>
      <c r="P82" s="78">
        <v>107.5</v>
      </c>
      <c r="Q82" s="78">
        <v>0</v>
      </c>
      <c r="R82" s="78">
        <v>19380.15419075</v>
      </c>
      <c r="S82" s="79">
        <v>2.64E-2</v>
      </c>
      <c r="T82" s="79">
        <v>5.7999999999999996E-3</v>
      </c>
      <c r="U82" s="79">
        <v>1.1000000000000001E-3</v>
      </c>
    </row>
    <row r="83" spans="2:21">
      <c r="B83" t="s">
        <v>618</v>
      </c>
      <c r="C83" t="s">
        <v>619</v>
      </c>
      <c r="D83" t="s">
        <v>100</v>
      </c>
      <c r="E83" t="s">
        <v>123</v>
      </c>
      <c r="F83" t="s">
        <v>447</v>
      </c>
      <c r="G83" t="s">
        <v>406</v>
      </c>
      <c r="H83" t="s">
        <v>515</v>
      </c>
      <c r="I83" t="s">
        <v>216</v>
      </c>
      <c r="J83" t="s">
        <v>620</v>
      </c>
      <c r="K83" s="78">
        <v>0.99</v>
      </c>
      <c r="L83" t="s">
        <v>102</v>
      </c>
      <c r="M83" s="79">
        <v>6.5000000000000002E-2</v>
      </c>
      <c r="N83" s="79">
        <v>1.6299999999999999E-2</v>
      </c>
      <c r="O83" s="78">
        <v>26555406.629999999</v>
      </c>
      <c r="P83" s="78">
        <v>113.55</v>
      </c>
      <c r="Q83" s="78">
        <v>15960.591249999999</v>
      </c>
      <c r="R83" s="78">
        <v>46114.255478364998</v>
      </c>
      <c r="S83" s="79">
        <v>2.5600000000000001E-2</v>
      </c>
      <c r="T83" s="79">
        <v>1.37E-2</v>
      </c>
      <c r="U83" s="79">
        <v>2.5999999999999999E-3</v>
      </c>
    </row>
    <row r="84" spans="2:21">
      <c r="B84" t="s">
        <v>621</v>
      </c>
      <c r="C84" t="s">
        <v>622</v>
      </c>
      <c r="D84" t="s">
        <v>100</v>
      </c>
      <c r="E84" t="s">
        <v>123</v>
      </c>
      <c r="F84" t="s">
        <v>520</v>
      </c>
      <c r="G84" t="s">
        <v>474</v>
      </c>
      <c r="H84" t="s">
        <v>623</v>
      </c>
      <c r="I84" t="s">
        <v>216</v>
      </c>
      <c r="J84" t="s">
        <v>624</v>
      </c>
      <c r="K84" s="78">
        <v>1.62</v>
      </c>
      <c r="L84" t="s">
        <v>102</v>
      </c>
      <c r="M84" s="79">
        <v>5.8500000000000003E-2</v>
      </c>
      <c r="N84" s="79">
        <v>1.6199999999999999E-2</v>
      </c>
      <c r="O84" s="78">
        <v>4450847.79</v>
      </c>
      <c r="P84" s="78">
        <v>116.23</v>
      </c>
      <c r="Q84" s="78">
        <v>0</v>
      </c>
      <c r="R84" s="78">
        <v>5173.2203863169998</v>
      </c>
      <c r="S84" s="79">
        <v>6.3E-3</v>
      </c>
      <c r="T84" s="79">
        <v>1.5E-3</v>
      </c>
      <c r="U84" s="79">
        <v>2.9999999999999997E-4</v>
      </c>
    </row>
    <row r="85" spans="2:21">
      <c r="B85" t="s">
        <v>625</v>
      </c>
      <c r="C85" t="s">
        <v>626</v>
      </c>
      <c r="D85" t="s">
        <v>100</v>
      </c>
      <c r="E85" t="s">
        <v>123</v>
      </c>
      <c r="F85" t="s">
        <v>520</v>
      </c>
      <c r="G85" t="s">
        <v>474</v>
      </c>
      <c r="H85" t="s">
        <v>623</v>
      </c>
      <c r="I85" t="s">
        <v>216</v>
      </c>
      <c r="J85" t="s">
        <v>423</v>
      </c>
      <c r="K85" s="78">
        <v>1.71</v>
      </c>
      <c r="L85" t="s">
        <v>102</v>
      </c>
      <c r="M85" s="79">
        <v>4.9000000000000002E-2</v>
      </c>
      <c r="N85" s="79">
        <v>2.12E-2</v>
      </c>
      <c r="O85" s="78">
        <v>7702755.5499999998</v>
      </c>
      <c r="P85" s="78">
        <v>109.04</v>
      </c>
      <c r="Q85" s="78">
        <v>0</v>
      </c>
      <c r="R85" s="78">
        <v>8399.0846517200007</v>
      </c>
      <c r="S85" s="79">
        <v>1.4500000000000001E-2</v>
      </c>
      <c r="T85" s="79">
        <v>2.5000000000000001E-3</v>
      </c>
      <c r="U85" s="79">
        <v>5.0000000000000001E-4</v>
      </c>
    </row>
    <row r="86" spans="2:21">
      <c r="B86" t="s">
        <v>627</v>
      </c>
      <c r="C86" t="s">
        <v>628</v>
      </c>
      <c r="D86" t="s">
        <v>100</v>
      </c>
      <c r="E86" t="s">
        <v>123</v>
      </c>
      <c r="F86" t="s">
        <v>520</v>
      </c>
      <c r="G86" t="s">
        <v>474</v>
      </c>
      <c r="H86" t="s">
        <v>623</v>
      </c>
      <c r="I86" t="s">
        <v>216</v>
      </c>
      <c r="J86" t="s">
        <v>528</v>
      </c>
      <c r="K86" s="78">
        <v>4.55</v>
      </c>
      <c r="L86" t="s">
        <v>102</v>
      </c>
      <c r="M86" s="79">
        <v>2.3E-2</v>
      </c>
      <c r="N86" s="79">
        <v>2.3300000000000001E-2</v>
      </c>
      <c r="O86" s="78">
        <v>10800</v>
      </c>
      <c r="P86" s="78">
        <v>101.36</v>
      </c>
      <c r="Q86" s="78">
        <v>0.23229</v>
      </c>
      <c r="R86" s="78">
        <v>11.179169999999999</v>
      </c>
      <c r="S86" s="79">
        <v>0</v>
      </c>
      <c r="T86" s="79">
        <v>0</v>
      </c>
      <c r="U86" s="79">
        <v>0</v>
      </c>
    </row>
    <row r="87" spans="2:21">
      <c r="B87" t="s">
        <v>629</v>
      </c>
      <c r="C87" t="s">
        <v>630</v>
      </c>
      <c r="D87" t="s">
        <v>100</v>
      </c>
      <c r="E87" t="s">
        <v>123</v>
      </c>
      <c r="F87" t="s">
        <v>520</v>
      </c>
      <c r="G87" t="s">
        <v>474</v>
      </c>
      <c r="H87" t="s">
        <v>623</v>
      </c>
      <c r="I87" t="s">
        <v>216</v>
      </c>
      <c r="J87" t="s">
        <v>631</v>
      </c>
      <c r="K87" s="78">
        <v>6.13</v>
      </c>
      <c r="L87" t="s">
        <v>102</v>
      </c>
      <c r="M87" s="79">
        <v>2.2499999999999999E-2</v>
      </c>
      <c r="N87" s="79">
        <v>2.69E-2</v>
      </c>
      <c r="O87" s="78">
        <v>5286861.72</v>
      </c>
      <c r="P87" s="78">
        <v>98.64</v>
      </c>
      <c r="Q87" s="78">
        <v>117.14533</v>
      </c>
      <c r="R87" s="78">
        <v>5332.1057306080002</v>
      </c>
      <c r="S87" s="79">
        <v>1.3599999999999999E-2</v>
      </c>
      <c r="T87" s="79">
        <v>1.6000000000000001E-3</v>
      </c>
      <c r="U87" s="79">
        <v>2.9999999999999997E-4</v>
      </c>
    </row>
    <row r="88" spans="2:21">
      <c r="B88" t="s">
        <v>632</v>
      </c>
      <c r="C88" t="s">
        <v>633</v>
      </c>
      <c r="D88" t="s">
        <v>100</v>
      </c>
      <c r="E88" t="s">
        <v>123</v>
      </c>
      <c r="F88" t="s">
        <v>634</v>
      </c>
      <c r="G88" t="s">
        <v>585</v>
      </c>
      <c r="H88" t="s">
        <v>623</v>
      </c>
      <c r="I88" t="s">
        <v>216</v>
      </c>
      <c r="J88" t="s">
        <v>635</v>
      </c>
      <c r="K88" s="78">
        <v>4.24</v>
      </c>
      <c r="L88" t="s">
        <v>102</v>
      </c>
      <c r="M88" s="79">
        <v>1.9400000000000001E-2</v>
      </c>
      <c r="N88" s="79">
        <v>1.1299999999999999E-2</v>
      </c>
      <c r="O88" s="78">
        <v>8459130.9199999999</v>
      </c>
      <c r="P88" s="78">
        <v>104.33</v>
      </c>
      <c r="Q88" s="78">
        <v>0</v>
      </c>
      <c r="R88" s="78">
        <v>8825.4112888359996</v>
      </c>
      <c r="S88" s="79">
        <v>1.5599999999999999E-2</v>
      </c>
      <c r="T88" s="79">
        <v>2.5999999999999999E-3</v>
      </c>
      <c r="U88" s="79">
        <v>5.0000000000000001E-4</v>
      </c>
    </row>
    <row r="89" spans="2:21">
      <c r="B89" t="s">
        <v>636</v>
      </c>
      <c r="C89" t="s">
        <v>637</v>
      </c>
      <c r="D89" t="s">
        <v>100</v>
      </c>
      <c r="E89" t="s">
        <v>123</v>
      </c>
      <c r="F89" t="s">
        <v>634</v>
      </c>
      <c r="G89" t="s">
        <v>585</v>
      </c>
      <c r="H89" t="s">
        <v>623</v>
      </c>
      <c r="I89" t="s">
        <v>216</v>
      </c>
      <c r="J89" t="s">
        <v>638</v>
      </c>
      <c r="K89" s="78">
        <v>5.23</v>
      </c>
      <c r="L89" t="s">
        <v>102</v>
      </c>
      <c r="M89" s="79">
        <v>1.23E-2</v>
      </c>
      <c r="N89" s="79">
        <v>1.3599999999999999E-2</v>
      </c>
      <c r="O89" s="78">
        <v>34746243.479999997</v>
      </c>
      <c r="P89" s="78">
        <v>99.95</v>
      </c>
      <c r="Q89" s="78">
        <v>0</v>
      </c>
      <c r="R89" s="78">
        <v>34728.870358259999</v>
      </c>
      <c r="S89" s="79">
        <v>1.9900000000000001E-2</v>
      </c>
      <c r="T89" s="79">
        <v>1.03E-2</v>
      </c>
      <c r="U89" s="79">
        <v>1.9E-3</v>
      </c>
    </row>
    <row r="90" spans="2:21">
      <c r="B90" t="s">
        <v>639</v>
      </c>
      <c r="C90" t="s">
        <v>640</v>
      </c>
      <c r="D90" t="s">
        <v>100</v>
      </c>
      <c r="E90" t="s">
        <v>123</v>
      </c>
      <c r="F90" t="s">
        <v>641</v>
      </c>
      <c r="G90" t="s">
        <v>642</v>
      </c>
      <c r="H90" t="s">
        <v>623</v>
      </c>
      <c r="I90" t="s">
        <v>216</v>
      </c>
      <c r="J90" t="s">
        <v>643</v>
      </c>
      <c r="K90" s="78">
        <v>7.14</v>
      </c>
      <c r="L90" t="s">
        <v>102</v>
      </c>
      <c r="M90" s="79">
        <v>5.1499999999999997E-2</v>
      </c>
      <c r="N90" s="79">
        <v>2.2100000000000002E-2</v>
      </c>
      <c r="O90" s="78">
        <v>54443990.850000001</v>
      </c>
      <c r="P90" s="78">
        <v>147.38</v>
      </c>
      <c r="Q90" s="78">
        <v>0</v>
      </c>
      <c r="R90" s="78">
        <v>80239.553714730006</v>
      </c>
      <c r="S90" s="79">
        <v>1.43E-2</v>
      </c>
      <c r="T90" s="79">
        <v>2.3900000000000001E-2</v>
      </c>
      <c r="U90" s="79">
        <v>4.4999999999999997E-3</v>
      </c>
    </row>
    <row r="91" spans="2:21">
      <c r="B91" t="s">
        <v>644</v>
      </c>
      <c r="C91" t="s">
        <v>645</v>
      </c>
      <c r="D91" t="s">
        <v>100</v>
      </c>
      <c r="E91" t="s">
        <v>123</v>
      </c>
      <c r="F91" t="s">
        <v>641</v>
      </c>
      <c r="G91" t="s">
        <v>642</v>
      </c>
      <c r="H91" t="s">
        <v>623</v>
      </c>
      <c r="I91" t="s">
        <v>216</v>
      </c>
      <c r="J91" t="s">
        <v>646</v>
      </c>
      <c r="K91" s="78">
        <v>9.9700000000000006</v>
      </c>
      <c r="L91" t="s">
        <v>102</v>
      </c>
      <c r="M91" s="79">
        <v>5.1499999999999997E-2</v>
      </c>
      <c r="N91" s="79">
        <v>3.6299999999999999E-2</v>
      </c>
      <c r="O91" s="78">
        <v>-1341124.45</v>
      </c>
      <c r="P91" s="78">
        <v>100</v>
      </c>
      <c r="Q91" s="78">
        <v>0</v>
      </c>
      <c r="R91" s="78">
        <v>-1341.12445</v>
      </c>
      <c r="S91" s="79">
        <v>-5.0000000000000001E-4</v>
      </c>
      <c r="T91" s="79">
        <v>-4.0000000000000002E-4</v>
      </c>
      <c r="U91" s="79">
        <v>-1E-4</v>
      </c>
    </row>
    <row r="92" spans="2:21">
      <c r="B92" t="s">
        <v>647</v>
      </c>
      <c r="C92" t="s">
        <v>648</v>
      </c>
      <c r="D92" t="s">
        <v>100</v>
      </c>
      <c r="E92" t="s">
        <v>123</v>
      </c>
      <c r="F92" t="s">
        <v>649</v>
      </c>
      <c r="G92" t="s">
        <v>132</v>
      </c>
      <c r="H92" t="s">
        <v>623</v>
      </c>
      <c r="I92" t="s">
        <v>216</v>
      </c>
      <c r="J92" t="s">
        <v>650</v>
      </c>
      <c r="K92" s="78">
        <v>4.05</v>
      </c>
      <c r="L92" t="s">
        <v>102</v>
      </c>
      <c r="M92" s="79">
        <v>2.1999999999999999E-2</v>
      </c>
      <c r="N92" s="79">
        <v>9.5999999999999992E-3</v>
      </c>
      <c r="O92" s="78">
        <v>16850637.809999999</v>
      </c>
      <c r="P92" s="78">
        <v>105.38</v>
      </c>
      <c r="Q92" s="78">
        <v>0</v>
      </c>
      <c r="R92" s="78">
        <v>17757.202124177998</v>
      </c>
      <c r="S92" s="79">
        <v>1.9099999999999999E-2</v>
      </c>
      <c r="T92" s="79">
        <v>5.3E-3</v>
      </c>
      <c r="U92" s="79">
        <v>1E-3</v>
      </c>
    </row>
    <row r="93" spans="2:21">
      <c r="B93" t="s">
        <v>651</v>
      </c>
      <c r="C93" t="s">
        <v>652</v>
      </c>
      <c r="D93" t="s">
        <v>100</v>
      </c>
      <c r="E93" t="s">
        <v>123</v>
      </c>
      <c r="F93" t="s">
        <v>649</v>
      </c>
      <c r="G93" t="s">
        <v>132</v>
      </c>
      <c r="H93" t="s">
        <v>623</v>
      </c>
      <c r="I93" t="s">
        <v>216</v>
      </c>
      <c r="J93" t="s">
        <v>653</v>
      </c>
      <c r="K93" s="78">
        <v>7.44</v>
      </c>
      <c r="L93" t="s">
        <v>102</v>
      </c>
      <c r="M93" s="79">
        <v>1.7000000000000001E-2</v>
      </c>
      <c r="N93" s="79">
        <v>1.2500000000000001E-2</v>
      </c>
      <c r="O93" s="78">
        <v>7189050.5700000003</v>
      </c>
      <c r="P93" s="78">
        <v>101.93</v>
      </c>
      <c r="Q93" s="78">
        <v>0</v>
      </c>
      <c r="R93" s="78">
        <v>7327.799246001</v>
      </c>
      <c r="S93" s="79">
        <v>5.7000000000000002E-3</v>
      </c>
      <c r="T93" s="79">
        <v>2.2000000000000001E-3</v>
      </c>
      <c r="U93" s="79">
        <v>4.0000000000000002E-4</v>
      </c>
    </row>
    <row r="94" spans="2:21">
      <c r="B94" t="s">
        <v>654</v>
      </c>
      <c r="C94" t="s">
        <v>655</v>
      </c>
      <c r="D94" t="s">
        <v>100</v>
      </c>
      <c r="E94" t="s">
        <v>123</v>
      </c>
      <c r="F94" t="s">
        <v>649</v>
      </c>
      <c r="G94" t="s">
        <v>132</v>
      </c>
      <c r="H94" t="s">
        <v>623</v>
      </c>
      <c r="I94" t="s">
        <v>216</v>
      </c>
      <c r="J94" t="s">
        <v>656</v>
      </c>
      <c r="K94" s="78">
        <v>1.4</v>
      </c>
      <c r="L94" t="s">
        <v>102</v>
      </c>
      <c r="M94" s="79">
        <v>3.6999999999999998E-2</v>
      </c>
      <c r="N94" s="79">
        <v>1.4E-2</v>
      </c>
      <c r="O94" s="78">
        <v>18275426.219999999</v>
      </c>
      <c r="P94" s="78">
        <v>107.21</v>
      </c>
      <c r="Q94" s="78">
        <v>0</v>
      </c>
      <c r="R94" s="78">
        <v>19593.084450462</v>
      </c>
      <c r="S94" s="79">
        <v>1.2200000000000001E-2</v>
      </c>
      <c r="T94" s="79">
        <v>5.7999999999999996E-3</v>
      </c>
      <c r="U94" s="79">
        <v>1.1000000000000001E-3</v>
      </c>
    </row>
    <row r="95" spans="2:21">
      <c r="B95" t="s">
        <v>657</v>
      </c>
      <c r="C95" t="s">
        <v>658</v>
      </c>
      <c r="D95" t="s">
        <v>100</v>
      </c>
      <c r="E95" t="s">
        <v>123</v>
      </c>
      <c r="F95" t="s">
        <v>568</v>
      </c>
      <c r="G95" t="s">
        <v>474</v>
      </c>
      <c r="H95" t="s">
        <v>212</v>
      </c>
      <c r="I95" t="s">
        <v>150</v>
      </c>
      <c r="J95" t="s">
        <v>659</v>
      </c>
      <c r="K95" s="78">
        <v>4.6900000000000004</v>
      </c>
      <c r="L95" t="s">
        <v>102</v>
      </c>
      <c r="M95" s="79">
        <v>1.34E-2</v>
      </c>
      <c r="N95" s="79">
        <v>1.03E-2</v>
      </c>
      <c r="O95" s="78">
        <v>4600827.87</v>
      </c>
      <c r="P95" s="78">
        <v>102.67</v>
      </c>
      <c r="Q95" s="78">
        <v>0</v>
      </c>
      <c r="R95" s="78">
        <v>4723.6699741290004</v>
      </c>
      <c r="S95" s="79">
        <v>1.24E-2</v>
      </c>
      <c r="T95" s="79">
        <v>1.4E-3</v>
      </c>
      <c r="U95" s="79">
        <v>2.9999999999999997E-4</v>
      </c>
    </row>
    <row r="96" spans="2:21">
      <c r="B96" t="s">
        <v>660</v>
      </c>
      <c r="C96" t="s">
        <v>661</v>
      </c>
      <c r="D96" t="s">
        <v>100</v>
      </c>
      <c r="E96" t="s">
        <v>123</v>
      </c>
      <c r="F96" t="s">
        <v>568</v>
      </c>
      <c r="G96" t="s">
        <v>474</v>
      </c>
      <c r="H96" t="s">
        <v>212</v>
      </c>
      <c r="I96" t="s">
        <v>150</v>
      </c>
      <c r="J96" t="s">
        <v>662</v>
      </c>
      <c r="K96" s="78">
        <v>4.53</v>
      </c>
      <c r="L96" t="s">
        <v>102</v>
      </c>
      <c r="M96" s="79">
        <v>1.95E-2</v>
      </c>
      <c r="N96" s="79">
        <v>2.4199999999999999E-2</v>
      </c>
      <c r="O96" s="78">
        <v>8050077.54</v>
      </c>
      <c r="P96" s="78">
        <v>98.81</v>
      </c>
      <c r="Q96" s="78">
        <v>0</v>
      </c>
      <c r="R96" s="78">
        <v>7954.2816172740004</v>
      </c>
      <c r="S96" s="79">
        <v>1.23E-2</v>
      </c>
      <c r="T96" s="79">
        <v>2.3999999999999998E-3</v>
      </c>
      <c r="U96" s="79">
        <v>4.0000000000000002E-4</v>
      </c>
    </row>
    <row r="97" spans="2:21">
      <c r="B97" t="s">
        <v>663</v>
      </c>
      <c r="C97" t="s">
        <v>664</v>
      </c>
      <c r="D97" t="s">
        <v>100</v>
      </c>
      <c r="E97" t="s">
        <v>123</v>
      </c>
      <c r="F97" t="s">
        <v>568</v>
      </c>
      <c r="G97" t="s">
        <v>474</v>
      </c>
      <c r="H97" t="s">
        <v>212</v>
      </c>
      <c r="I97" t="s">
        <v>150</v>
      </c>
      <c r="J97" t="s">
        <v>665</v>
      </c>
      <c r="K97" s="78">
        <v>3.52</v>
      </c>
      <c r="L97" t="s">
        <v>102</v>
      </c>
      <c r="M97" s="79">
        <v>2.5000000000000001E-2</v>
      </c>
      <c r="N97" s="79">
        <v>2.35E-2</v>
      </c>
      <c r="O97" s="78">
        <v>4039911.85</v>
      </c>
      <c r="P97" s="78">
        <v>101.01</v>
      </c>
      <c r="Q97" s="78">
        <v>0</v>
      </c>
      <c r="R97" s="78">
        <v>4080.7149596849999</v>
      </c>
      <c r="S97" s="79">
        <v>9.1999999999999998E-3</v>
      </c>
      <c r="T97" s="79">
        <v>1.1999999999999999E-3</v>
      </c>
      <c r="U97" s="79">
        <v>2.0000000000000001E-4</v>
      </c>
    </row>
    <row r="98" spans="2:21">
      <c r="B98" t="s">
        <v>666</v>
      </c>
      <c r="C98" t="s">
        <v>667</v>
      </c>
      <c r="D98" t="s">
        <v>100</v>
      </c>
      <c r="E98" t="s">
        <v>123</v>
      </c>
      <c r="F98" t="s">
        <v>568</v>
      </c>
      <c r="G98" t="s">
        <v>474</v>
      </c>
      <c r="H98" t="s">
        <v>212</v>
      </c>
      <c r="I98" t="s">
        <v>150</v>
      </c>
      <c r="J98" t="s">
        <v>364</v>
      </c>
      <c r="K98" s="78">
        <v>7.24</v>
      </c>
      <c r="L98" t="s">
        <v>102</v>
      </c>
      <c r="M98" s="79">
        <v>1.17E-2</v>
      </c>
      <c r="N98" s="79">
        <v>2.93E-2</v>
      </c>
      <c r="O98" s="78">
        <v>888078.46</v>
      </c>
      <c r="P98" s="78">
        <v>88.02</v>
      </c>
      <c r="Q98" s="78">
        <v>0</v>
      </c>
      <c r="R98" s="78">
        <v>781.68666049199999</v>
      </c>
      <c r="S98" s="79">
        <v>1.5E-3</v>
      </c>
      <c r="T98" s="79">
        <v>2.0000000000000001E-4</v>
      </c>
      <c r="U98" s="79">
        <v>0</v>
      </c>
    </row>
    <row r="99" spans="2:21">
      <c r="B99" t="s">
        <v>668</v>
      </c>
      <c r="C99" t="s">
        <v>669</v>
      </c>
      <c r="D99" t="s">
        <v>100</v>
      </c>
      <c r="E99" t="s">
        <v>123</v>
      </c>
      <c r="F99" t="s">
        <v>568</v>
      </c>
      <c r="G99" t="s">
        <v>474</v>
      </c>
      <c r="H99" t="s">
        <v>623</v>
      </c>
      <c r="I99" t="s">
        <v>216</v>
      </c>
      <c r="J99" t="s">
        <v>670</v>
      </c>
      <c r="K99" s="78">
        <v>1.46</v>
      </c>
      <c r="L99" t="s">
        <v>102</v>
      </c>
      <c r="M99" s="79">
        <v>2.8500000000000001E-2</v>
      </c>
      <c r="N99" s="79">
        <v>3.04E-2</v>
      </c>
      <c r="O99" s="78">
        <v>5525407.79</v>
      </c>
      <c r="P99" s="78">
        <v>101.86</v>
      </c>
      <c r="Q99" s="78">
        <v>0</v>
      </c>
      <c r="R99" s="78">
        <v>5628.1803748940001</v>
      </c>
      <c r="S99" s="79">
        <v>1.29E-2</v>
      </c>
      <c r="T99" s="79">
        <v>1.6999999999999999E-3</v>
      </c>
      <c r="U99" s="79">
        <v>2.9999999999999997E-4</v>
      </c>
    </row>
    <row r="100" spans="2:21">
      <c r="B100" t="s">
        <v>671</v>
      </c>
      <c r="C100" t="s">
        <v>672</v>
      </c>
      <c r="D100" t="s">
        <v>100</v>
      </c>
      <c r="E100" t="s">
        <v>123</v>
      </c>
      <c r="F100" t="s">
        <v>568</v>
      </c>
      <c r="G100" t="s">
        <v>474</v>
      </c>
      <c r="H100" t="s">
        <v>212</v>
      </c>
      <c r="I100" t="s">
        <v>150</v>
      </c>
      <c r="J100" t="s">
        <v>373</v>
      </c>
      <c r="K100" s="78">
        <v>5.64</v>
      </c>
      <c r="L100" t="s">
        <v>102</v>
      </c>
      <c r="M100" s="79">
        <v>3.3500000000000002E-2</v>
      </c>
      <c r="N100" s="79">
        <v>2.8799999999999999E-2</v>
      </c>
      <c r="O100" s="78">
        <v>9424945.3800000008</v>
      </c>
      <c r="P100" s="78">
        <v>103.51</v>
      </c>
      <c r="Q100" s="78">
        <v>0</v>
      </c>
      <c r="R100" s="78">
        <v>9755.7609628379996</v>
      </c>
      <c r="S100" s="79">
        <v>1.9800000000000002E-2</v>
      </c>
      <c r="T100" s="79">
        <v>2.8999999999999998E-3</v>
      </c>
      <c r="U100" s="79">
        <v>5.0000000000000001E-4</v>
      </c>
    </row>
    <row r="101" spans="2:21">
      <c r="B101" t="s">
        <v>673</v>
      </c>
      <c r="C101" t="s">
        <v>674</v>
      </c>
      <c r="D101" t="s">
        <v>100</v>
      </c>
      <c r="E101" t="s">
        <v>123</v>
      </c>
      <c r="F101" t="s">
        <v>405</v>
      </c>
      <c r="G101" t="s">
        <v>406</v>
      </c>
      <c r="H101" t="s">
        <v>623</v>
      </c>
      <c r="I101" t="s">
        <v>216</v>
      </c>
      <c r="J101" t="s">
        <v>675</v>
      </c>
      <c r="K101" s="78">
        <v>3.82</v>
      </c>
      <c r="L101" t="s">
        <v>102</v>
      </c>
      <c r="M101" s="79">
        <v>2.1999999999999999E-2</v>
      </c>
      <c r="N101" s="79">
        <v>1.8200000000000001E-2</v>
      </c>
      <c r="O101" s="78">
        <v>89.31</v>
      </c>
      <c r="P101" s="78">
        <v>5175000</v>
      </c>
      <c r="Q101" s="78">
        <v>0</v>
      </c>
      <c r="R101" s="78">
        <v>4621.7924999999996</v>
      </c>
      <c r="S101" s="79">
        <v>0</v>
      </c>
      <c r="T101" s="79">
        <v>1.4E-3</v>
      </c>
      <c r="U101" s="79">
        <v>2.9999999999999997E-4</v>
      </c>
    </row>
    <row r="102" spans="2:21">
      <c r="B102" t="s">
        <v>676</v>
      </c>
      <c r="C102" t="s">
        <v>677</v>
      </c>
      <c r="D102" t="s">
        <v>100</v>
      </c>
      <c r="E102" t="s">
        <v>123</v>
      </c>
      <c r="F102" t="s">
        <v>405</v>
      </c>
      <c r="G102" t="s">
        <v>406</v>
      </c>
      <c r="H102" t="s">
        <v>623</v>
      </c>
      <c r="I102" t="s">
        <v>216</v>
      </c>
      <c r="J102" t="s">
        <v>678</v>
      </c>
      <c r="K102" s="78">
        <v>0.99</v>
      </c>
      <c r="L102" t="s">
        <v>102</v>
      </c>
      <c r="M102" s="79">
        <v>2.8000000000000001E-2</v>
      </c>
      <c r="N102" s="79">
        <v>2.6599999999999999E-2</v>
      </c>
      <c r="O102" s="78">
        <v>392</v>
      </c>
      <c r="P102" s="78">
        <v>5068334</v>
      </c>
      <c r="Q102" s="78">
        <v>0</v>
      </c>
      <c r="R102" s="78">
        <v>19867.869279999999</v>
      </c>
      <c r="S102" s="79">
        <v>0</v>
      </c>
      <c r="T102" s="79">
        <v>5.8999999999999999E-3</v>
      </c>
      <c r="U102" s="79">
        <v>1.1000000000000001E-3</v>
      </c>
    </row>
    <row r="103" spans="2:21">
      <c r="B103" t="s">
        <v>679</v>
      </c>
      <c r="C103" t="s">
        <v>680</v>
      </c>
      <c r="D103" t="s">
        <v>100</v>
      </c>
      <c r="E103" t="s">
        <v>123</v>
      </c>
      <c r="F103" t="s">
        <v>405</v>
      </c>
      <c r="G103" t="s">
        <v>406</v>
      </c>
      <c r="H103" t="s">
        <v>623</v>
      </c>
      <c r="I103" t="s">
        <v>216</v>
      </c>
      <c r="J103" t="s">
        <v>681</v>
      </c>
      <c r="K103" s="78">
        <v>2.21</v>
      </c>
      <c r="L103" t="s">
        <v>102</v>
      </c>
      <c r="M103" s="79">
        <v>1.49E-2</v>
      </c>
      <c r="N103" s="79">
        <v>2.6800000000000001E-2</v>
      </c>
      <c r="O103" s="78">
        <v>21.31</v>
      </c>
      <c r="P103" s="78">
        <v>4971091.270824003</v>
      </c>
      <c r="Q103" s="78">
        <v>0</v>
      </c>
      <c r="R103" s="78">
        <v>1059.3395498125899</v>
      </c>
      <c r="S103" s="79">
        <v>0</v>
      </c>
      <c r="T103" s="79">
        <v>2.9999999999999997E-4</v>
      </c>
      <c r="U103" s="79">
        <v>1E-4</v>
      </c>
    </row>
    <row r="104" spans="2:21">
      <c r="B104" t="s">
        <v>682</v>
      </c>
      <c r="C104" t="s">
        <v>683</v>
      </c>
      <c r="D104" t="s">
        <v>100</v>
      </c>
      <c r="E104" t="s">
        <v>123</v>
      </c>
      <c r="F104" t="s">
        <v>684</v>
      </c>
      <c r="G104" t="s">
        <v>406</v>
      </c>
      <c r="H104" t="s">
        <v>623</v>
      </c>
      <c r="I104" t="s">
        <v>216</v>
      </c>
      <c r="J104" t="s">
        <v>370</v>
      </c>
      <c r="K104" s="78">
        <v>5.65</v>
      </c>
      <c r="L104" t="s">
        <v>102</v>
      </c>
      <c r="M104" s="79">
        <v>2.3199999999999998E-2</v>
      </c>
      <c r="N104" s="79">
        <v>2.5600000000000001E-2</v>
      </c>
      <c r="O104" s="78">
        <v>16.559999999999999</v>
      </c>
      <c r="P104" s="78">
        <v>4937000</v>
      </c>
      <c r="Q104" s="78">
        <v>0</v>
      </c>
      <c r="R104" s="78">
        <v>817.56719999999996</v>
      </c>
      <c r="S104" s="79">
        <v>0</v>
      </c>
      <c r="T104" s="79">
        <v>2.0000000000000001E-4</v>
      </c>
      <c r="U104" s="79">
        <v>0</v>
      </c>
    </row>
    <row r="105" spans="2:21">
      <c r="B105" t="s">
        <v>685</v>
      </c>
      <c r="C105" t="s">
        <v>686</v>
      </c>
      <c r="D105" t="s">
        <v>100</v>
      </c>
      <c r="E105" t="s">
        <v>123</v>
      </c>
      <c r="F105" t="s">
        <v>687</v>
      </c>
      <c r="G105" t="s">
        <v>688</v>
      </c>
      <c r="H105" t="s">
        <v>623</v>
      </c>
      <c r="I105" t="s">
        <v>216</v>
      </c>
      <c r="J105" t="s">
        <v>689</v>
      </c>
      <c r="K105" s="78">
        <v>2.38</v>
      </c>
      <c r="L105" t="s">
        <v>102</v>
      </c>
      <c r="M105" s="79">
        <v>3.2899999999999999E-2</v>
      </c>
      <c r="N105" s="79">
        <v>3.61E-2</v>
      </c>
      <c r="O105" s="78">
        <v>1</v>
      </c>
      <c r="P105" s="78">
        <v>100.41</v>
      </c>
      <c r="Q105" s="78">
        <v>0</v>
      </c>
      <c r="R105" s="78">
        <v>1.0041E-3</v>
      </c>
      <c r="S105" s="79">
        <v>0</v>
      </c>
      <c r="T105" s="79">
        <v>0</v>
      </c>
      <c r="U105" s="79">
        <v>0</v>
      </c>
    </row>
    <row r="106" spans="2:21">
      <c r="B106" t="s">
        <v>690</v>
      </c>
      <c r="C106" t="s">
        <v>691</v>
      </c>
      <c r="D106" t="s">
        <v>100</v>
      </c>
      <c r="E106" t="s">
        <v>123</v>
      </c>
      <c r="F106" t="s">
        <v>692</v>
      </c>
      <c r="G106" t="s">
        <v>688</v>
      </c>
      <c r="H106" t="s">
        <v>212</v>
      </c>
      <c r="I106" t="s">
        <v>150</v>
      </c>
      <c r="J106" t="s">
        <v>693</v>
      </c>
      <c r="K106" s="78">
        <v>0.75</v>
      </c>
      <c r="L106" t="s">
        <v>102</v>
      </c>
      <c r="M106" s="79">
        <v>5.0999999999999997E-2</v>
      </c>
      <c r="N106" s="79">
        <v>3.8399999999999997E-2</v>
      </c>
      <c r="O106" s="78">
        <v>3224</v>
      </c>
      <c r="P106" s="78">
        <v>121.21</v>
      </c>
      <c r="Q106" s="78">
        <v>0</v>
      </c>
      <c r="R106" s="78">
        <v>3.9078103999999998</v>
      </c>
      <c r="S106" s="79">
        <v>0</v>
      </c>
      <c r="T106" s="79">
        <v>0</v>
      </c>
      <c r="U106" s="79">
        <v>0</v>
      </c>
    </row>
    <row r="107" spans="2:21">
      <c r="B107" t="s">
        <v>694</v>
      </c>
      <c r="C107" t="s">
        <v>695</v>
      </c>
      <c r="D107" t="s">
        <v>100</v>
      </c>
      <c r="E107" t="s">
        <v>123</v>
      </c>
      <c r="F107" t="s">
        <v>692</v>
      </c>
      <c r="G107" t="s">
        <v>688</v>
      </c>
      <c r="H107" t="s">
        <v>212</v>
      </c>
      <c r="I107" t="s">
        <v>150</v>
      </c>
      <c r="J107" t="s">
        <v>696</v>
      </c>
      <c r="K107" s="78">
        <v>4.92</v>
      </c>
      <c r="L107" t="s">
        <v>102</v>
      </c>
      <c r="M107" s="79">
        <v>0.04</v>
      </c>
      <c r="N107" s="79">
        <v>7.0599999999999996E-2</v>
      </c>
      <c r="O107" s="78">
        <v>5022608.25</v>
      </c>
      <c r="P107" s="78">
        <v>86.5</v>
      </c>
      <c r="Q107" s="78">
        <v>0</v>
      </c>
      <c r="R107" s="78">
        <v>4344.5561362500002</v>
      </c>
      <c r="S107" s="79">
        <v>1.6999999999999999E-3</v>
      </c>
      <c r="T107" s="79">
        <v>1.2999999999999999E-3</v>
      </c>
      <c r="U107" s="79">
        <v>2.0000000000000001E-4</v>
      </c>
    </row>
    <row r="108" spans="2:21">
      <c r="B108" t="s">
        <v>697</v>
      </c>
      <c r="C108" t="s">
        <v>698</v>
      </c>
      <c r="D108" t="s">
        <v>100</v>
      </c>
      <c r="E108" t="s">
        <v>123</v>
      </c>
      <c r="F108" t="s">
        <v>692</v>
      </c>
      <c r="G108" t="s">
        <v>688</v>
      </c>
      <c r="H108" t="s">
        <v>623</v>
      </c>
      <c r="I108" t="s">
        <v>216</v>
      </c>
      <c r="J108" t="s">
        <v>699</v>
      </c>
      <c r="K108" s="78">
        <v>5.05</v>
      </c>
      <c r="L108" t="s">
        <v>102</v>
      </c>
      <c r="M108" s="79">
        <v>2.7799999999999998E-2</v>
      </c>
      <c r="N108" s="79">
        <v>6.3399999999999998E-2</v>
      </c>
      <c r="O108" s="78">
        <v>12111323.449999999</v>
      </c>
      <c r="P108" s="78">
        <v>85</v>
      </c>
      <c r="Q108" s="78">
        <v>0</v>
      </c>
      <c r="R108" s="78">
        <v>10294.624932500001</v>
      </c>
      <c r="S108" s="79">
        <v>6.7000000000000002E-3</v>
      </c>
      <c r="T108" s="79">
        <v>3.0999999999999999E-3</v>
      </c>
      <c r="U108" s="79">
        <v>5.9999999999999995E-4</v>
      </c>
    </row>
    <row r="109" spans="2:21">
      <c r="B109" t="s">
        <v>700</v>
      </c>
      <c r="C109" t="s">
        <v>701</v>
      </c>
      <c r="D109" t="s">
        <v>100</v>
      </c>
      <c r="E109" t="s">
        <v>123</v>
      </c>
      <c r="F109" t="s">
        <v>477</v>
      </c>
      <c r="G109" t="s">
        <v>406</v>
      </c>
      <c r="H109" t="s">
        <v>623</v>
      </c>
      <c r="I109" t="s">
        <v>216</v>
      </c>
      <c r="J109" t="s">
        <v>370</v>
      </c>
      <c r="K109" s="78">
        <v>5.65</v>
      </c>
      <c r="L109" t="s">
        <v>102</v>
      </c>
      <c r="M109" s="79">
        <v>2.4199999999999999E-2</v>
      </c>
      <c r="N109" s="79">
        <v>2.9899999999999999E-2</v>
      </c>
      <c r="O109" s="78">
        <v>357.21</v>
      </c>
      <c r="P109" s="78">
        <v>4849126.5118930005</v>
      </c>
      <c r="Q109" s="78">
        <v>0</v>
      </c>
      <c r="R109" s="78">
        <v>17321.5648131331</v>
      </c>
      <c r="S109" s="79">
        <v>0</v>
      </c>
      <c r="T109" s="79">
        <v>5.1999999999999998E-3</v>
      </c>
      <c r="U109" s="79">
        <v>1E-3</v>
      </c>
    </row>
    <row r="110" spans="2:21">
      <c r="B110" t="s">
        <v>702</v>
      </c>
      <c r="C110" t="s">
        <v>703</v>
      </c>
      <c r="D110" t="s">
        <v>100</v>
      </c>
      <c r="E110" t="s">
        <v>123</v>
      </c>
      <c r="F110" t="s">
        <v>469</v>
      </c>
      <c r="G110" t="s">
        <v>406</v>
      </c>
      <c r="H110" t="s">
        <v>623</v>
      </c>
      <c r="I110" t="s">
        <v>216</v>
      </c>
      <c r="J110" t="s">
        <v>307</v>
      </c>
      <c r="K110" s="78">
        <v>5.1100000000000003</v>
      </c>
      <c r="L110" t="s">
        <v>102</v>
      </c>
      <c r="M110" s="79">
        <v>1.46E-2</v>
      </c>
      <c r="N110" s="79">
        <v>2.8400000000000002E-2</v>
      </c>
      <c r="O110" s="78">
        <v>479.54</v>
      </c>
      <c r="P110" s="78">
        <v>4679900</v>
      </c>
      <c r="Q110" s="78">
        <v>0</v>
      </c>
      <c r="R110" s="78">
        <v>22441.992460000001</v>
      </c>
      <c r="S110" s="79">
        <v>0</v>
      </c>
      <c r="T110" s="79">
        <v>6.7000000000000002E-3</v>
      </c>
      <c r="U110" s="79">
        <v>1.2999999999999999E-3</v>
      </c>
    </row>
    <row r="111" spans="2:21">
      <c r="B111" t="s">
        <v>704</v>
      </c>
      <c r="C111" t="s">
        <v>705</v>
      </c>
      <c r="D111" t="s">
        <v>100</v>
      </c>
      <c r="E111" t="s">
        <v>123</v>
      </c>
      <c r="F111" t="s">
        <v>579</v>
      </c>
      <c r="G111" t="s">
        <v>580</v>
      </c>
      <c r="H111" t="s">
        <v>623</v>
      </c>
      <c r="I111" t="s">
        <v>216</v>
      </c>
      <c r="J111" t="s">
        <v>706</v>
      </c>
      <c r="K111" s="78">
        <v>2.78</v>
      </c>
      <c r="L111" t="s">
        <v>102</v>
      </c>
      <c r="M111" s="79">
        <v>3.85E-2</v>
      </c>
      <c r="N111" s="79">
        <v>6.7999999999999996E-3</v>
      </c>
      <c r="O111" s="78">
        <v>4159561.61</v>
      </c>
      <c r="P111" s="78">
        <v>112.93</v>
      </c>
      <c r="Q111" s="78">
        <v>0</v>
      </c>
      <c r="R111" s="78">
        <v>4697.392926173</v>
      </c>
      <c r="S111" s="79">
        <v>1.7399999999999999E-2</v>
      </c>
      <c r="T111" s="79">
        <v>1.4E-3</v>
      </c>
      <c r="U111" s="79">
        <v>2.9999999999999997E-4</v>
      </c>
    </row>
    <row r="112" spans="2:21">
      <c r="B112" t="s">
        <v>707</v>
      </c>
      <c r="C112" t="s">
        <v>708</v>
      </c>
      <c r="D112" t="s">
        <v>100</v>
      </c>
      <c r="E112" t="s">
        <v>123</v>
      </c>
      <c r="F112" t="s">
        <v>579</v>
      </c>
      <c r="G112" t="s">
        <v>580</v>
      </c>
      <c r="H112" t="s">
        <v>623</v>
      </c>
      <c r="I112" t="s">
        <v>216</v>
      </c>
      <c r="J112" t="s">
        <v>706</v>
      </c>
      <c r="K112" s="78">
        <v>3.68</v>
      </c>
      <c r="L112" t="s">
        <v>102</v>
      </c>
      <c r="M112" s="79">
        <v>3.85E-2</v>
      </c>
      <c r="N112" s="79">
        <v>1.0999999999999999E-2</v>
      </c>
      <c r="O112" s="78">
        <v>3641335.85</v>
      </c>
      <c r="P112" s="78">
        <v>114.35</v>
      </c>
      <c r="Q112" s="78">
        <v>0</v>
      </c>
      <c r="R112" s="78">
        <v>4163.8675444749997</v>
      </c>
      <c r="S112" s="79">
        <v>1.46E-2</v>
      </c>
      <c r="T112" s="79">
        <v>1.1999999999999999E-3</v>
      </c>
      <c r="U112" s="79">
        <v>2.0000000000000001E-4</v>
      </c>
    </row>
    <row r="113" spans="2:21">
      <c r="B113" t="s">
        <v>709</v>
      </c>
      <c r="C113" t="s">
        <v>710</v>
      </c>
      <c r="D113" t="s">
        <v>100</v>
      </c>
      <c r="E113" t="s">
        <v>123</v>
      </c>
      <c r="F113" t="s">
        <v>579</v>
      </c>
      <c r="G113" t="s">
        <v>580</v>
      </c>
      <c r="H113" t="s">
        <v>623</v>
      </c>
      <c r="I113" t="s">
        <v>216</v>
      </c>
      <c r="J113" t="s">
        <v>711</v>
      </c>
      <c r="K113" s="78">
        <v>0.91</v>
      </c>
      <c r="L113" t="s">
        <v>102</v>
      </c>
      <c r="M113" s="79">
        <v>3.9E-2</v>
      </c>
      <c r="N113" s="79">
        <v>1.4999999999999999E-2</v>
      </c>
      <c r="O113" s="78">
        <v>4484547.22</v>
      </c>
      <c r="P113" s="78">
        <v>110.92</v>
      </c>
      <c r="Q113" s="78">
        <v>0</v>
      </c>
      <c r="R113" s="78">
        <v>4974.2597764239999</v>
      </c>
      <c r="S113" s="79">
        <v>1.12E-2</v>
      </c>
      <c r="T113" s="79">
        <v>1.5E-3</v>
      </c>
      <c r="U113" s="79">
        <v>2.9999999999999997E-4</v>
      </c>
    </row>
    <row r="114" spans="2:21">
      <c r="B114" t="s">
        <v>712</v>
      </c>
      <c r="C114" t="s">
        <v>713</v>
      </c>
      <c r="D114" t="s">
        <v>100</v>
      </c>
      <c r="E114" t="s">
        <v>123</v>
      </c>
      <c r="F114" t="s">
        <v>714</v>
      </c>
      <c r="G114" t="s">
        <v>406</v>
      </c>
      <c r="H114" t="s">
        <v>623</v>
      </c>
      <c r="I114" t="s">
        <v>216</v>
      </c>
      <c r="J114" t="s">
        <v>715</v>
      </c>
      <c r="K114" s="78">
        <v>1</v>
      </c>
      <c r="L114" t="s">
        <v>102</v>
      </c>
      <c r="M114" s="79">
        <v>0.02</v>
      </c>
      <c r="N114" s="79">
        <v>1.9E-2</v>
      </c>
      <c r="O114" s="78">
        <v>3587839.7</v>
      </c>
      <c r="P114" s="78">
        <v>102.8</v>
      </c>
      <c r="Q114" s="78">
        <v>0</v>
      </c>
      <c r="R114" s="78">
        <v>3688.2992116</v>
      </c>
      <c r="S114" s="79">
        <v>1.26E-2</v>
      </c>
      <c r="T114" s="79">
        <v>1.1000000000000001E-3</v>
      </c>
      <c r="U114" s="79">
        <v>2.0000000000000001E-4</v>
      </c>
    </row>
    <row r="115" spans="2:21">
      <c r="B115" t="s">
        <v>716</v>
      </c>
      <c r="C115" t="s">
        <v>717</v>
      </c>
      <c r="D115" t="s">
        <v>100</v>
      </c>
      <c r="E115" t="s">
        <v>123</v>
      </c>
      <c r="F115" t="s">
        <v>596</v>
      </c>
      <c r="G115" t="s">
        <v>474</v>
      </c>
      <c r="H115" t="s">
        <v>623</v>
      </c>
      <c r="I115" t="s">
        <v>216</v>
      </c>
      <c r="J115" t="s">
        <v>681</v>
      </c>
      <c r="K115" s="78">
        <v>6.26</v>
      </c>
      <c r="L115" t="s">
        <v>102</v>
      </c>
      <c r="M115" s="79">
        <v>2.4E-2</v>
      </c>
      <c r="N115" s="79">
        <v>1.8499999999999999E-2</v>
      </c>
      <c r="O115" s="78">
        <v>11666710.779999999</v>
      </c>
      <c r="P115" s="78">
        <v>105.35</v>
      </c>
      <c r="Q115" s="78">
        <v>0</v>
      </c>
      <c r="R115" s="78">
        <v>12290.879806729999</v>
      </c>
      <c r="S115" s="79">
        <v>2.24E-2</v>
      </c>
      <c r="T115" s="79">
        <v>3.7000000000000002E-3</v>
      </c>
      <c r="U115" s="79">
        <v>6.9999999999999999E-4</v>
      </c>
    </row>
    <row r="116" spans="2:21">
      <c r="B116" t="s">
        <v>718</v>
      </c>
      <c r="C116" t="s">
        <v>719</v>
      </c>
      <c r="D116" t="s">
        <v>100</v>
      </c>
      <c r="E116" t="s">
        <v>123</v>
      </c>
      <c r="F116" t="s">
        <v>596</v>
      </c>
      <c r="G116" t="s">
        <v>474</v>
      </c>
      <c r="H116" t="s">
        <v>212</v>
      </c>
      <c r="I116" t="s">
        <v>150</v>
      </c>
      <c r="J116" t="s">
        <v>373</v>
      </c>
      <c r="K116" s="78">
        <v>2.21</v>
      </c>
      <c r="L116" t="s">
        <v>102</v>
      </c>
      <c r="M116" s="79">
        <v>3.4799999999999998E-2</v>
      </c>
      <c r="N116" s="79">
        <v>1.7600000000000001E-2</v>
      </c>
      <c r="O116" s="78">
        <v>208288</v>
      </c>
      <c r="P116" s="78">
        <v>103.2</v>
      </c>
      <c r="Q116" s="78">
        <v>0</v>
      </c>
      <c r="R116" s="78">
        <v>214.953216</v>
      </c>
      <c r="S116" s="79">
        <v>5.0000000000000001E-4</v>
      </c>
      <c r="T116" s="79">
        <v>1E-4</v>
      </c>
      <c r="U116" s="79">
        <v>0</v>
      </c>
    </row>
    <row r="117" spans="2:21">
      <c r="B117" t="s">
        <v>720</v>
      </c>
      <c r="C117" t="s">
        <v>721</v>
      </c>
      <c r="D117" t="s">
        <v>100</v>
      </c>
      <c r="E117" t="s">
        <v>123</v>
      </c>
      <c r="F117" t="s">
        <v>600</v>
      </c>
      <c r="G117" t="s">
        <v>580</v>
      </c>
      <c r="H117" t="s">
        <v>212</v>
      </c>
      <c r="I117" t="s">
        <v>150</v>
      </c>
      <c r="J117" t="s">
        <v>722</v>
      </c>
      <c r="K117" s="78">
        <v>4.7699999999999996</v>
      </c>
      <c r="L117" t="s">
        <v>102</v>
      </c>
      <c r="M117" s="79">
        <v>2.4799999999999999E-2</v>
      </c>
      <c r="N117" s="79">
        <v>1.6899999999999998E-2</v>
      </c>
      <c r="O117" s="78">
        <v>5530735.9299999997</v>
      </c>
      <c r="P117" s="78">
        <v>105</v>
      </c>
      <c r="Q117" s="78">
        <v>0</v>
      </c>
      <c r="R117" s="78">
        <v>5807.2727265000003</v>
      </c>
      <c r="S117" s="79">
        <v>1.3100000000000001E-2</v>
      </c>
      <c r="T117" s="79">
        <v>1.6999999999999999E-3</v>
      </c>
      <c r="U117" s="79">
        <v>2.9999999999999997E-4</v>
      </c>
    </row>
    <row r="118" spans="2:21">
      <c r="B118" t="s">
        <v>723</v>
      </c>
      <c r="C118" t="s">
        <v>724</v>
      </c>
      <c r="D118" t="s">
        <v>100</v>
      </c>
      <c r="E118" t="s">
        <v>123</v>
      </c>
      <c r="F118" t="s">
        <v>725</v>
      </c>
      <c r="G118" t="s">
        <v>474</v>
      </c>
      <c r="H118" t="s">
        <v>623</v>
      </c>
      <c r="I118" t="s">
        <v>216</v>
      </c>
      <c r="J118" t="s">
        <v>313</v>
      </c>
      <c r="K118" s="78">
        <v>3.22</v>
      </c>
      <c r="L118" t="s">
        <v>102</v>
      </c>
      <c r="M118" s="79">
        <v>4.3999999999999997E-2</v>
      </c>
      <c r="N118" s="79">
        <v>1.8100000000000002E-2</v>
      </c>
      <c r="O118" s="78">
        <v>188127.32</v>
      </c>
      <c r="P118" s="78">
        <v>108.54</v>
      </c>
      <c r="Q118" s="78">
        <v>0</v>
      </c>
      <c r="R118" s="78">
        <v>204.193393128</v>
      </c>
      <c r="S118" s="79">
        <v>8.0000000000000004E-4</v>
      </c>
      <c r="T118" s="79">
        <v>1E-4</v>
      </c>
      <c r="U118" s="79">
        <v>0</v>
      </c>
    </row>
    <row r="119" spans="2:21">
      <c r="B119" t="s">
        <v>726</v>
      </c>
      <c r="C119" t="s">
        <v>727</v>
      </c>
      <c r="D119" t="s">
        <v>100</v>
      </c>
      <c r="E119" t="s">
        <v>123</v>
      </c>
      <c r="F119" t="s">
        <v>614</v>
      </c>
      <c r="G119" t="s">
        <v>474</v>
      </c>
      <c r="H119" t="s">
        <v>623</v>
      </c>
      <c r="I119" t="s">
        <v>216</v>
      </c>
      <c r="J119" t="s">
        <v>313</v>
      </c>
      <c r="K119" s="78">
        <v>6.13</v>
      </c>
      <c r="L119" t="s">
        <v>102</v>
      </c>
      <c r="M119" s="79">
        <v>2.5999999999999999E-2</v>
      </c>
      <c r="N119" s="79">
        <v>2.1899999999999999E-2</v>
      </c>
      <c r="O119" s="78">
        <v>11099464.470000001</v>
      </c>
      <c r="P119" s="78">
        <v>103</v>
      </c>
      <c r="Q119" s="78">
        <v>0</v>
      </c>
      <c r="R119" s="78">
        <v>11432.4484041</v>
      </c>
      <c r="S119" s="79">
        <v>1.9699999999999999E-2</v>
      </c>
      <c r="T119" s="79">
        <v>3.3999999999999998E-3</v>
      </c>
      <c r="U119" s="79">
        <v>5.9999999999999995E-4</v>
      </c>
    </row>
    <row r="120" spans="2:21">
      <c r="B120" t="s">
        <v>728</v>
      </c>
      <c r="C120" t="s">
        <v>729</v>
      </c>
      <c r="D120" t="s">
        <v>100</v>
      </c>
      <c r="E120" t="s">
        <v>123</v>
      </c>
      <c r="F120" t="s">
        <v>614</v>
      </c>
      <c r="G120" t="s">
        <v>474</v>
      </c>
      <c r="H120" t="s">
        <v>623</v>
      </c>
      <c r="I120" t="s">
        <v>216</v>
      </c>
      <c r="J120" t="s">
        <v>730</v>
      </c>
      <c r="K120" s="78">
        <v>6.01</v>
      </c>
      <c r="L120" t="s">
        <v>102</v>
      </c>
      <c r="M120" s="79">
        <v>2.81E-2</v>
      </c>
      <c r="N120" s="79">
        <v>1.9900000000000001E-2</v>
      </c>
      <c r="O120" s="78">
        <v>963833.19</v>
      </c>
      <c r="P120" s="78">
        <v>106.18</v>
      </c>
      <c r="Q120" s="78">
        <v>0</v>
      </c>
      <c r="R120" s="78">
        <v>1023.398081142</v>
      </c>
      <c r="S120" s="79">
        <v>1.9E-3</v>
      </c>
      <c r="T120" s="79">
        <v>2.9999999999999997E-4</v>
      </c>
      <c r="U120" s="79">
        <v>1E-4</v>
      </c>
    </row>
    <row r="121" spans="2:21">
      <c r="B121" t="s">
        <v>731</v>
      </c>
      <c r="C121" t="s">
        <v>732</v>
      </c>
      <c r="D121" t="s">
        <v>100</v>
      </c>
      <c r="E121" t="s">
        <v>123</v>
      </c>
      <c r="F121" t="s">
        <v>614</v>
      </c>
      <c r="G121" t="s">
        <v>474</v>
      </c>
      <c r="H121" t="s">
        <v>623</v>
      </c>
      <c r="I121" t="s">
        <v>216</v>
      </c>
      <c r="J121" t="s">
        <v>733</v>
      </c>
      <c r="K121" s="78">
        <v>4.2</v>
      </c>
      <c r="L121" t="s">
        <v>102</v>
      </c>
      <c r="M121" s="79">
        <v>3.6999999999999998E-2</v>
      </c>
      <c r="N121" s="79">
        <v>1.7999999999999999E-2</v>
      </c>
      <c r="O121" s="78">
        <v>2519357.13</v>
      </c>
      <c r="P121" s="78">
        <v>108.1</v>
      </c>
      <c r="Q121" s="78">
        <v>0</v>
      </c>
      <c r="R121" s="78">
        <v>2723.4250575299998</v>
      </c>
      <c r="S121" s="79">
        <v>4.1999999999999997E-3</v>
      </c>
      <c r="T121" s="79">
        <v>8.0000000000000004E-4</v>
      </c>
      <c r="U121" s="79">
        <v>2.0000000000000001E-4</v>
      </c>
    </row>
    <row r="122" spans="2:21">
      <c r="B122" t="s">
        <v>734</v>
      </c>
      <c r="C122" t="s">
        <v>735</v>
      </c>
      <c r="D122" t="s">
        <v>100</v>
      </c>
      <c r="E122" t="s">
        <v>123</v>
      </c>
      <c r="F122" t="s">
        <v>736</v>
      </c>
      <c r="G122" t="s">
        <v>474</v>
      </c>
      <c r="H122" t="s">
        <v>623</v>
      </c>
      <c r="I122" t="s">
        <v>216</v>
      </c>
      <c r="J122" t="s">
        <v>737</v>
      </c>
      <c r="K122" s="78">
        <v>5.34</v>
      </c>
      <c r="L122" t="s">
        <v>102</v>
      </c>
      <c r="M122" s="79">
        <v>1.4E-2</v>
      </c>
      <c r="N122" s="79">
        <v>1.17E-2</v>
      </c>
      <c r="O122" s="78">
        <v>12191841.6</v>
      </c>
      <c r="P122" s="78">
        <v>102.01</v>
      </c>
      <c r="Q122" s="78">
        <v>0</v>
      </c>
      <c r="R122" s="78">
        <v>12436.89761616</v>
      </c>
      <c r="S122" s="79">
        <v>2.3099999999999999E-2</v>
      </c>
      <c r="T122" s="79">
        <v>3.7000000000000002E-3</v>
      </c>
      <c r="U122" s="79">
        <v>6.9999999999999999E-4</v>
      </c>
    </row>
    <row r="123" spans="2:21">
      <c r="B123" t="s">
        <v>738</v>
      </c>
      <c r="C123" t="s">
        <v>739</v>
      </c>
      <c r="D123" t="s">
        <v>100</v>
      </c>
      <c r="E123" t="s">
        <v>123</v>
      </c>
      <c r="F123" t="s">
        <v>426</v>
      </c>
      <c r="G123" t="s">
        <v>406</v>
      </c>
      <c r="H123" t="s">
        <v>623</v>
      </c>
      <c r="I123" t="s">
        <v>216</v>
      </c>
      <c r="J123" t="s">
        <v>740</v>
      </c>
      <c r="K123" s="78">
        <v>3.2</v>
      </c>
      <c r="L123" t="s">
        <v>102</v>
      </c>
      <c r="M123" s="79">
        <v>1.8200000000000001E-2</v>
      </c>
      <c r="N123" s="79">
        <v>3.1800000000000002E-2</v>
      </c>
      <c r="O123" s="78">
        <v>229.32</v>
      </c>
      <c r="P123" s="78">
        <v>4833710</v>
      </c>
      <c r="Q123" s="78">
        <v>0</v>
      </c>
      <c r="R123" s="78">
        <v>11084.663772</v>
      </c>
      <c r="S123" s="79">
        <v>0</v>
      </c>
      <c r="T123" s="79">
        <v>3.3E-3</v>
      </c>
      <c r="U123" s="79">
        <v>5.9999999999999995E-4</v>
      </c>
    </row>
    <row r="124" spans="2:21">
      <c r="B124" t="s">
        <v>741</v>
      </c>
      <c r="C124" t="s">
        <v>742</v>
      </c>
      <c r="D124" t="s">
        <v>100</v>
      </c>
      <c r="E124" t="s">
        <v>123</v>
      </c>
      <c r="F124" t="s">
        <v>426</v>
      </c>
      <c r="G124" t="s">
        <v>406</v>
      </c>
      <c r="H124" t="s">
        <v>623</v>
      </c>
      <c r="I124" t="s">
        <v>216</v>
      </c>
      <c r="J124" t="s">
        <v>743</v>
      </c>
      <c r="K124" s="78">
        <v>2.4300000000000002</v>
      </c>
      <c r="L124" t="s">
        <v>102</v>
      </c>
      <c r="M124" s="79">
        <v>1.06E-2</v>
      </c>
      <c r="N124" s="79">
        <v>2.8500000000000001E-2</v>
      </c>
      <c r="O124" s="78">
        <v>285.76</v>
      </c>
      <c r="P124" s="78">
        <v>4855999</v>
      </c>
      <c r="Q124" s="78">
        <v>0</v>
      </c>
      <c r="R124" s="78">
        <v>13876.5027424</v>
      </c>
      <c r="S124" s="79">
        <v>0</v>
      </c>
      <c r="T124" s="79">
        <v>4.1000000000000003E-3</v>
      </c>
      <c r="U124" s="79">
        <v>8.0000000000000004E-4</v>
      </c>
    </row>
    <row r="125" spans="2:21">
      <c r="B125" t="s">
        <v>744</v>
      </c>
      <c r="C125" t="s">
        <v>745</v>
      </c>
      <c r="D125" t="s">
        <v>100</v>
      </c>
      <c r="E125" t="s">
        <v>123</v>
      </c>
      <c r="F125" t="s">
        <v>426</v>
      </c>
      <c r="G125" t="s">
        <v>406</v>
      </c>
      <c r="H125" t="s">
        <v>623</v>
      </c>
      <c r="I125" t="s">
        <v>216</v>
      </c>
      <c r="J125" t="s">
        <v>361</v>
      </c>
      <c r="K125" s="78">
        <v>4.3</v>
      </c>
      <c r="L125" t="s">
        <v>102</v>
      </c>
      <c r="M125" s="79">
        <v>1.89E-2</v>
      </c>
      <c r="N125" s="79">
        <v>2.5999999999999999E-2</v>
      </c>
      <c r="O125" s="78">
        <v>527.38</v>
      </c>
      <c r="P125" s="78">
        <v>4822299</v>
      </c>
      <c r="Q125" s="78">
        <v>0</v>
      </c>
      <c r="R125" s="78">
        <v>25431.840466199999</v>
      </c>
      <c r="S125" s="79">
        <v>0</v>
      </c>
      <c r="T125" s="79">
        <v>7.6E-3</v>
      </c>
      <c r="U125" s="79">
        <v>1.4E-3</v>
      </c>
    </row>
    <row r="126" spans="2:21">
      <c r="B126" t="s">
        <v>746</v>
      </c>
      <c r="C126" t="s">
        <v>747</v>
      </c>
      <c r="D126" t="s">
        <v>100</v>
      </c>
      <c r="E126" t="s">
        <v>123</v>
      </c>
      <c r="F126" t="s">
        <v>748</v>
      </c>
      <c r="G126" t="s">
        <v>406</v>
      </c>
      <c r="H126" t="s">
        <v>623</v>
      </c>
      <c r="I126" t="s">
        <v>216</v>
      </c>
      <c r="J126" t="s">
        <v>749</v>
      </c>
      <c r="K126" s="78">
        <v>1.47</v>
      </c>
      <c r="L126" t="s">
        <v>102</v>
      </c>
      <c r="M126" s="79">
        <v>4.4999999999999998E-2</v>
      </c>
      <c r="N126" s="79">
        <v>1.7399999999999999E-2</v>
      </c>
      <c r="O126" s="78">
        <v>28936856.75</v>
      </c>
      <c r="P126" s="78">
        <v>125.38</v>
      </c>
      <c r="Q126" s="78">
        <v>392.12858999999997</v>
      </c>
      <c r="R126" s="78">
        <v>36673.159583150002</v>
      </c>
      <c r="S126" s="79">
        <v>1.7000000000000001E-2</v>
      </c>
      <c r="T126" s="79">
        <v>1.09E-2</v>
      </c>
      <c r="U126" s="79">
        <v>2.0999999999999999E-3</v>
      </c>
    </row>
    <row r="127" spans="2:21">
      <c r="B127" t="s">
        <v>750</v>
      </c>
      <c r="C127" t="s">
        <v>751</v>
      </c>
      <c r="D127" t="s">
        <v>100</v>
      </c>
      <c r="E127" t="s">
        <v>123</v>
      </c>
      <c r="F127" t="s">
        <v>752</v>
      </c>
      <c r="G127" t="s">
        <v>580</v>
      </c>
      <c r="H127" t="s">
        <v>212</v>
      </c>
      <c r="I127" t="s">
        <v>150</v>
      </c>
      <c r="J127" t="s">
        <v>753</v>
      </c>
      <c r="K127" s="78">
        <v>1.49</v>
      </c>
      <c r="L127" t="s">
        <v>102</v>
      </c>
      <c r="M127" s="79">
        <v>4.0500000000000001E-2</v>
      </c>
      <c r="N127" s="79">
        <v>1.2E-2</v>
      </c>
      <c r="O127" s="78">
        <v>1045166.99</v>
      </c>
      <c r="P127" s="78">
        <v>125.43</v>
      </c>
      <c r="Q127" s="78">
        <v>705.43080999999995</v>
      </c>
      <c r="R127" s="78">
        <v>2016.3837655570001</v>
      </c>
      <c r="S127" s="79">
        <v>1.44E-2</v>
      </c>
      <c r="T127" s="79">
        <v>5.9999999999999995E-4</v>
      </c>
      <c r="U127" s="79">
        <v>1E-4</v>
      </c>
    </row>
    <row r="128" spans="2:21">
      <c r="B128" t="s">
        <v>754</v>
      </c>
      <c r="C128" t="s">
        <v>755</v>
      </c>
      <c r="D128" t="s">
        <v>100</v>
      </c>
      <c r="E128" t="s">
        <v>123</v>
      </c>
      <c r="F128" t="s">
        <v>756</v>
      </c>
      <c r="G128" t="s">
        <v>474</v>
      </c>
      <c r="H128" t="s">
        <v>212</v>
      </c>
      <c r="I128" t="s">
        <v>150</v>
      </c>
      <c r="J128" t="s">
        <v>757</v>
      </c>
      <c r="K128" s="78">
        <v>2.73</v>
      </c>
      <c r="L128" t="s">
        <v>102</v>
      </c>
      <c r="M128" s="79">
        <v>2.7400000000000001E-2</v>
      </c>
      <c r="N128" s="79">
        <v>1.41E-2</v>
      </c>
      <c r="O128" s="78">
        <v>2320822.15</v>
      </c>
      <c r="P128" s="78">
        <v>104.65</v>
      </c>
      <c r="Q128" s="78">
        <v>0</v>
      </c>
      <c r="R128" s="78">
        <v>2428.740379975</v>
      </c>
      <c r="S128" s="79">
        <v>5.4000000000000003E-3</v>
      </c>
      <c r="T128" s="79">
        <v>6.9999999999999999E-4</v>
      </c>
      <c r="U128" s="79">
        <v>1E-4</v>
      </c>
    </row>
    <row r="129" spans="2:21">
      <c r="B129" t="s">
        <v>758</v>
      </c>
      <c r="C129" t="s">
        <v>759</v>
      </c>
      <c r="D129" t="s">
        <v>100</v>
      </c>
      <c r="E129" t="s">
        <v>123</v>
      </c>
      <c r="F129" t="s">
        <v>756</v>
      </c>
      <c r="G129" t="s">
        <v>474</v>
      </c>
      <c r="H129" t="s">
        <v>212</v>
      </c>
      <c r="I129" t="s">
        <v>150</v>
      </c>
      <c r="J129" t="s">
        <v>760</v>
      </c>
      <c r="K129" s="78">
        <v>6.8</v>
      </c>
      <c r="L129" t="s">
        <v>102</v>
      </c>
      <c r="M129" s="79">
        <v>1.9599999999999999E-2</v>
      </c>
      <c r="N129" s="79">
        <v>1.5599999999999999E-2</v>
      </c>
      <c r="O129" s="78">
        <v>8953042.5500000007</v>
      </c>
      <c r="P129" s="78">
        <v>103.7</v>
      </c>
      <c r="Q129" s="78">
        <v>0</v>
      </c>
      <c r="R129" s="78">
        <v>9284.3051243499995</v>
      </c>
      <c r="S129" s="79">
        <v>9.1000000000000004E-3</v>
      </c>
      <c r="T129" s="79">
        <v>2.8E-3</v>
      </c>
      <c r="U129" s="79">
        <v>5.0000000000000001E-4</v>
      </c>
    </row>
    <row r="130" spans="2:21">
      <c r="B130" t="s">
        <v>761</v>
      </c>
      <c r="C130" t="s">
        <v>762</v>
      </c>
      <c r="D130" t="s">
        <v>100</v>
      </c>
      <c r="E130" t="s">
        <v>123</v>
      </c>
      <c r="F130" t="s">
        <v>447</v>
      </c>
      <c r="G130" t="s">
        <v>406</v>
      </c>
      <c r="H130" t="s">
        <v>212</v>
      </c>
      <c r="I130" t="s">
        <v>150</v>
      </c>
      <c r="J130" t="s">
        <v>413</v>
      </c>
      <c r="K130" s="78">
        <v>2.79</v>
      </c>
      <c r="L130" t="s">
        <v>102</v>
      </c>
      <c r="M130" s="79">
        <v>1.4200000000000001E-2</v>
      </c>
      <c r="N130" s="79">
        <v>2.5000000000000001E-2</v>
      </c>
      <c r="O130" s="78">
        <v>460.46</v>
      </c>
      <c r="P130" s="78">
        <v>4904901</v>
      </c>
      <c r="Q130" s="78">
        <v>0</v>
      </c>
      <c r="R130" s="78">
        <v>22585.107144599999</v>
      </c>
      <c r="S130" s="79">
        <v>0</v>
      </c>
      <c r="T130" s="79">
        <v>6.7000000000000002E-3</v>
      </c>
      <c r="U130" s="79">
        <v>1.2999999999999999E-3</v>
      </c>
    </row>
    <row r="131" spans="2:21">
      <c r="B131" t="s">
        <v>763</v>
      </c>
      <c r="C131" t="s">
        <v>764</v>
      </c>
      <c r="D131" t="s">
        <v>100</v>
      </c>
      <c r="E131" t="s">
        <v>123</v>
      </c>
      <c r="F131" t="s">
        <v>447</v>
      </c>
      <c r="G131" t="s">
        <v>406</v>
      </c>
      <c r="H131" t="s">
        <v>212</v>
      </c>
      <c r="I131" t="s">
        <v>150</v>
      </c>
      <c r="J131" t="s">
        <v>310</v>
      </c>
      <c r="K131" s="78">
        <v>4.5599999999999996</v>
      </c>
      <c r="L131" t="s">
        <v>102</v>
      </c>
      <c r="M131" s="79">
        <v>2.0199999999999999E-2</v>
      </c>
      <c r="N131" s="79">
        <v>2.7099999999999999E-2</v>
      </c>
      <c r="O131" s="78">
        <v>53.1</v>
      </c>
      <c r="P131" s="78">
        <v>4867043.8828520002</v>
      </c>
      <c r="Q131" s="78">
        <v>0</v>
      </c>
      <c r="R131" s="78">
        <v>2584.4003017944201</v>
      </c>
      <c r="S131" s="79">
        <v>0</v>
      </c>
      <c r="T131" s="79">
        <v>8.0000000000000004E-4</v>
      </c>
      <c r="U131" s="79">
        <v>1E-4</v>
      </c>
    </row>
    <row r="132" spans="2:21">
      <c r="B132" t="s">
        <v>765</v>
      </c>
      <c r="C132" t="s">
        <v>766</v>
      </c>
      <c r="D132" t="s">
        <v>100</v>
      </c>
      <c r="E132" t="s">
        <v>123</v>
      </c>
      <c r="F132" t="s">
        <v>447</v>
      </c>
      <c r="G132" t="s">
        <v>406</v>
      </c>
      <c r="H132" t="s">
        <v>212</v>
      </c>
      <c r="I132" t="s">
        <v>150</v>
      </c>
      <c r="J132" t="s">
        <v>413</v>
      </c>
      <c r="K132" s="78">
        <v>3.41</v>
      </c>
      <c r="L132" t="s">
        <v>102</v>
      </c>
      <c r="M132" s="79">
        <v>1.5900000000000001E-2</v>
      </c>
      <c r="N132" s="79">
        <v>3.15E-2</v>
      </c>
      <c r="O132" s="78">
        <v>335.9</v>
      </c>
      <c r="P132" s="78">
        <v>4780124.1325330101</v>
      </c>
      <c r="Q132" s="78">
        <v>0</v>
      </c>
      <c r="R132" s="78">
        <v>16056.4369611784</v>
      </c>
      <c r="S132" s="79">
        <v>0</v>
      </c>
      <c r="T132" s="79">
        <v>4.7999999999999996E-3</v>
      </c>
      <c r="U132" s="79">
        <v>8.9999999999999998E-4</v>
      </c>
    </row>
    <row r="133" spans="2:21">
      <c r="B133" t="s">
        <v>767</v>
      </c>
      <c r="C133" t="s">
        <v>768</v>
      </c>
      <c r="D133" t="s">
        <v>100</v>
      </c>
      <c r="E133" t="s">
        <v>123</v>
      </c>
      <c r="F133" t="s">
        <v>769</v>
      </c>
      <c r="G133" t="s">
        <v>406</v>
      </c>
      <c r="H133" t="s">
        <v>212</v>
      </c>
      <c r="I133" t="s">
        <v>150</v>
      </c>
      <c r="J133" t="s">
        <v>653</v>
      </c>
      <c r="K133" s="78">
        <v>5.51</v>
      </c>
      <c r="L133" t="s">
        <v>102</v>
      </c>
      <c r="M133" s="79">
        <v>2.5899999999999999E-2</v>
      </c>
      <c r="N133" s="79">
        <v>2.6200000000000001E-2</v>
      </c>
      <c r="O133" s="78">
        <v>428.67</v>
      </c>
      <c r="P133" s="78">
        <v>4989949</v>
      </c>
      <c r="Q133" s="78">
        <v>0</v>
      </c>
      <c r="R133" s="78">
        <v>21390.4143783</v>
      </c>
      <c r="S133" s="79">
        <v>0</v>
      </c>
      <c r="T133" s="79">
        <v>6.4000000000000003E-3</v>
      </c>
      <c r="U133" s="79">
        <v>1.1999999999999999E-3</v>
      </c>
    </row>
    <row r="134" spans="2:21">
      <c r="B134" t="s">
        <v>770</v>
      </c>
      <c r="C134" t="s">
        <v>771</v>
      </c>
      <c r="D134" t="s">
        <v>100</v>
      </c>
      <c r="E134" t="s">
        <v>123</v>
      </c>
      <c r="F134" t="s">
        <v>772</v>
      </c>
      <c r="G134" t="s">
        <v>580</v>
      </c>
      <c r="H134" t="s">
        <v>212</v>
      </c>
      <c r="I134" t="s">
        <v>150</v>
      </c>
      <c r="J134" t="s">
        <v>773</v>
      </c>
      <c r="K134" s="78">
        <v>5.94</v>
      </c>
      <c r="L134" t="s">
        <v>102</v>
      </c>
      <c r="M134" s="79">
        <v>2.2499999999999999E-2</v>
      </c>
      <c r="N134" s="79">
        <v>9.4999999999999998E-3</v>
      </c>
      <c r="O134" s="78">
        <v>2465420.96</v>
      </c>
      <c r="P134" s="78">
        <v>109.69</v>
      </c>
      <c r="Q134" s="78">
        <v>0</v>
      </c>
      <c r="R134" s="78">
        <v>2704.3202510239998</v>
      </c>
      <c r="S134" s="79">
        <v>6.0000000000000001E-3</v>
      </c>
      <c r="T134" s="79">
        <v>8.0000000000000004E-4</v>
      </c>
      <c r="U134" s="79">
        <v>2.0000000000000001E-4</v>
      </c>
    </row>
    <row r="135" spans="2:21">
      <c r="B135" t="s">
        <v>774</v>
      </c>
      <c r="C135" t="s">
        <v>775</v>
      </c>
      <c r="D135" t="s">
        <v>100</v>
      </c>
      <c r="E135" t="s">
        <v>123</v>
      </c>
      <c r="F135" t="s">
        <v>776</v>
      </c>
      <c r="G135" t="s">
        <v>474</v>
      </c>
      <c r="H135" t="s">
        <v>623</v>
      </c>
      <c r="I135" t="s">
        <v>216</v>
      </c>
      <c r="J135" t="s">
        <v>777</v>
      </c>
      <c r="K135" s="78">
        <v>3.95</v>
      </c>
      <c r="L135" t="s">
        <v>102</v>
      </c>
      <c r="M135" s="79">
        <v>1.6E-2</v>
      </c>
      <c r="N135" s="79">
        <v>1.4500000000000001E-2</v>
      </c>
      <c r="O135" s="78">
        <v>7.0000000000000007E-2</v>
      </c>
      <c r="P135" s="78">
        <v>102.05</v>
      </c>
      <c r="Q135" s="78">
        <v>0</v>
      </c>
      <c r="R135" s="78">
        <v>7.1434999999999996E-5</v>
      </c>
      <c r="S135" s="79">
        <v>0</v>
      </c>
      <c r="T135" s="79">
        <v>0</v>
      </c>
      <c r="U135" s="79">
        <v>0</v>
      </c>
    </row>
    <row r="136" spans="2:21">
      <c r="B136" t="s">
        <v>778</v>
      </c>
      <c r="C136" t="s">
        <v>779</v>
      </c>
      <c r="D136" t="s">
        <v>100</v>
      </c>
      <c r="E136" t="s">
        <v>123</v>
      </c>
      <c r="F136" t="s">
        <v>780</v>
      </c>
      <c r="G136" t="s">
        <v>127</v>
      </c>
      <c r="H136" t="s">
        <v>623</v>
      </c>
      <c r="I136" t="s">
        <v>216</v>
      </c>
      <c r="J136" t="s">
        <v>361</v>
      </c>
      <c r="K136" s="78">
        <v>1.49</v>
      </c>
      <c r="L136" t="s">
        <v>102</v>
      </c>
      <c r="M136" s="79">
        <v>2.1499999999999998E-2</v>
      </c>
      <c r="N136" s="79">
        <v>3.4599999999999999E-2</v>
      </c>
      <c r="O136" s="78">
        <v>9445013.0800000001</v>
      </c>
      <c r="P136" s="78">
        <v>98.55</v>
      </c>
      <c r="Q136" s="78">
        <v>918.51050999999995</v>
      </c>
      <c r="R136" s="78">
        <v>10226.570900340001</v>
      </c>
      <c r="S136" s="79">
        <v>1.47E-2</v>
      </c>
      <c r="T136" s="79">
        <v>3.0000000000000001E-3</v>
      </c>
      <c r="U136" s="79">
        <v>5.9999999999999995E-4</v>
      </c>
    </row>
    <row r="137" spans="2:21">
      <c r="B137" t="s">
        <v>781</v>
      </c>
      <c r="C137" t="s">
        <v>782</v>
      </c>
      <c r="D137" t="s">
        <v>100</v>
      </c>
      <c r="E137" t="s">
        <v>123</v>
      </c>
      <c r="F137" t="s">
        <v>780</v>
      </c>
      <c r="G137" t="s">
        <v>127</v>
      </c>
      <c r="H137" t="s">
        <v>623</v>
      </c>
      <c r="I137" t="s">
        <v>216</v>
      </c>
      <c r="J137" t="s">
        <v>783</v>
      </c>
      <c r="K137" s="78">
        <v>2.92</v>
      </c>
      <c r="L137" t="s">
        <v>102</v>
      </c>
      <c r="M137" s="79">
        <v>1.7999999999999999E-2</v>
      </c>
      <c r="N137" s="79">
        <v>4.4299999999999999E-2</v>
      </c>
      <c r="O137" s="78">
        <v>6462680.5599999996</v>
      </c>
      <c r="P137" s="78">
        <v>93.18</v>
      </c>
      <c r="Q137" s="78">
        <v>0</v>
      </c>
      <c r="R137" s="78">
        <v>6021.9257458080001</v>
      </c>
      <c r="S137" s="79">
        <v>9.7000000000000003E-3</v>
      </c>
      <c r="T137" s="79">
        <v>1.8E-3</v>
      </c>
      <c r="U137" s="79">
        <v>2.9999999999999997E-4</v>
      </c>
    </row>
    <row r="138" spans="2:21">
      <c r="B138" t="s">
        <v>784</v>
      </c>
      <c r="C138" t="s">
        <v>785</v>
      </c>
      <c r="D138" t="s">
        <v>100</v>
      </c>
      <c r="E138" t="s">
        <v>123</v>
      </c>
      <c r="F138" t="s">
        <v>786</v>
      </c>
      <c r="G138" t="s">
        <v>406</v>
      </c>
      <c r="H138" t="s">
        <v>787</v>
      </c>
      <c r="I138" t="s">
        <v>150</v>
      </c>
      <c r="J138" t="s">
        <v>788</v>
      </c>
      <c r="K138" s="78">
        <v>1.01</v>
      </c>
      <c r="L138" t="s">
        <v>102</v>
      </c>
      <c r="M138" s="79">
        <v>4.1500000000000002E-2</v>
      </c>
      <c r="N138" s="79">
        <v>4.3E-3</v>
      </c>
      <c r="O138" s="78">
        <v>232528.57</v>
      </c>
      <c r="P138" s="78">
        <v>107.4</v>
      </c>
      <c r="Q138" s="78">
        <v>260.80291</v>
      </c>
      <c r="R138" s="78">
        <v>510.53859418000002</v>
      </c>
      <c r="S138" s="79">
        <v>2.3E-3</v>
      </c>
      <c r="T138" s="79">
        <v>2.0000000000000001E-4</v>
      </c>
      <c r="U138" s="79">
        <v>0</v>
      </c>
    </row>
    <row r="139" spans="2:21">
      <c r="B139" t="s">
        <v>789</v>
      </c>
      <c r="C139" t="s">
        <v>790</v>
      </c>
      <c r="D139" t="s">
        <v>100</v>
      </c>
      <c r="E139" t="s">
        <v>123</v>
      </c>
      <c r="F139" t="s">
        <v>791</v>
      </c>
      <c r="G139" t="s">
        <v>127</v>
      </c>
      <c r="H139" t="s">
        <v>792</v>
      </c>
      <c r="I139" t="s">
        <v>216</v>
      </c>
      <c r="J139" t="s">
        <v>793</v>
      </c>
      <c r="K139" s="78">
        <v>1.19</v>
      </c>
      <c r="L139" t="s">
        <v>102</v>
      </c>
      <c r="M139" s="79">
        <v>2.8500000000000001E-2</v>
      </c>
      <c r="N139" s="79">
        <v>0.22509999999999999</v>
      </c>
      <c r="O139" s="78">
        <v>3137667.86</v>
      </c>
      <c r="P139" s="78">
        <v>81.59</v>
      </c>
      <c r="Q139" s="78">
        <v>0</v>
      </c>
      <c r="R139" s="78">
        <v>2560.023206974</v>
      </c>
      <c r="S139" s="79">
        <v>1.4500000000000001E-2</v>
      </c>
      <c r="T139" s="79">
        <v>8.0000000000000004E-4</v>
      </c>
      <c r="U139" s="79">
        <v>1E-4</v>
      </c>
    </row>
    <row r="140" spans="2:21">
      <c r="B140" t="s">
        <v>794</v>
      </c>
      <c r="C140" t="s">
        <v>795</v>
      </c>
      <c r="D140" t="s">
        <v>100</v>
      </c>
      <c r="E140" t="s">
        <v>123</v>
      </c>
      <c r="F140" t="s">
        <v>791</v>
      </c>
      <c r="G140" t="s">
        <v>127</v>
      </c>
      <c r="H140" t="s">
        <v>792</v>
      </c>
      <c r="I140" t="s">
        <v>216</v>
      </c>
      <c r="J140" t="s">
        <v>796</v>
      </c>
      <c r="K140" s="78">
        <v>2.0099999999999998</v>
      </c>
      <c r="L140" t="s">
        <v>102</v>
      </c>
      <c r="M140" s="79">
        <v>3.15E-2</v>
      </c>
      <c r="N140" s="79">
        <v>0.15720000000000001</v>
      </c>
      <c r="O140" s="78">
        <v>6174302.7699999996</v>
      </c>
      <c r="P140" s="78">
        <v>79.17</v>
      </c>
      <c r="Q140" s="78">
        <v>0</v>
      </c>
      <c r="R140" s="78">
        <v>4888.1955030090003</v>
      </c>
      <c r="S140" s="79">
        <v>1.6500000000000001E-2</v>
      </c>
      <c r="T140" s="79">
        <v>1.5E-3</v>
      </c>
      <c r="U140" s="79">
        <v>2.9999999999999997E-4</v>
      </c>
    </row>
    <row r="141" spans="2:21">
      <c r="B141" t="s">
        <v>797</v>
      </c>
      <c r="C141" t="s">
        <v>798</v>
      </c>
      <c r="D141" t="s">
        <v>100</v>
      </c>
      <c r="E141" t="s">
        <v>123</v>
      </c>
      <c r="F141" t="s">
        <v>799</v>
      </c>
      <c r="G141" t="s">
        <v>474</v>
      </c>
      <c r="H141" t="s">
        <v>787</v>
      </c>
      <c r="I141" t="s">
        <v>150</v>
      </c>
      <c r="J141" t="s">
        <v>800</v>
      </c>
      <c r="K141" s="78">
        <v>4.3600000000000003</v>
      </c>
      <c r="L141" t="s">
        <v>102</v>
      </c>
      <c r="M141" s="79">
        <v>2.5000000000000001E-2</v>
      </c>
      <c r="N141" s="79">
        <v>2.5399999999999999E-2</v>
      </c>
      <c r="O141" s="78">
        <v>3072435.2</v>
      </c>
      <c r="P141" s="78">
        <v>101</v>
      </c>
      <c r="Q141" s="78">
        <v>0</v>
      </c>
      <c r="R141" s="78">
        <v>3103.1595520000001</v>
      </c>
      <c r="S141" s="79">
        <v>9.4000000000000004E-3</v>
      </c>
      <c r="T141" s="79">
        <v>8.9999999999999998E-4</v>
      </c>
      <c r="U141" s="79">
        <v>2.0000000000000001E-4</v>
      </c>
    </row>
    <row r="142" spans="2:21">
      <c r="B142" t="s">
        <v>801</v>
      </c>
      <c r="C142" t="s">
        <v>802</v>
      </c>
      <c r="D142" t="s">
        <v>100</v>
      </c>
      <c r="E142" t="s">
        <v>123</v>
      </c>
      <c r="F142" t="s">
        <v>799</v>
      </c>
      <c r="G142" t="s">
        <v>474</v>
      </c>
      <c r="H142" t="s">
        <v>787</v>
      </c>
      <c r="I142" t="s">
        <v>150</v>
      </c>
      <c r="J142" t="s">
        <v>743</v>
      </c>
      <c r="K142" s="78">
        <v>6.54</v>
      </c>
      <c r="L142" t="s">
        <v>102</v>
      </c>
      <c r="M142" s="79">
        <v>1.9E-2</v>
      </c>
      <c r="N142" s="79">
        <v>2.93E-2</v>
      </c>
      <c r="O142" s="78">
        <v>6819274.1299999999</v>
      </c>
      <c r="P142" s="78">
        <v>94.06</v>
      </c>
      <c r="Q142" s="78">
        <v>0</v>
      </c>
      <c r="R142" s="78">
        <v>6414.2092466780005</v>
      </c>
      <c r="S142" s="79">
        <v>2.9399999999999999E-2</v>
      </c>
      <c r="T142" s="79">
        <v>1.9E-3</v>
      </c>
      <c r="U142" s="79">
        <v>4.0000000000000002E-4</v>
      </c>
    </row>
    <row r="143" spans="2:21">
      <c r="B143" t="s">
        <v>803</v>
      </c>
      <c r="C143" t="s">
        <v>804</v>
      </c>
      <c r="D143" t="s">
        <v>100</v>
      </c>
      <c r="E143" t="s">
        <v>123</v>
      </c>
      <c r="F143" t="s">
        <v>786</v>
      </c>
      <c r="G143" t="s">
        <v>406</v>
      </c>
      <c r="H143" t="s">
        <v>805</v>
      </c>
      <c r="I143" t="s">
        <v>150</v>
      </c>
      <c r="J143" t="s">
        <v>806</v>
      </c>
      <c r="K143" s="78">
        <v>0.19</v>
      </c>
      <c r="L143" t="s">
        <v>102</v>
      </c>
      <c r="M143" s="79">
        <v>5.2999999999999999E-2</v>
      </c>
      <c r="N143" s="79">
        <v>2.0199999999999999E-2</v>
      </c>
      <c r="O143" s="78">
        <v>4771982.16</v>
      </c>
      <c r="P143" s="78">
        <v>109.95</v>
      </c>
      <c r="Q143" s="78">
        <v>0</v>
      </c>
      <c r="R143" s="78">
        <v>5246.7943849200001</v>
      </c>
      <c r="S143" s="79">
        <v>1.84E-2</v>
      </c>
      <c r="T143" s="79">
        <v>1.6000000000000001E-3</v>
      </c>
      <c r="U143" s="79">
        <v>2.9999999999999997E-4</v>
      </c>
    </row>
    <row r="144" spans="2:21">
      <c r="B144" t="s">
        <v>807</v>
      </c>
      <c r="C144" t="s">
        <v>808</v>
      </c>
      <c r="D144" t="s">
        <v>100</v>
      </c>
      <c r="E144" t="s">
        <v>123</v>
      </c>
      <c r="F144" t="s">
        <v>809</v>
      </c>
      <c r="G144" t="s">
        <v>810</v>
      </c>
      <c r="H144" t="s">
        <v>805</v>
      </c>
      <c r="I144" t="s">
        <v>150</v>
      </c>
      <c r="J144" t="s">
        <v>811</v>
      </c>
      <c r="K144" s="78">
        <v>0.99</v>
      </c>
      <c r="L144" t="s">
        <v>102</v>
      </c>
      <c r="M144" s="79">
        <v>5.3499999999999999E-2</v>
      </c>
      <c r="N144" s="79">
        <v>2.1399999999999999E-2</v>
      </c>
      <c r="O144" s="78">
        <v>28.44</v>
      </c>
      <c r="P144" s="78">
        <v>104.9</v>
      </c>
      <c r="Q144" s="78">
        <v>0</v>
      </c>
      <c r="R144" s="78">
        <v>2.9833559999999999E-2</v>
      </c>
      <c r="S144" s="79">
        <v>0</v>
      </c>
      <c r="T144" s="79">
        <v>0</v>
      </c>
      <c r="U144" s="79">
        <v>0</v>
      </c>
    </row>
    <row r="145" spans="2:21">
      <c r="B145" t="s">
        <v>812</v>
      </c>
      <c r="C145" t="s">
        <v>813</v>
      </c>
      <c r="D145" t="s">
        <v>100</v>
      </c>
      <c r="E145" t="s">
        <v>123</v>
      </c>
      <c r="F145" t="s">
        <v>814</v>
      </c>
      <c r="G145" t="s">
        <v>132</v>
      </c>
      <c r="H145" t="s">
        <v>815</v>
      </c>
      <c r="I145" t="s">
        <v>216</v>
      </c>
      <c r="J145" t="s">
        <v>816</v>
      </c>
      <c r="K145" s="78">
        <v>2.4300000000000002</v>
      </c>
      <c r="L145" t="s">
        <v>102</v>
      </c>
      <c r="M145" s="79">
        <v>1.9800000000000002E-2</v>
      </c>
      <c r="N145" s="79">
        <v>3.61E-2</v>
      </c>
      <c r="O145" s="78">
        <v>10447963.68</v>
      </c>
      <c r="P145" s="78">
        <v>96.2</v>
      </c>
      <c r="Q145" s="78">
        <v>2081.8221199999998</v>
      </c>
      <c r="R145" s="78">
        <v>12132.76318016</v>
      </c>
      <c r="S145" s="79">
        <v>1.72E-2</v>
      </c>
      <c r="T145" s="79">
        <v>3.5999999999999999E-3</v>
      </c>
      <c r="U145" s="79">
        <v>6.9999999999999999E-4</v>
      </c>
    </row>
    <row r="146" spans="2:21">
      <c r="B146" t="s">
        <v>817</v>
      </c>
      <c r="C146" t="s">
        <v>818</v>
      </c>
      <c r="D146" t="s">
        <v>100</v>
      </c>
      <c r="E146" t="s">
        <v>123</v>
      </c>
      <c r="F146" t="s">
        <v>477</v>
      </c>
      <c r="G146" t="s">
        <v>406</v>
      </c>
      <c r="H146" t="s">
        <v>815</v>
      </c>
      <c r="I146" t="s">
        <v>216</v>
      </c>
      <c r="J146" t="s">
        <v>819</v>
      </c>
      <c r="K146" s="78">
        <v>1.46</v>
      </c>
      <c r="L146" t="s">
        <v>102</v>
      </c>
      <c r="M146" s="79">
        <v>5.0999999999999997E-2</v>
      </c>
      <c r="N146" s="79">
        <v>1.78E-2</v>
      </c>
      <c r="O146" s="78">
        <v>26051476.579999998</v>
      </c>
      <c r="P146" s="78">
        <v>126.61</v>
      </c>
      <c r="Q146" s="78">
        <v>400.87646000000001</v>
      </c>
      <c r="R146" s="78">
        <v>33384.650957938</v>
      </c>
      <c r="S146" s="79">
        <v>2.2700000000000001E-2</v>
      </c>
      <c r="T146" s="79">
        <v>9.9000000000000008E-3</v>
      </c>
      <c r="U146" s="79">
        <v>1.9E-3</v>
      </c>
    </row>
    <row r="147" spans="2:21">
      <c r="B147" t="s">
        <v>820</v>
      </c>
      <c r="C147" t="s">
        <v>821</v>
      </c>
      <c r="D147" t="s">
        <v>100</v>
      </c>
      <c r="E147" t="s">
        <v>123</v>
      </c>
      <c r="F147" t="s">
        <v>714</v>
      </c>
      <c r="G147" t="s">
        <v>406</v>
      </c>
      <c r="H147" t="s">
        <v>815</v>
      </c>
      <c r="I147" t="s">
        <v>216</v>
      </c>
      <c r="J147" t="s">
        <v>822</v>
      </c>
      <c r="K147" s="78">
        <v>0.99</v>
      </c>
      <c r="L147" t="s">
        <v>102</v>
      </c>
      <c r="M147" s="79">
        <v>2.4E-2</v>
      </c>
      <c r="N147" s="79">
        <v>1.8700000000000001E-2</v>
      </c>
      <c r="O147" s="78">
        <v>615030.38</v>
      </c>
      <c r="P147" s="78">
        <v>102.24</v>
      </c>
      <c r="Q147" s="78">
        <v>0</v>
      </c>
      <c r="R147" s="78">
        <v>628.80706051200002</v>
      </c>
      <c r="S147" s="79">
        <v>1.41E-2</v>
      </c>
      <c r="T147" s="79">
        <v>2.0000000000000001E-4</v>
      </c>
      <c r="U147" s="79">
        <v>0</v>
      </c>
    </row>
    <row r="148" spans="2:21">
      <c r="B148" t="s">
        <v>823</v>
      </c>
      <c r="C148" t="s">
        <v>824</v>
      </c>
      <c r="D148" t="s">
        <v>100</v>
      </c>
      <c r="E148" t="s">
        <v>123</v>
      </c>
      <c r="F148" t="s">
        <v>736</v>
      </c>
      <c r="G148" t="s">
        <v>474</v>
      </c>
      <c r="H148" t="s">
        <v>815</v>
      </c>
      <c r="I148" t="s">
        <v>216</v>
      </c>
      <c r="J148" t="s">
        <v>825</v>
      </c>
      <c r="K148" s="78">
        <v>3.98</v>
      </c>
      <c r="L148" t="s">
        <v>102</v>
      </c>
      <c r="M148" s="79">
        <v>2.0500000000000001E-2</v>
      </c>
      <c r="N148" s="79">
        <v>1.8100000000000002E-2</v>
      </c>
      <c r="O148" s="78">
        <v>0.13</v>
      </c>
      <c r="P148" s="78">
        <v>102.2</v>
      </c>
      <c r="Q148" s="78">
        <v>0</v>
      </c>
      <c r="R148" s="78">
        <v>1.3286E-4</v>
      </c>
      <c r="S148" s="79">
        <v>0</v>
      </c>
      <c r="T148" s="79">
        <v>0</v>
      </c>
      <c r="U148" s="79">
        <v>0</v>
      </c>
    </row>
    <row r="149" spans="2:21">
      <c r="B149" t="s">
        <v>826</v>
      </c>
      <c r="C149" t="s">
        <v>827</v>
      </c>
      <c r="D149" t="s">
        <v>100</v>
      </c>
      <c r="E149" t="s">
        <v>123</v>
      </c>
      <c r="F149" t="s">
        <v>736</v>
      </c>
      <c r="G149" t="s">
        <v>474</v>
      </c>
      <c r="H149" t="s">
        <v>815</v>
      </c>
      <c r="I149" t="s">
        <v>216</v>
      </c>
      <c r="J149" t="s">
        <v>364</v>
      </c>
      <c r="K149" s="78">
        <v>2.2799999999999998</v>
      </c>
      <c r="L149" t="s">
        <v>102</v>
      </c>
      <c r="M149" s="79">
        <v>3.3500000000000002E-2</v>
      </c>
      <c r="N149" s="79">
        <v>2.06E-2</v>
      </c>
      <c r="O149" s="78">
        <v>189487.38</v>
      </c>
      <c r="P149" s="78">
        <v>103.15</v>
      </c>
      <c r="Q149" s="78">
        <v>0</v>
      </c>
      <c r="R149" s="78">
        <v>195.45623247</v>
      </c>
      <c r="S149" s="79">
        <v>5.9999999999999995E-4</v>
      </c>
      <c r="T149" s="79">
        <v>1E-4</v>
      </c>
      <c r="U149" s="79">
        <v>0</v>
      </c>
    </row>
    <row r="150" spans="2:21">
      <c r="B150" t="s">
        <v>828</v>
      </c>
      <c r="C150" t="s">
        <v>829</v>
      </c>
      <c r="D150" t="s">
        <v>100</v>
      </c>
      <c r="E150" t="s">
        <v>123</v>
      </c>
      <c r="F150" t="s">
        <v>736</v>
      </c>
      <c r="G150" t="s">
        <v>474</v>
      </c>
      <c r="H150" t="s">
        <v>815</v>
      </c>
      <c r="I150" t="s">
        <v>216</v>
      </c>
      <c r="J150" t="s">
        <v>373</v>
      </c>
      <c r="K150" s="78">
        <v>4.51</v>
      </c>
      <c r="L150" t="s">
        <v>102</v>
      </c>
      <c r="M150" s="79">
        <v>2.0500000000000001E-2</v>
      </c>
      <c r="N150" s="79">
        <v>1.9199999999999998E-2</v>
      </c>
      <c r="O150" s="78">
        <v>6393545.2699999996</v>
      </c>
      <c r="P150" s="78">
        <v>102.53</v>
      </c>
      <c r="Q150" s="78">
        <v>0</v>
      </c>
      <c r="R150" s="78">
        <v>6555.3019653310002</v>
      </c>
      <c r="S150" s="79">
        <v>1.12E-2</v>
      </c>
      <c r="T150" s="79">
        <v>2E-3</v>
      </c>
      <c r="U150" s="79">
        <v>4.0000000000000002E-4</v>
      </c>
    </row>
    <row r="151" spans="2:21">
      <c r="B151" t="s">
        <v>830</v>
      </c>
      <c r="C151" t="s">
        <v>831</v>
      </c>
      <c r="D151" t="s">
        <v>100</v>
      </c>
      <c r="E151" t="s">
        <v>123</v>
      </c>
      <c r="F151" t="s">
        <v>736</v>
      </c>
      <c r="G151" t="s">
        <v>474</v>
      </c>
      <c r="H151" t="s">
        <v>815</v>
      </c>
      <c r="I151" t="s">
        <v>216</v>
      </c>
      <c r="J151" t="s">
        <v>318</v>
      </c>
      <c r="K151" s="78">
        <v>7.05</v>
      </c>
      <c r="L151" t="s">
        <v>102</v>
      </c>
      <c r="M151" s="79">
        <v>8.3999999999999995E-3</v>
      </c>
      <c r="N151" s="79">
        <v>1.9E-2</v>
      </c>
      <c r="O151" s="78">
        <v>11793203.369999999</v>
      </c>
      <c r="P151" s="78">
        <v>92.88</v>
      </c>
      <c r="Q151" s="78">
        <v>0</v>
      </c>
      <c r="R151" s="78">
        <v>10953.527290055999</v>
      </c>
      <c r="S151" s="79">
        <v>2.3699999999999999E-2</v>
      </c>
      <c r="T151" s="79">
        <v>3.3E-3</v>
      </c>
      <c r="U151" s="79">
        <v>5.9999999999999995E-4</v>
      </c>
    </row>
    <row r="152" spans="2:21">
      <c r="B152" t="s">
        <v>832</v>
      </c>
      <c r="C152" t="s">
        <v>833</v>
      </c>
      <c r="D152" t="s">
        <v>100</v>
      </c>
      <c r="E152" t="s">
        <v>123</v>
      </c>
      <c r="F152" t="s">
        <v>834</v>
      </c>
      <c r="G152" t="s">
        <v>474</v>
      </c>
      <c r="H152" t="s">
        <v>805</v>
      </c>
      <c r="I152" t="s">
        <v>150</v>
      </c>
      <c r="J152" t="s">
        <v>423</v>
      </c>
      <c r="K152" s="78">
        <v>1.88</v>
      </c>
      <c r="L152" t="s">
        <v>102</v>
      </c>
      <c r="M152" s="79">
        <v>4.9500000000000002E-2</v>
      </c>
      <c r="N152" s="79">
        <v>6.9199999999999998E-2</v>
      </c>
      <c r="O152" s="78">
        <v>6833.34</v>
      </c>
      <c r="P152" s="78">
        <v>98.3</v>
      </c>
      <c r="Q152" s="78">
        <v>0</v>
      </c>
      <c r="R152" s="78">
        <v>6.7171732200000003</v>
      </c>
      <c r="S152" s="79">
        <v>0</v>
      </c>
      <c r="T152" s="79">
        <v>0</v>
      </c>
      <c r="U152" s="79">
        <v>0</v>
      </c>
    </row>
    <row r="153" spans="2:21">
      <c r="B153" t="s">
        <v>835</v>
      </c>
      <c r="C153" t="s">
        <v>836</v>
      </c>
      <c r="D153" t="s">
        <v>100</v>
      </c>
      <c r="E153" t="s">
        <v>123</v>
      </c>
      <c r="F153" t="s">
        <v>837</v>
      </c>
      <c r="G153" t="s">
        <v>810</v>
      </c>
      <c r="H153" t="s">
        <v>815</v>
      </c>
      <c r="I153" t="s">
        <v>216</v>
      </c>
      <c r="J153" t="s">
        <v>838</v>
      </c>
      <c r="K153" s="78">
        <v>3</v>
      </c>
      <c r="L153" t="s">
        <v>102</v>
      </c>
      <c r="M153" s="79">
        <v>4.3400000000000001E-2</v>
      </c>
      <c r="N153" s="79">
        <v>3.09E-2</v>
      </c>
      <c r="O153" s="78">
        <v>8360</v>
      </c>
      <c r="P153" s="78">
        <v>104.81</v>
      </c>
      <c r="Q153" s="78">
        <v>0</v>
      </c>
      <c r="R153" s="78">
        <v>8.7621160000000007</v>
      </c>
      <c r="S153" s="79">
        <v>0</v>
      </c>
      <c r="T153" s="79">
        <v>0</v>
      </c>
      <c r="U153" s="79">
        <v>0</v>
      </c>
    </row>
    <row r="154" spans="2:21">
      <c r="B154" t="s">
        <v>839</v>
      </c>
      <c r="C154" t="s">
        <v>840</v>
      </c>
      <c r="D154" t="s">
        <v>100</v>
      </c>
      <c r="E154" t="s">
        <v>123</v>
      </c>
      <c r="F154" t="s">
        <v>841</v>
      </c>
      <c r="G154" t="s">
        <v>585</v>
      </c>
      <c r="H154" t="s">
        <v>842</v>
      </c>
      <c r="I154" t="s">
        <v>216</v>
      </c>
      <c r="J154" t="s">
        <v>385</v>
      </c>
      <c r="K154" s="78">
        <v>6.15</v>
      </c>
      <c r="L154" t="s">
        <v>102</v>
      </c>
      <c r="M154" s="79">
        <v>2.75E-2</v>
      </c>
      <c r="N154" s="79">
        <v>1.6199999999999999E-2</v>
      </c>
      <c r="O154" s="78">
        <v>8886789.1600000001</v>
      </c>
      <c r="P154" s="78">
        <v>107.02</v>
      </c>
      <c r="Q154" s="78">
        <v>0</v>
      </c>
      <c r="R154" s="78">
        <v>9510.6417590319998</v>
      </c>
      <c r="S154" s="79">
        <v>2.2200000000000001E-2</v>
      </c>
      <c r="T154" s="79">
        <v>2.8E-3</v>
      </c>
      <c r="U154" s="79">
        <v>5.0000000000000001E-4</v>
      </c>
    </row>
    <row r="155" spans="2:21">
      <c r="B155" t="s">
        <v>843</v>
      </c>
      <c r="C155" t="s">
        <v>844</v>
      </c>
      <c r="D155" t="s">
        <v>100</v>
      </c>
      <c r="E155" t="s">
        <v>123</v>
      </c>
      <c r="F155" t="s">
        <v>845</v>
      </c>
      <c r="G155" t="s">
        <v>688</v>
      </c>
      <c r="H155" t="s">
        <v>846</v>
      </c>
      <c r="I155" t="s">
        <v>150</v>
      </c>
      <c r="J155" t="s">
        <v>373</v>
      </c>
      <c r="K155" s="78">
        <v>2.78</v>
      </c>
      <c r="L155" t="s">
        <v>102</v>
      </c>
      <c r="M155" s="79">
        <v>4.65E-2</v>
      </c>
      <c r="N155" s="79">
        <v>5.6899999999999999E-2</v>
      </c>
      <c r="O155" s="78">
        <v>0.12</v>
      </c>
      <c r="P155" s="78">
        <v>97.8</v>
      </c>
      <c r="Q155" s="78">
        <v>0</v>
      </c>
      <c r="R155" s="78">
        <v>1.1736E-4</v>
      </c>
      <c r="S155" s="79">
        <v>0</v>
      </c>
      <c r="T155" s="79">
        <v>0</v>
      </c>
      <c r="U155" s="79">
        <v>0</v>
      </c>
    </row>
    <row r="156" spans="2:21">
      <c r="B156" t="s">
        <v>847</v>
      </c>
      <c r="C156" t="s">
        <v>848</v>
      </c>
      <c r="D156" t="s">
        <v>100</v>
      </c>
      <c r="E156" t="s">
        <v>123</v>
      </c>
      <c r="F156" t="s">
        <v>849</v>
      </c>
      <c r="G156" t="s">
        <v>688</v>
      </c>
      <c r="H156" t="s">
        <v>846</v>
      </c>
      <c r="I156" t="s">
        <v>150</v>
      </c>
      <c r="J156" t="s">
        <v>850</v>
      </c>
      <c r="K156" s="78">
        <v>0.52</v>
      </c>
      <c r="L156" t="s">
        <v>102</v>
      </c>
      <c r="M156" s="79">
        <v>4.8000000000000001E-2</v>
      </c>
      <c r="N156" s="79">
        <v>3.6799999999999999E-2</v>
      </c>
      <c r="O156" s="78">
        <v>1018665.26</v>
      </c>
      <c r="P156" s="78">
        <v>100.4</v>
      </c>
      <c r="Q156" s="78">
        <v>24.447800000000001</v>
      </c>
      <c r="R156" s="78">
        <v>1047.18772104</v>
      </c>
      <c r="S156" s="79">
        <v>1.3100000000000001E-2</v>
      </c>
      <c r="T156" s="79">
        <v>2.9999999999999997E-4</v>
      </c>
      <c r="U156" s="79">
        <v>1E-4</v>
      </c>
    </row>
    <row r="157" spans="2:21">
      <c r="B157" t="s">
        <v>851</v>
      </c>
      <c r="C157" t="s">
        <v>852</v>
      </c>
      <c r="D157" t="s">
        <v>100</v>
      </c>
      <c r="E157" t="s">
        <v>123</v>
      </c>
      <c r="F157" t="s">
        <v>853</v>
      </c>
      <c r="G157" t="s">
        <v>688</v>
      </c>
      <c r="H157" t="s">
        <v>842</v>
      </c>
      <c r="I157" t="s">
        <v>216</v>
      </c>
      <c r="J157" t="s">
        <v>854</v>
      </c>
      <c r="K157" s="78">
        <v>0.14000000000000001</v>
      </c>
      <c r="L157" t="s">
        <v>102</v>
      </c>
      <c r="M157" s="79">
        <v>5.3999999999999999E-2</v>
      </c>
      <c r="N157" s="79">
        <v>0.21460000000000001</v>
      </c>
      <c r="O157" s="78">
        <v>842747.38</v>
      </c>
      <c r="P157" s="78">
        <v>101.22</v>
      </c>
      <c r="Q157" s="78">
        <v>0</v>
      </c>
      <c r="R157" s="78">
        <v>853.02889803599999</v>
      </c>
      <c r="S157" s="79">
        <v>2.3400000000000001E-2</v>
      </c>
      <c r="T157" s="79">
        <v>2.9999999999999997E-4</v>
      </c>
      <c r="U157" s="79">
        <v>0</v>
      </c>
    </row>
    <row r="158" spans="2:21">
      <c r="B158" t="s">
        <v>855</v>
      </c>
      <c r="C158" t="s">
        <v>856</v>
      </c>
      <c r="D158" t="s">
        <v>100</v>
      </c>
      <c r="E158" t="s">
        <v>123</v>
      </c>
      <c r="F158" t="s">
        <v>853</v>
      </c>
      <c r="G158" t="s">
        <v>688</v>
      </c>
      <c r="H158" t="s">
        <v>842</v>
      </c>
      <c r="I158" t="s">
        <v>216</v>
      </c>
      <c r="J158" t="s">
        <v>857</v>
      </c>
      <c r="K158" s="78">
        <v>1.73</v>
      </c>
      <c r="L158" t="s">
        <v>102</v>
      </c>
      <c r="M158" s="79">
        <v>2.5000000000000001E-2</v>
      </c>
      <c r="N158" s="79">
        <v>0.12089999999999999</v>
      </c>
      <c r="O158" s="78">
        <v>2179511.5499999998</v>
      </c>
      <c r="P158" s="78">
        <v>86</v>
      </c>
      <c r="Q158" s="78">
        <v>0</v>
      </c>
      <c r="R158" s="78">
        <v>1874.3799329999999</v>
      </c>
      <c r="S158" s="79">
        <v>7.4999999999999997E-3</v>
      </c>
      <c r="T158" s="79">
        <v>5.9999999999999995E-4</v>
      </c>
      <c r="U158" s="79">
        <v>1E-4</v>
      </c>
    </row>
    <row r="159" spans="2:21">
      <c r="B159" t="s">
        <v>858</v>
      </c>
      <c r="C159" t="s">
        <v>859</v>
      </c>
      <c r="D159" t="s">
        <v>100</v>
      </c>
      <c r="E159" t="s">
        <v>123</v>
      </c>
      <c r="F159" t="s">
        <v>860</v>
      </c>
      <c r="G159" t="s">
        <v>112</v>
      </c>
      <c r="H159" t="s">
        <v>861</v>
      </c>
      <c r="I159" t="s">
        <v>216</v>
      </c>
      <c r="J159" t="s">
        <v>862</v>
      </c>
      <c r="K159" s="78">
        <v>2.58</v>
      </c>
      <c r="L159" t="s">
        <v>102</v>
      </c>
      <c r="M159" s="79">
        <v>4.9500000000000002E-2</v>
      </c>
      <c r="N159" s="79">
        <v>0.10829999999999999</v>
      </c>
      <c r="O159" s="78">
        <v>0.5</v>
      </c>
      <c r="P159" s="78">
        <v>106.95</v>
      </c>
      <c r="Q159" s="78">
        <v>0</v>
      </c>
      <c r="R159" s="78">
        <v>5.3474999999999996E-4</v>
      </c>
      <c r="S159" s="79">
        <v>0</v>
      </c>
      <c r="T159" s="79">
        <v>0</v>
      </c>
      <c r="U159" s="79">
        <v>0</v>
      </c>
    </row>
    <row r="160" spans="2:21">
      <c r="B160" t="s">
        <v>863</v>
      </c>
      <c r="C160" t="s">
        <v>864</v>
      </c>
      <c r="D160" t="s">
        <v>100</v>
      </c>
      <c r="E160" t="s">
        <v>123</v>
      </c>
      <c r="F160" t="s">
        <v>865</v>
      </c>
      <c r="G160" t="s">
        <v>474</v>
      </c>
      <c r="H160" t="s">
        <v>224</v>
      </c>
      <c r="I160" t="s">
        <v>225</v>
      </c>
      <c r="J160" t="s">
        <v>385</v>
      </c>
      <c r="K160" s="78">
        <v>1.98</v>
      </c>
      <c r="L160" t="s">
        <v>102</v>
      </c>
      <c r="M160" s="79">
        <v>0.01</v>
      </c>
      <c r="N160" s="79">
        <v>3.4000000000000002E-2</v>
      </c>
      <c r="O160" s="78">
        <v>4217402.1100000003</v>
      </c>
      <c r="P160" s="78">
        <v>96.61</v>
      </c>
      <c r="Q160" s="78">
        <v>0</v>
      </c>
      <c r="R160" s="78">
        <v>4074.432178471</v>
      </c>
      <c r="S160" s="79">
        <v>8.2000000000000007E-3</v>
      </c>
      <c r="T160" s="79">
        <v>1.1999999999999999E-3</v>
      </c>
      <c r="U160" s="79">
        <v>2.0000000000000001E-4</v>
      </c>
    </row>
    <row r="161" spans="2:21">
      <c r="B161" t="s">
        <v>866</v>
      </c>
      <c r="C161" t="s">
        <v>867</v>
      </c>
      <c r="D161" t="s">
        <v>100</v>
      </c>
      <c r="E161" t="s">
        <v>123</v>
      </c>
      <c r="F161" t="s">
        <v>868</v>
      </c>
      <c r="G161" t="s">
        <v>474</v>
      </c>
      <c r="H161" t="s">
        <v>224</v>
      </c>
      <c r="I161" t="s">
        <v>225</v>
      </c>
      <c r="J161" t="s">
        <v>364</v>
      </c>
      <c r="K161" s="78">
        <v>2.4300000000000002</v>
      </c>
      <c r="L161" t="s">
        <v>102</v>
      </c>
      <c r="M161" s="79">
        <v>2.1000000000000001E-2</v>
      </c>
      <c r="N161" s="79">
        <v>1.84E-2</v>
      </c>
      <c r="O161" s="78">
        <v>687344.42</v>
      </c>
      <c r="P161" s="78">
        <v>102.48</v>
      </c>
      <c r="Q161" s="78">
        <v>0</v>
      </c>
      <c r="R161" s="78">
        <v>704.39056161600001</v>
      </c>
      <c r="S161" s="79">
        <v>2.8E-3</v>
      </c>
      <c r="T161" s="79">
        <v>2.0000000000000001E-4</v>
      </c>
      <c r="U161" s="79">
        <v>0</v>
      </c>
    </row>
    <row r="162" spans="2:21">
      <c r="B162" t="s">
        <v>869</v>
      </c>
      <c r="C162" t="s">
        <v>870</v>
      </c>
      <c r="D162" t="s">
        <v>100</v>
      </c>
      <c r="E162" t="s">
        <v>123</v>
      </c>
      <c r="F162" t="s">
        <v>868</v>
      </c>
      <c r="G162" t="s">
        <v>474</v>
      </c>
      <c r="H162" t="s">
        <v>224</v>
      </c>
      <c r="I162" t="s">
        <v>225</v>
      </c>
      <c r="J162" t="s">
        <v>310</v>
      </c>
      <c r="K162" s="78">
        <v>5.93</v>
      </c>
      <c r="L162" t="s">
        <v>102</v>
      </c>
      <c r="M162" s="79">
        <v>2.75E-2</v>
      </c>
      <c r="N162" s="79">
        <v>1.77E-2</v>
      </c>
      <c r="O162" s="78">
        <v>11623642.09</v>
      </c>
      <c r="P162" s="78">
        <v>105.22</v>
      </c>
      <c r="Q162" s="78">
        <v>0</v>
      </c>
      <c r="R162" s="78">
        <v>12230.396207098</v>
      </c>
      <c r="S162" s="79">
        <v>2.93E-2</v>
      </c>
      <c r="T162" s="79">
        <v>3.5999999999999999E-3</v>
      </c>
      <c r="U162" s="79">
        <v>6.9999999999999999E-4</v>
      </c>
    </row>
    <row r="163" spans="2:21">
      <c r="B163" t="s">
        <v>871</v>
      </c>
      <c r="C163" t="s">
        <v>872</v>
      </c>
      <c r="D163" t="s">
        <v>100</v>
      </c>
      <c r="E163" t="s">
        <v>123</v>
      </c>
      <c r="F163" t="s">
        <v>873</v>
      </c>
      <c r="G163" t="s">
        <v>112</v>
      </c>
      <c r="H163" t="s">
        <v>224</v>
      </c>
      <c r="I163" t="s">
        <v>225</v>
      </c>
      <c r="J163" t="s">
        <v>874</v>
      </c>
      <c r="K163" s="78">
        <v>0.03</v>
      </c>
      <c r="L163" t="s">
        <v>102</v>
      </c>
      <c r="M163" s="79">
        <v>6.7799999999999999E-2</v>
      </c>
      <c r="N163" s="79">
        <v>1E-4</v>
      </c>
      <c r="O163" s="78">
        <v>4517151.55</v>
      </c>
      <c r="P163" s="78">
        <v>18.72</v>
      </c>
      <c r="Q163" s="78">
        <v>0</v>
      </c>
      <c r="R163" s="78">
        <v>845.61077016000002</v>
      </c>
      <c r="S163" s="79">
        <v>6.1999999999999998E-3</v>
      </c>
      <c r="T163" s="79">
        <v>2.9999999999999997E-4</v>
      </c>
      <c r="U163" s="79">
        <v>0</v>
      </c>
    </row>
    <row r="164" spans="2:21">
      <c r="B164" s="80" t="s">
        <v>303</v>
      </c>
      <c r="C164" s="16"/>
      <c r="D164" s="16"/>
      <c r="E164" s="16"/>
      <c r="F164" s="16"/>
      <c r="K164" s="82">
        <v>4.93</v>
      </c>
      <c r="N164" s="81">
        <v>3.8399999999999997E-2</v>
      </c>
      <c r="O164" s="82">
        <v>478448141.24000001</v>
      </c>
      <c r="Q164" s="82">
        <v>1938.4274700000001</v>
      </c>
      <c r="R164" s="82">
        <v>499190.745835996</v>
      </c>
      <c r="T164" s="81">
        <v>0.14860000000000001</v>
      </c>
      <c r="U164" s="81">
        <v>2.8000000000000001E-2</v>
      </c>
    </row>
    <row r="165" spans="2:21">
      <c r="B165" t="s">
        <v>875</v>
      </c>
      <c r="C165" t="s">
        <v>876</v>
      </c>
      <c r="D165" t="s">
        <v>100</v>
      </c>
      <c r="E165" t="s">
        <v>123</v>
      </c>
      <c r="F165" t="s">
        <v>469</v>
      </c>
      <c r="G165" t="s">
        <v>406</v>
      </c>
      <c r="H165" t="s">
        <v>215</v>
      </c>
      <c r="I165" t="s">
        <v>216</v>
      </c>
      <c r="J165" t="s">
        <v>373</v>
      </c>
      <c r="K165" s="78">
        <v>2.38</v>
      </c>
      <c r="L165" t="s">
        <v>102</v>
      </c>
      <c r="M165" s="79">
        <v>1.8700000000000001E-2</v>
      </c>
      <c r="N165" s="79">
        <v>7.6E-3</v>
      </c>
      <c r="O165" s="78">
        <v>0.04</v>
      </c>
      <c r="P165" s="78">
        <v>103.72</v>
      </c>
      <c r="Q165" s="78">
        <v>0</v>
      </c>
      <c r="R165" s="78">
        <v>4.1488E-5</v>
      </c>
      <c r="S165" s="79">
        <v>0</v>
      </c>
      <c r="T165" s="79">
        <v>0</v>
      </c>
      <c r="U165" s="79">
        <v>0</v>
      </c>
    </row>
    <row r="166" spans="2:21">
      <c r="B166" t="s">
        <v>877</v>
      </c>
      <c r="C166" t="s">
        <v>878</v>
      </c>
      <c r="D166" t="s">
        <v>100</v>
      </c>
      <c r="E166" t="s">
        <v>123</v>
      </c>
      <c r="F166" t="s">
        <v>469</v>
      </c>
      <c r="G166" t="s">
        <v>406</v>
      </c>
      <c r="H166" t="s">
        <v>215</v>
      </c>
      <c r="I166" t="s">
        <v>216</v>
      </c>
      <c r="J166" t="s">
        <v>373</v>
      </c>
      <c r="K166" s="78">
        <v>5.09</v>
      </c>
      <c r="L166" t="s">
        <v>102</v>
      </c>
      <c r="M166" s="79">
        <v>2.6800000000000001E-2</v>
      </c>
      <c r="N166" s="79">
        <v>1.0999999999999999E-2</v>
      </c>
      <c r="O166" s="78">
        <v>37904100.619999997</v>
      </c>
      <c r="P166" s="78">
        <v>109.7</v>
      </c>
      <c r="Q166" s="78">
        <v>0</v>
      </c>
      <c r="R166" s="78">
        <v>41580.798380139997</v>
      </c>
      <c r="S166" s="79">
        <v>1.5699999999999999E-2</v>
      </c>
      <c r="T166" s="79">
        <v>1.24E-2</v>
      </c>
      <c r="U166" s="79">
        <v>2.3E-3</v>
      </c>
    </row>
    <row r="167" spans="2:21">
      <c r="B167" t="s">
        <v>879</v>
      </c>
      <c r="C167" t="s">
        <v>880</v>
      </c>
      <c r="D167" t="s">
        <v>100</v>
      </c>
      <c r="E167" t="s">
        <v>123</v>
      </c>
      <c r="F167" t="s">
        <v>881</v>
      </c>
      <c r="G167" t="s">
        <v>474</v>
      </c>
      <c r="H167" t="s">
        <v>215</v>
      </c>
      <c r="I167" t="s">
        <v>216</v>
      </c>
      <c r="J167" t="s">
        <v>882</v>
      </c>
      <c r="K167" s="78">
        <v>3.89</v>
      </c>
      <c r="L167" t="s">
        <v>102</v>
      </c>
      <c r="M167" s="79">
        <v>1.44E-2</v>
      </c>
      <c r="N167" s="79">
        <v>7.1999999999999998E-3</v>
      </c>
      <c r="O167" s="78">
        <v>820622.61</v>
      </c>
      <c r="P167" s="78">
        <v>103.2</v>
      </c>
      <c r="Q167" s="78">
        <v>0</v>
      </c>
      <c r="R167" s="78">
        <v>846.88253352000004</v>
      </c>
      <c r="S167" s="79">
        <v>1E-3</v>
      </c>
      <c r="T167" s="79">
        <v>2.9999999999999997E-4</v>
      </c>
      <c r="U167" s="79">
        <v>0</v>
      </c>
    </row>
    <row r="168" spans="2:21">
      <c r="B168" t="s">
        <v>883</v>
      </c>
      <c r="C168" t="s">
        <v>884</v>
      </c>
      <c r="D168" t="s">
        <v>100</v>
      </c>
      <c r="E168" t="s">
        <v>123</v>
      </c>
      <c r="F168" t="s">
        <v>885</v>
      </c>
      <c r="G168" t="s">
        <v>886</v>
      </c>
      <c r="H168" t="s">
        <v>462</v>
      </c>
      <c r="I168" t="s">
        <v>216</v>
      </c>
      <c r="J168" t="s">
        <v>887</v>
      </c>
      <c r="K168" s="78">
        <v>4.7</v>
      </c>
      <c r="L168" t="s">
        <v>102</v>
      </c>
      <c r="M168" s="79">
        <v>2.6100000000000002E-2</v>
      </c>
      <c r="N168" s="79">
        <v>9.2999999999999992E-3</v>
      </c>
      <c r="O168" s="78">
        <v>2093521.27</v>
      </c>
      <c r="P168" s="78">
        <v>108.12</v>
      </c>
      <c r="Q168" s="78">
        <v>0</v>
      </c>
      <c r="R168" s="78">
        <v>2263.5151971240002</v>
      </c>
      <c r="S168" s="79">
        <v>3.7000000000000002E-3</v>
      </c>
      <c r="T168" s="79">
        <v>6.9999999999999999E-4</v>
      </c>
      <c r="U168" s="79">
        <v>1E-4</v>
      </c>
    </row>
    <row r="169" spans="2:21">
      <c r="B169" t="s">
        <v>888</v>
      </c>
      <c r="C169" t="s">
        <v>889</v>
      </c>
      <c r="D169" t="s">
        <v>100</v>
      </c>
      <c r="E169" t="s">
        <v>123</v>
      </c>
      <c r="F169" t="s">
        <v>477</v>
      </c>
      <c r="G169" t="s">
        <v>406</v>
      </c>
      <c r="H169" t="s">
        <v>462</v>
      </c>
      <c r="I169" t="s">
        <v>216</v>
      </c>
      <c r="J169" t="s">
        <v>890</v>
      </c>
      <c r="K169" s="78">
        <v>1.4</v>
      </c>
      <c r="L169" t="s">
        <v>102</v>
      </c>
      <c r="M169" s="79">
        <v>6.4000000000000001E-2</v>
      </c>
      <c r="N169" s="79">
        <v>7.7999999999999996E-3</v>
      </c>
      <c r="O169" s="78">
        <v>0.11</v>
      </c>
      <c r="P169" s="78">
        <v>108.41</v>
      </c>
      <c r="Q169" s="78">
        <v>0</v>
      </c>
      <c r="R169" s="78">
        <v>1.19251E-4</v>
      </c>
      <c r="S169" s="79">
        <v>0</v>
      </c>
      <c r="T169" s="79">
        <v>0</v>
      </c>
      <c r="U169" s="79">
        <v>0</v>
      </c>
    </row>
    <row r="170" spans="2:21">
      <c r="B170" t="s">
        <v>891</v>
      </c>
      <c r="C170" t="s">
        <v>892</v>
      </c>
      <c r="D170" t="s">
        <v>100</v>
      </c>
      <c r="E170" t="s">
        <v>123</v>
      </c>
      <c r="F170" t="s">
        <v>483</v>
      </c>
      <c r="G170" t="s">
        <v>474</v>
      </c>
      <c r="H170" t="s">
        <v>484</v>
      </c>
      <c r="I170" t="s">
        <v>150</v>
      </c>
      <c r="J170" t="s">
        <v>485</v>
      </c>
      <c r="K170" s="78">
        <v>2.95</v>
      </c>
      <c r="L170" t="s">
        <v>102</v>
      </c>
      <c r="M170" s="79">
        <v>1.6299999999999999E-2</v>
      </c>
      <c r="N170" s="79">
        <v>5.8999999999999999E-3</v>
      </c>
      <c r="O170" s="78">
        <v>5445572.4400000004</v>
      </c>
      <c r="P170" s="78">
        <v>103.09</v>
      </c>
      <c r="Q170" s="78">
        <v>0</v>
      </c>
      <c r="R170" s="78">
        <v>5613.8406283960003</v>
      </c>
      <c r="S170" s="79">
        <v>6.4999999999999997E-3</v>
      </c>
      <c r="T170" s="79">
        <v>1.6999999999999999E-3</v>
      </c>
      <c r="U170" s="79">
        <v>2.9999999999999997E-4</v>
      </c>
    </row>
    <row r="171" spans="2:21">
      <c r="B171" t="s">
        <v>893</v>
      </c>
      <c r="C171" t="s">
        <v>894</v>
      </c>
      <c r="D171" t="s">
        <v>100</v>
      </c>
      <c r="E171" t="s">
        <v>123</v>
      </c>
      <c r="F171" t="s">
        <v>447</v>
      </c>
      <c r="G171" t="s">
        <v>406</v>
      </c>
      <c r="H171" t="s">
        <v>462</v>
      </c>
      <c r="I171" t="s">
        <v>216</v>
      </c>
      <c r="J171" t="s">
        <v>895</v>
      </c>
      <c r="K171" s="78">
        <v>0.74</v>
      </c>
      <c r="L171" t="s">
        <v>102</v>
      </c>
      <c r="M171" s="79">
        <v>6.0999999999999999E-2</v>
      </c>
      <c r="N171" s="79">
        <v>1.1000000000000001E-3</v>
      </c>
      <c r="O171" s="78">
        <v>0.64</v>
      </c>
      <c r="P171" s="78">
        <v>106.01</v>
      </c>
      <c r="Q171" s="78">
        <v>0</v>
      </c>
      <c r="R171" s="78">
        <v>6.7846400000000004E-4</v>
      </c>
      <c r="S171" s="79">
        <v>0</v>
      </c>
      <c r="T171" s="79">
        <v>0</v>
      </c>
      <c r="U171" s="79">
        <v>0</v>
      </c>
    </row>
    <row r="172" spans="2:21">
      <c r="B172" t="s">
        <v>896</v>
      </c>
      <c r="C172" t="s">
        <v>897</v>
      </c>
      <c r="D172" t="s">
        <v>100</v>
      </c>
      <c r="E172" t="s">
        <v>123</v>
      </c>
      <c r="F172" t="s">
        <v>514</v>
      </c>
      <c r="G172" t="s">
        <v>474</v>
      </c>
      <c r="H172" t="s">
        <v>515</v>
      </c>
      <c r="I172" t="s">
        <v>216</v>
      </c>
      <c r="J172" t="s">
        <v>898</v>
      </c>
      <c r="K172" s="78">
        <v>8.07</v>
      </c>
      <c r="L172" t="s">
        <v>102</v>
      </c>
      <c r="M172" s="79">
        <v>2.5499999999999998E-2</v>
      </c>
      <c r="N172" s="79">
        <v>2.46E-2</v>
      </c>
      <c r="O172" s="78">
        <v>25548796.359999999</v>
      </c>
      <c r="P172" s="78">
        <v>100.86</v>
      </c>
      <c r="Q172" s="78">
        <v>0</v>
      </c>
      <c r="R172" s="78">
        <v>25768.516008695999</v>
      </c>
      <c r="S172" s="79">
        <v>2.6200000000000001E-2</v>
      </c>
      <c r="T172" s="79">
        <v>7.7000000000000002E-3</v>
      </c>
      <c r="U172" s="79">
        <v>1.4E-3</v>
      </c>
    </row>
    <row r="173" spans="2:21">
      <c r="B173" t="s">
        <v>899</v>
      </c>
      <c r="C173" t="s">
        <v>900</v>
      </c>
      <c r="D173" t="s">
        <v>100</v>
      </c>
      <c r="E173" t="s">
        <v>123</v>
      </c>
      <c r="F173" t="s">
        <v>901</v>
      </c>
      <c r="G173" t="s">
        <v>128</v>
      </c>
      <c r="H173" t="s">
        <v>586</v>
      </c>
      <c r="I173" t="s">
        <v>150</v>
      </c>
      <c r="J173" t="s">
        <v>902</v>
      </c>
      <c r="K173" s="78">
        <v>2.14</v>
      </c>
      <c r="L173" t="s">
        <v>102</v>
      </c>
      <c r="M173" s="79">
        <v>1.49E-2</v>
      </c>
      <c r="N173" s="79">
        <v>7.1999999999999998E-3</v>
      </c>
      <c r="O173" s="78">
        <v>0.04</v>
      </c>
      <c r="P173" s="78">
        <v>101.78</v>
      </c>
      <c r="Q173" s="78">
        <v>0</v>
      </c>
      <c r="R173" s="78">
        <v>4.0711999999999999E-5</v>
      </c>
      <c r="S173" s="79">
        <v>0</v>
      </c>
      <c r="T173" s="79">
        <v>0</v>
      </c>
      <c r="U173" s="79">
        <v>0</v>
      </c>
    </row>
    <row r="174" spans="2:21">
      <c r="B174" t="s">
        <v>903</v>
      </c>
      <c r="C174" t="s">
        <v>904</v>
      </c>
      <c r="D174" t="s">
        <v>100</v>
      </c>
      <c r="E174" t="s">
        <v>123</v>
      </c>
      <c r="F174" t="s">
        <v>905</v>
      </c>
      <c r="G174" t="s">
        <v>688</v>
      </c>
      <c r="H174" t="s">
        <v>515</v>
      </c>
      <c r="I174" t="s">
        <v>216</v>
      </c>
      <c r="J174" t="s">
        <v>906</v>
      </c>
      <c r="K174" s="78">
        <v>2.87</v>
      </c>
      <c r="L174" t="s">
        <v>102</v>
      </c>
      <c r="M174" s="79">
        <v>3.3799999999999997E-2</v>
      </c>
      <c r="N174" s="79">
        <v>3.0499999999999999E-2</v>
      </c>
      <c r="O174" s="78">
        <v>5039193.51</v>
      </c>
      <c r="P174" s="78">
        <v>100.99</v>
      </c>
      <c r="Q174" s="78">
        <v>0</v>
      </c>
      <c r="R174" s="78">
        <v>5089.0815257490003</v>
      </c>
      <c r="S174" s="79">
        <v>6.1999999999999998E-3</v>
      </c>
      <c r="T174" s="79">
        <v>1.5E-3</v>
      </c>
      <c r="U174" s="79">
        <v>2.9999999999999997E-4</v>
      </c>
    </row>
    <row r="175" spans="2:21">
      <c r="B175" t="s">
        <v>907</v>
      </c>
      <c r="C175" t="s">
        <v>908</v>
      </c>
      <c r="D175" t="s">
        <v>100</v>
      </c>
      <c r="E175" t="s">
        <v>123</v>
      </c>
      <c r="F175" t="s">
        <v>547</v>
      </c>
      <c r="G175" t="s">
        <v>548</v>
      </c>
      <c r="H175" t="s">
        <v>515</v>
      </c>
      <c r="I175" t="s">
        <v>216</v>
      </c>
      <c r="J175" t="s">
        <v>825</v>
      </c>
      <c r="K175" s="78">
        <v>4.3499999999999996</v>
      </c>
      <c r="L175" t="s">
        <v>102</v>
      </c>
      <c r="M175" s="79">
        <v>5.0900000000000001E-2</v>
      </c>
      <c r="N175" s="79">
        <v>1.2200000000000001E-2</v>
      </c>
      <c r="O175" s="78">
        <v>4466212.22</v>
      </c>
      <c r="P175" s="78">
        <v>121.35</v>
      </c>
      <c r="Q175" s="78">
        <v>0</v>
      </c>
      <c r="R175" s="78">
        <v>5419.7485289699998</v>
      </c>
      <c r="S175" s="79">
        <v>4.3E-3</v>
      </c>
      <c r="T175" s="79">
        <v>1.6000000000000001E-3</v>
      </c>
      <c r="U175" s="79">
        <v>2.9999999999999997E-4</v>
      </c>
    </row>
    <row r="176" spans="2:21">
      <c r="B176" t="s">
        <v>909</v>
      </c>
      <c r="C176" t="s">
        <v>910</v>
      </c>
      <c r="D176" t="s">
        <v>100</v>
      </c>
      <c r="E176" t="s">
        <v>123</v>
      </c>
      <c r="F176" t="s">
        <v>547</v>
      </c>
      <c r="G176" t="s">
        <v>548</v>
      </c>
      <c r="H176" t="s">
        <v>515</v>
      </c>
      <c r="I176" t="s">
        <v>216</v>
      </c>
      <c r="J176" t="s">
        <v>385</v>
      </c>
      <c r="K176" s="78">
        <v>6.49</v>
      </c>
      <c r="L176" t="s">
        <v>102</v>
      </c>
      <c r="M176" s="79">
        <v>3.5200000000000002E-2</v>
      </c>
      <c r="N176" s="79">
        <v>1.7999999999999999E-2</v>
      </c>
      <c r="O176" s="78">
        <v>6024860.0999999996</v>
      </c>
      <c r="P176" s="78">
        <v>112.98</v>
      </c>
      <c r="Q176" s="78">
        <v>0</v>
      </c>
      <c r="R176" s="78">
        <v>6806.88694098</v>
      </c>
      <c r="S176" s="79">
        <v>7.0000000000000001E-3</v>
      </c>
      <c r="T176" s="79">
        <v>2E-3</v>
      </c>
      <c r="U176" s="79">
        <v>4.0000000000000002E-4</v>
      </c>
    </row>
    <row r="177" spans="2:21">
      <c r="B177" t="s">
        <v>911</v>
      </c>
      <c r="C177" t="s">
        <v>912</v>
      </c>
      <c r="D177" t="s">
        <v>100</v>
      </c>
      <c r="E177" t="s">
        <v>123</v>
      </c>
      <c r="F177" t="s">
        <v>913</v>
      </c>
      <c r="G177" t="s">
        <v>642</v>
      </c>
      <c r="H177" t="s">
        <v>515</v>
      </c>
      <c r="I177" t="s">
        <v>216</v>
      </c>
      <c r="J177" t="s">
        <v>318</v>
      </c>
      <c r="K177" s="78">
        <v>10.82</v>
      </c>
      <c r="L177" t="s">
        <v>102</v>
      </c>
      <c r="M177" s="79">
        <v>2.4E-2</v>
      </c>
      <c r="N177" s="79">
        <v>3.0099999999999998E-2</v>
      </c>
      <c r="O177" s="78">
        <v>5235239.28</v>
      </c>
      <c r="P177" s="78">
        <v>93.9</v>
      </c>
      <c r="Q177" s="78">
        <v>0</v>
      </c>
      <c r="R177" s="78">
        <v>4915.8896839199997</v>
      </c>
      <c r="S177" s="79">
        <v>6.7999999999999996E-3</v>
      </c>
      <c r="T177" s="79">
        <v>1.5E-3</v>
      </c>
      <c r="U177" s="79">
        <v>2.9999999999999997E-4</v>
      </c>
    </row>
    <row r="178" spans="2:21">
      <c r="B178" t="s">
        <v>914</v>
      </c>
      <c r="C178" t="s">
        <v>915</v>
      </c>
      <c r="D178" t="s">
        <v>100</v>
      </c>
      <c r="E178" t="s">
        <v>123</v>
      </c>
      <c r="F178" t="s">
        <v>556</v>
      </c>
      <c r="G178" t="s">
        <v>474</v>
      </c>
      <c r="H178" t="s">
        <v>515</v>
      </c>
      <c r="I178" t="s">
        <v>216</v>
      </c>
      <c r="J178" t="s">
        <v>916</v>
      </c>
      <c r="K178" s="78">
        <v>3.24</v>
      </c>
      <c r="L178" t="s">
        <v>102</v>
      </c>
      <c r="M178" s="79">
        <v>3.39E-2</v>
      </c>
      <c r="N178" s="79">
        <v>1.61E-2</v>
      </c>
      <c r="O178" s="78">
        <v>7342853.0700000003</v>
      </c>
      <c r="P178" s="78">
        <v>107.47</v>
      </c>
      <c r="Q178" s="78">
        <v>0</v>
      </c>
      <c r="R178" s="78">
        <v>7891.3641943290004</v>
      </c>
      <c r="S178" s="79">
        <v>6.7999999999999996E-3</v>
      </c>
      <c r="T178" s="79">
        <v>2.3E-3</v>
      </c>
      <c r="U178" s="79">
        <v>4.0000000000000002E-4</v>
      </c>
    </row>
    <row r="179" spans="2:21">
      <c r="B179" t="s">
        <v>917</v>
      </c>
      <c r="C179" t="s">
        <v>918</v>
      </c>
      <c r="D179" t="s">
        <v>100</v>
      </c>
      <c r="E179" t="s">
        <v>123</v>
      </c>
      <c r="F179" t="s">
        <v>556</v>
      </c>
      <c r="G179" t="s">
        <v>474</v>
      </c>
      <c r="H179" t="s">
        <v>515</v>
      </c>
      <c r="I179" t="s">
        <v>216</v>
      </c>
      <c r="J179" t="s">
        <v>318</v>
      </c>
      <c r="K179" s="78">
        <v>8.89</v>
      </c>
      <c r="L179" t="s">
        <v>102</v>
      </c>
      <c r="M179" s="79">
        <v>2.4400000000000002E-2</v>
      </c>
      <c r="N179" s="79">
        <v>2.7699999999999999E-2</v>
      </c>
      <c r="O179" s="78">
        <v>8370592.2800000003</v>
      </c>
      <c r="P179" s="78">
        <v>98.11</v>
      </c>
      <c r="Q179" s="78">
        <v>0</v>
      </c>
      <c r="R179" s="78">
        <v>8212.388085908</v>
      </c>
      <c r="S179" s="79">
        <v>1.7999999999999999E-2</v>
      </c>
      <c r="T179" s="79">
        <v>2.3999999999999998E-3</v>
      </c>
      <c r="U179" s="79">
        <v>5.0000000000000001E-4</v>
      </c>
    </row>
    <row r="180" spans="2:21">
      <c r="B180" t="s">
        <v>919</v>
      </c>
      <c r="C180" t="s">
        <v>920</v>
      </c>
      <c r="D180" t="s">
        <v>100</v>
      </c>
      <c r="E180" t="s">
        <v>123</v>
      </c>
      <c r="F180" t="s">
        <v>412</v>
      </c>
      <c r="G180" t="s">
        <v>406</v>
      </c>
      <c r="H180" t="s">
        <v>515</v>
      </c>
      <c r="I180" t="s">
        <v>216</v>
      </c>
      <c r="J180" t="s">
        <v>576</v>
      </c>
      <c r="K180" s="78">
        <v>0.59</v>
      </c>
      <c r="L180" t="s">
        <v>102</v>
      </c>
      <c r="M180" s="79">
        <v>3.6400000000000002E-2</v>
      </c>
      <c r="N180" s="79">
        <v>9.2999999999999992E-3</v>
      </c>
      <c r="O180" s="78">
        <v>13523855.689999999</v>
      </c>
      <c r="P180" s="78">
        <v>100.54</v>
      </c>
      <c r="Q180" s="78">
        <v>0</v>
      </c>
      <c r="R180" s="78">
        <v>13596.884510726</v>
      </c>
      <c r="S180" s="79">
        <v>1.67E-2</v>
      </c>
      <c r="T180" s="79">
        <v>4.0000000000000001E-3</v>
      </c>
      <c r="U180" s="79">
        <v>8.0000000000000004E-4</v>
      </c>
    </row>
    <row r="181" spans="2:21">
      <c r="B181" t="s">
        <v>921</v>
      </c>
      <c r="C181" t="s">
        <v>922</v>
      </c>
      <c r="D181" t="s">
        <v>100</v>
      </c>
      <c r="E181" t="s">
        <v>123</v>
      </c>
      <c r="F181" t="s">
        <v>923</v>
      </c>
      <c r="G181" t="s">
        <v>688</v>
      </c>
      <c r="H181" t="s">
        <v>515</v>
      </c>
      <c r="I181" t="s">
        <v>216</v>
      </c>
      <c r="J181" t="s">
        <v>924</v>
      </c>
      <c r="K181" s="78">
        <v>3.06</v>
      </c>
      <c r="L181" t="s">
        <v>102</v>
      </c>
      <c r="M181" s="79">
        <v>4.3499999999999997E-2</v>
      </c>
      <c r="N181" s="79">
        <v>0.15229999999999999</v>
      </c>
      <c r="O181" s="78">
        <v>7740553.9800000004</v>
      </c>
      <c r="P181" s="78">
        <v>72.72</v>
      </c>
      <c r="Q181" s="78">
        <v>0</v>
      </c>
      <c r="R181" s="78">
        <v>5628.9308542560002</v>
      </c>
      <c r="S181" s="79">
        <v>5.0000000000000001E-3</v>
      </c>
      <c r="T181" s="79">
        <v>1.6999999999999999E-3</v>
      </c>
      <c r="U181" s="79">
        <v>2.9999999999999997E-4</v>
      </c>
    </row>
    <row r="182" spans="2:21">
      <c r="B182" t="s">
        <v>925</v>
      </c>
      <c r="C182" t="s">
        <v>926</v>
      </c>
      <c r="D182" t="s">
        <v>100</v>
      </c>
      <c r="E182" t="s">
        <v>123</v>
      </c>
      <c r="F182" t="s">
        <v>473</v>
      </c>
      <c r="G182" t="s">
        <v>474</v>
      </c>
      <c r="H182" t="s">
        <v>515</v>
      </c>
      <c r="I182" t="s">
        <v>216</v>
      </c>
      <c r="J182" t="s">
        <v>385</v>
      </c>
      <c r="K182" s="78">
        <v>3.55</v>
      </c>
      <c r="L182" t="s">
        <v>102</v>
      </c>
      <c r="M182" s="79">
        <v>2.5000000000000001E-2</v>
      </c>
      <c r="N182" s="79">
        <v>1.0800000000000001E-2</v>
      </c>
      <c r="O182" s="78">
        <v>6024860.0999999996</v>
      </c>
      <c r="P182" s="78">
        <v>105.32</v>
      </c>
      <c r="Q182" s="78">
        <v>0</v>
      </c>
      <c r="R182" s="78">
        <v>6345.3826573200004</v>
      </c>
      <c r="S182" s="79">
        <v>1.7999999999999999E-2</v>
      </c>
      <c r="T182" s="79">
        <v>1.9E-3</v>
      </c>
      <c r="U182" s="79">
        <v>4.0000000000000002E-4</v>
      </c>
    </row>
    <row r="183" spans="2:21">
      <c r="B183" t="s">
        <v>927</v>
      </c>
      <c r="C183" t="s">
        <v>928</v>
      </c>
      <c r="D183" t="s">
        <v>100</v>
      </c>
      <c r="E183" t="s">
        <v>123</v>
      </c>
      <c r="F183" t="s">
        <v>584</v>
      </c>
      <c r="G183" t="s">
        <v>585</v>
      </c>
      <c r="H183" t="s">
        <v>586</v>
      </c>
      <c r="I183" t="s">
        <v>150</v>
      </c>
      <c r="J183" t="s">
        <v>590</v>
      </c>
      <c r="K183" s="78">
        <v>2.17</v>
      </c>
      <c r="L183" t="s">
        <v>102</v>
      </c>
      <c r="M183" s="79">
        <v>4.8000000000000001E-2</v>
      </c>
      <c r="N183" s="79">
        <v>8.0999999999999996E-3</v>
      </c>
      <c r="O183" s="78">
        <v>3325612.15</v>
      </c>
      <c r="P183" s="78">
        <v>110</v>
      </c>
      <c r="Q183" s="78">
        <v>0</v>
      </c>
      <c r="R183" s="78">
        <v>3658.1733650000001</v>
      </c>
      <c r="S183" s="79">
        <v>1.6999999999999999E-3</v>
      </c>
      <c r="T183" s="79">
        <v>1.1000000000000001E-3</v>
      </c>
      <c r="U183" s="79">
        <v>2.0000000000000001E-4</v>
      </c>
    </row>
    <row r="184" spans="2:21">
      <c r="B184" t="s">
        <v>929</v>
      </c>
      <c r="C184" t="s">
        <v>930</v>
      </c>
      <c r="D184" t="s">
        <v>100</v>
      </c>
      <c r="E184" t="s">
        <v>123</v>
      </c>
      <c r="F184" t="s">
        <v>584</v>
      </c>
      <c r="G184" t="s">
        <v>585</v>
      </c>
      <c r="H184" t="s">
        <v>586</v>
      </c>
      <c r="I184" t="s">
        <v>150</v>
      </c>
      <c r="J184" t="s">
        <v>373</v>
      </c>
      <c r="K184" s="78">
        <v>0.65</v>
      </c>
      <c r="L184" t="s">
        <v>102</v>
      </c>
      <c r="M184" s="79">
        <v>4.4999999999999998E-2</v>
      </c>
      <c r="N184" s="79">
        <v>1E-3</v>
      </c>
      <c r="O184" s="78">
        <v>0.72</v>
      </c>
      <c r="P184" s="78">
        <v>104.43</v>
      </c>
      <c r="Q184" s="78">
        <v>0</v>
      </c>
      <c r="R184" s="78">
        <v>7.5189600000000005E-4</v>
      </c>
      <c r="S184" s="79">
        <v>0</v>
      </c>
      <c r="T184" s="79">
        <v>0</v>
      </c>
      <c r="U184" s="79">
        <v>0</v>
      </c>
    </row>
    <row r="185" spans="2:21">
      <c r="B185" t="s">
        <v>931</v>
      </c>
      <c r="C185" t="s">
        <v>932</v>
      </c>
      <c r="D185" t="s">
        <v>100</v>
      </c>
      <c r="E185" t="s">
        <v>123</v>
      </c>
      <c r="F185" t="s">
        <v>596</v>
      </c>
      <c r="G185" t="s">
        <v>474</v>
      </c>
      <c r="H185" t="s">
        <v>515</v>
      </c>
      <c r="I185" t="s">
        <v>216</v>
      </c>
      <c r="J185" t="s">
        <v>324</v>
      </c>
      <c r="K185" s="78">
        <v>7.94</v>
      </c>
      <c r="L185" t="s">
        <v>102</v>
      </c>
      <c r="M185" s="79">
        <v>8.3999999999999995E-3</v>
      </c>
      <c r="N185" s="79">
        <v>1.2500000000000001E-2</v>
      </c>
      <c r="O185" s="78">
        <v>7160907.71</v>
      </c>
      <c r="P185" s="78">
        <v>96.13</v>
      </c>
      <c r="Q185" s="78">
        <v>0</v>
      </c>
      <c r="R185" s="78">
        <v>6883.7805816230002</v>
      </c>
      <c r="S185" s="79">
        <v>2.86E-2</v>
      </c>
      <c r="T185" s="79">
        <v>2E-3</v>
      </c>
      <c r="U185" s="79">
        <v>4.0000000000000002E-4</v>
      </c>
    </row>
    <row r="186" spans="2:21">
      <c r="B186" t="s">
        <v>933</v>
      </c>
      <c r="C186" t="s">
        <v>934</v>
      </c>
      <c r="D186" t="s">
        <v>100</v>
      </c>
      <c r="E186" t="s">
        <v>123</v>
      </c>
      <c r="F186" t="s">
        <v>412</v>
      </c>
      <c r="G186" t="s">
        <v>406</v>
      </c>
      <c r="H186" t="s">
        <v>515</v>
      </c>
      <c r="I186" t="s">
        <v>216</v>
      </c>
      <c r="J186" t="s">
        <v>935</v>
      </c>
      <c r="K186" s="78">
        <v>0.56000000000000005</v>
      </c>
      <c r="L186" t="s">
        <v>102</v>
      </c>
      <c r="M186" s="79">
        <v>3.2500000000000001E-2</v>
      </c>
      <c r="N186" s="79">
        <v>2.9100000000000001E-2</v>
      </c>
      <c r="O186" s="78">
        <v>29.29</v>
      </c>
      <c r="P186" s="78">
        <v>5010000</v>
      </c>
      <c r="Q186" s="78">
        <v>0</v>
      </c>
      <c r="R186" s="78">
        <v>1467.4290000000001</v>
      </c>
      <c r="S186" s="79">
        <v>0</v>
      </c>
      <c r="T186" s="79">
        <v>4.0000000000000002E-4</v>
      </c>
      <c r="U186" s="79">
        <v>1E-4</v>
      </c>
    </row>
    <row r="187" spans="2:21">
      <c r="B187" t="s">
        <v>936</v>
      </c>
      <c r="C187" t="s">
        <v>937</v>
      </c>
      <c r="D187" t="s">
        <v>100</v>
      </c>
      <c r="E187" t="s">
        <v>123</v>
      </c>
      <c r="F187" t="s">
        <v>412</v>
      </c>
      <c r="G187" t="s">
        <v>406</v>
      </c>
      <c r="H187" t="s">
        <v>515</v>
      </c>
      <c r="I187" t="s">
        <v>216</v>
      </c>
      <c r="J187" t="s">
        <v>480</v>
      </c>
      <c r="K187" s="78">
        <v>0.11</v>
      </c>
      <c r="L187" t="s">
        <v>102</v>
      </c>
      <c r="M187" s="79">
        <v>2.2499999999999999E-2</v>
      </c>
      <c r="N187" s="79">
        <v>4.4000000000000003E-3</v>
      </c>
      <c r="O187" s="78">
        <v>206</v>
      </c>
      <c r="P187" s="78">
        <v>100.47</v>
      </c>
      <c r="Q187" s="78">
        <v>0</v>
      </c>
      <c r="R187" s="78">
        <v>0.20696819999999999</v>
      </c>
      <c r="S187" s="79">
        <v>0</v>
      </c>
      <c r="T187" s="79">
        <v>0</v>
      </c>
      <c r="U187" s="79">
        <v>0</v>
      </c>
    </row>
    <row r="188" spans="2:21">
      <c r="B188" t="s">
        <v>938</v>
      </c>
      <c r="C188" t="s">
        <v>939</v>
      </c>
      <c r="D188" t="s">
        <v>100</v>
      </c>
      <c r="E188" t="s">
        <v>123</v>
      </c>
      <c r="F188" t="s">
        <v>940</v>
      </c>
      <c r="G188" t="s">
        <v>941</v>
      </c>
      <c r="H188" t="s">
        <v>515</v>
      </c>
      <c r="I188" t="s">
        <v>216</v>
      </c>
      <c r="J188" t="s">
        <v>942</v>
      </c>
      <c r="K188" s="78">
        <v>2.39</v>
      </c>
      <c r="L188" t="s">
        <v>102</v>
      </c>
      <c r="M188" s="79">
        <v>1.0500000000000001E-2</v>
      </c>
      <c r="N188" s="79">
        <v>9.1000000000000004E-3</v>
      </c>
      <c r="O188" s="78">
        <v>2.5299999999999998</v>
      </c>
      <c r="P188" s="78">
        <v>100.42</v>
      </c>
      <c r="Q188" s="78">
        <v>0</v>
      </c>
      <c r="R188" s="78">
        <v>2.5406259999999998E-3</v>
      </c>
      <c r="S188" s="79">
        <v>0</v>
      </c>
      <c r="T188" s="79">
        <v>0</v>
      </c>
      <c r="U188" s="79">
        <v>0</v>
      </c>
    </row>
    <row r="189" spans="2:21">
      <c r="B189" t="s">
        <v>943</v>
      </c>
      <c r="C189" t="s">
        <v>944</v>
      </c>
      <c r="D189" t="s">
        <v>100</v>
      </c>
      <c r="E189" t="s">
        <v>123</v>
      </c>
      <c r="F189" t="s">
        <v>634</v>
      </c>
      <c r="G189" t="s">
        <v>585</v>
      </c>
      <c r="H189" t="s">
        <v>623</v>
      </c>
      <c r="I189" t="s">
        <v>216</v>
      </c>
      <c r="J189" t="s">
        <v>318</v>
      </c>
      <c r="K189" s="78">
        <v>7.54</v>
      </c>
      <c r="L189" t="s">
        <v>102</v>
      </c>
      <c r="M189" s="79">
        <v>2.4299999999999999E-2</v>
      </c>
      <c r="N189" s="79">
        <v>2.6499999999999999E-2</v>
      </c>
      <c r="O189" s="78">
        <v>15616786.220000001</v>
      </c>
      <c r="P189" s="78">
        <v>99.46</v>
      </c>
      <c r="Q189" s="78">
        <v>0</v>
      </c>
      <c r="R189" s="78">
        <v>15532.455574412001</v>
      </c>
      <c r="S189" s="79">
        <v>1.8100000000000002E-2</v>
      </c>
      <c r="T189" s="79">
        <v>4.5999999999999999E-3</v>
      </c>
      <c r="U189" s="79">
        <v>8.9999999999999998E-4</v>
      </c>
    </row>
    <row r="190" spans="2:21">
      <c r="B190" t="s">
        <v>945</v>
      </c>
      <c r="C190" t="s">
        <v>946</v>
      </c>
      <c r="D190" t="s">
        <v>100</v>
      </c>
      <c r="E190" t="s">
        <v>123</v>
      </c>
      <c r="F190" t="s">
        <v>634</v>
      </c>
      <c r="G190" t="s">
        <v>585</v>
      </c>
      <c r="H190" t="s">
        <v>623</v>
      </c>
      <c r="I190" t="s">
        <v>216</v>
      </c>
      <c r="J190" t="s">
        <v>635</v>
      </c>
      <c r="K190" s="78">
        <v>2.35</v>
      </c>
      <c r="L190" t="s">
        <v>102</v>
      </c>
      <c r="M190" s="79">
        <v>2.9499999999999998E-2</v>
      </c>
      <c r="N190" s="79">
        <v>1.5599999999999999E-2</v>
      </c>
      <c r="O190" s="78">
        <v>3890935.02</v>
      </c>
      <c r="P190" s="78">
        <v>103.57</v>
      </c>
      <c r="Q190" s="78">
        <v>0</v>
      </c>
      <c r="R190" s="78">
        <v>4029.8414002139998</v>
      </c>
      <c r="S190" s="79">
        <v>9.4999999999999998E-3</v>
      </c>
      <c r="T190" s="79">
        <v>1.1999999999999999E-3</v>
      </c>
      <c r="U190" s="79">
        <v>2.0000000000000001E-4</v>
      </c>
    </row>
    <row r="191" spans="2:21">
      <c r="B191" t="s">
        <v>947</v>
      </c>
      <c r="C191" t="s">
        <v>948</v>
      </c>
      <c r="D191" t="s">
        <v>100</v>
      </c>
      <c r="E191" t="s">
        <v>123</v>
      </c>
      <c r="F191" t="s">
        <v>634</v>
      </c>
      <c r="G191" t="s">
        <v>585</v>
      </c>
      <c r="H191" t="s">
        <v>623</v>
      </c>
      <c r="I191" t="s">
        <v>216</v>
      </c>
      <c r="J191" t="s">
        <v>949</v>
      </c>
      <c r="K191" s="78">
        <v>3.79</v>
      </c>
      <c r="L191" t="s">
        <v>102</v>
      </c>
      <c r="M191" s="79">
        <v>1.7500000000000002E-2</v>
      </c>
      <c r="N191" s="79">
        <v>1.8100000000000002E-2</v>
      </c>
      <c r="O191" s="78">
        <v>4873954.47</v>
      </c>
      <c r="P191" s="78">
        <v>99.98</v>
      </c>
      <c r="Q191" s="78">
        <v>0</v>
      </c>
      <c r="R191" s="78">
        <v>4872.9796791059998</v>
      </c>
      <c r="S191" s="79">
        <v>7.0000000000000001E-3</v>
      </c>
      <c r="T191" s="79">
        <v>1.5E-3</v>
      </c>
      <c r="U191" s="79">
        <v>2.9999999999999997E-4</v>
      </c>
    </row>
    <row r="192" spans="2:21">
      <c r="B192" t="s">
        <v>950</v>
      </c>
      <c r="C192" t="s">
        <v>951</v>
      </c>
      <c r="D192" t="s">
        <v>100</v>
      </c>
      <c r="E192" t="s">
        <v>123</v>
      </c>
      <c r="F192" t="s">
        <v>649</v>
      </c>
      <c r="G192" t="s">
        <v>132</v>
      </c>
      <c r="H192" t="s">
        <v>623</v>
      </c>
      <c r="I192" t="s">
        <v>216</v>
      </c>
      <c r="J192" t="s">
        <v>370</v>
      </c>
      <c r="K192" s="78">
        <v>7.06</v>
      </c>
      <c r="L192" t="s">
        <v>102</v>
      </c>
      <c r="M192" s="79">
        <v>3.2000000000000001E-2</v>
      </c>
      <c r="N192" s="79">
        <v>2.3400000000000001E-2</v>
      </c>
      <c r="O192" s="78">
        <v>2048452.43</v>
      </c>
      <c r="P192" s="78">
        <v>106.54</v>
      </c>
      <c r="Q192" s="78">
        <v>0</v>
      </c>
      <c r="R192" s="78">
        <v>2182.4212189220002</v>
      </c>
      <c r="S192" s="79">
        <v>2.5000000000000001E-3</v>
      </c>
      <c r="T192" s="79">
        <v>5.9999999999999995E-4</v>
      </c>
      <c r="U192" s="79">
        <v>1E-4</v>
      </c>
    </row>
    <row r="193" spans="2:21">
      <c r="B193" t="s">
        <v>952</v>
      </c>
      <c r="C193" t="s">
        <v>953</v>
      </c>
      <c r="D193" t="s">
        <v>100</v>
      </c>
      <c r="E193" t="s">
        <v>123</v>
      </c>
      <c r="F193" t="s">
        <v>649</v>
      </c>
      <c r="G193" t="s">
        <v>132</v>
      </c>
      <c r="H193" t="s">
        <v>623</v>
      </c>
      <c r="I193" t="s">
        <v>216</v>
      </c>
      <c r="J193" t="s">
        <v>650</v>
      </c>
      <c r="K193" s="78">
        <v>3.95</v>
      </c>
      <c r="L193" t="s">
        <v>102</v>
      </c>
      <c r="M193" s="79">
        <v>3.6499999999999998E-2</v>
      </c>
      <c r="N193" s="79">
        <v>1.6299999999999999E-2</v>
      </c>
      <c r="O193" s="78">
        <v>14762102.1</v>
      </c>
      <c r="P193" s="78">
        <v>108.5</v>
      </c>
      <c r="Q193" s="78">
        <v>0</v>
      </c>
      <c r="R193" s="78">
        <v>16016.880778500001</v>
      </c>
      <c r="S193" s="79">
        <v>6.8999999999999999E-3</v>
      </c>
      <c r="T193" s="79">
        <v>4.7999999999999996E-3</v>
      </c>
      <c r="U193" s="79">
        <v>8.9999999999999998E-4</v>
      </c>
    </row>
    <row r="194" spans="2:21">
      <c r="B194" t="s">
        <v>954</v>
      </c>
      <c r="C194" t="s">
        <v>955</v>
      </c>
      <c r="D194" t="s">
        <v>100</v>
      </c>
      <c r="E194" t="s">
        <v>123</v>
      </c>
      <c r="F194" t="s">
        <v>568</v>
      </c>
      <c r="G194" t="s">
        <v>474</v>
      </c>
      <c r="H194" t="s">
        <v>623</v>
      </c>
      <c r="I194" t="s">
        <v>216</v>
      </c>
      <c r="J194" t="s">
        <v>956</v>
      </c>
      <c r="K194" s="78">
        <v>2.69</v>
      </c>
      <c r="L194" t="s">
        <v>102</v>
      </c>
      <c r="M194" s="79">
        <v>3.5000000000000003E-2</v>
      </c>
      <c r="N194" s="79">
        <v>1.23E-2</v>
      </c>
      <c r="O194" s="78">
        <v>2670114.9700000002</v>
      </c>
      <c r="P194" s="78">
        <v>106.19</v>
      </c>
      <c r="Q194" s="78">
        <v>240.78683000000001</v>
      </c>
      <c r="R194" s="78">
        <v>3076.181916643</v>
      </c>
      <c r="S194" s="79">
        <v>2.01E-2</v>
      </c>
      <c r="T194" s="79">
        <v>8.9999999999999998E-4</v>
      </c>
      <c r="U194" s="79">
        <v>2.0000000000000001E-4</v>
      </c>
    </row>
    <row r="195" spans="2:21">
      <c r="B195" t="s">
        <v>957</v>
      </c>
      <c r="C195" t="s">
        <v>958</v>
      </c>
      <c r="D195" t="s">
        <v>100</v>
      </c>
      <c r="E195" t="s">
        <v>123</v>
      </c>
      <c r="F195" t="s">
        <v>477</v>
      </c>
      <c r="G195" t="s">
        <v>406</v>
      </c>
      <c r="H195" t="s">
        <v>212</v>
      </c>
      <c r="I195" t="s">
        <v>150</v>
      </c>
      <c r="J195" t="s">
        <v>959</v>
      </c>
      <c r="K195" s="78">
        <v>1.49</v>
      </c>
      <c r="L195" t="s">
        <v>102</v>
      </c>
      <c r="M195" s="79">
        <v>3.5999999999999997E-2</v>
      </c>
      <c r="N195" s="79">
        <v>3.04E-2</v>
      </c>
      <c r="O195" s="78">
        <v>285.39999999999998</v>
      </c>
      <c r="P195" s="78">
        <v>5124999</v>
      </c>
      <c r="Q195" s="78">
        <v>0</v>
      </c>
      <c r="R195" s="78">
        <v>14626.747146</v>
      </c>
      <c r="S195" s="79">
        <v>0</v>
      </c>
      <c r="T195" s="79">
        <v>4.4000000000000003E-3</v>
      </c>
      <c r="U195" s="79">
        <v>8.0000000000000004E-4</v>
      </c>
    </row>
    <row r="196" spans="2:21">
      <c r="B196" t="s">
        <v>960</v>
      </c>
      <c r="C196" t="s">
        <v>961</v>
      </c>
      <c r="D196" t="s">
        <v>100</v>
      </c>
      <c r="E196" t="s">
        <v>123</v>
      </c>
      <c r="F196" t="s">
        <v>579</v>
      </c>
      <c r="G196" t="s">
        <v>580</v>
      </c>
      <c r="H196" t="s">
        <v>623</v>
      </c>
      <c r="I196" t="s">
        <v>216</v>
      </c>
      <c r="J196" t="s">
        <v>962</v>
      </c>
      <c r="K196" s="78">
        <v>9.84</v>
      </c>
      <c r="L196" t="s">
        <v>102</v>
      </c>
      <c r="M196" s="79">
        <v>3.0499999999999999E-2</v>
      </c>
      <c r="N196" s="79">
        <v>2.58E-2</v>
      </c>
      <c r="O196" s="78">
        <v>7507297.0300000003</v>
      </c>
      <c r="P196" s="78">
        <v>104.85</v>
      </c>
      <c r="Q196" s="78">
        <v>0</v>
      </c>
      <c r="R196" s="78">
        <v>7871.400935955</v>
      </c>
      <c r="S196" s="79">
        <v>2.3800000000000002E-2</v>
      </c>
      <c r="T196" s="79">
        <v>2.3E-3</v>
      </c>
      <c r="U196" s="79">
        <v>4.0000000000000002E-4</v>
      </c>
    </row>
    <row r="197" spans="2:21">
      <c r="B197" t="s">
        <v>963</v>
      </c>
      <c r="C197" t="s">
        <v>964</v>
      </c>
      <c r="D197" t="s">
        <v>100</v>
      </c>
      <c r="E197" t="s">
        <v>123</v>
      </c>
      <c r="F197" t="s">
        <v>579</v>
      </c>
      <c r="G197" t="s">
        <v>580</v>
      </c>
      <c r="H197" t="s">
        <v>623</v>
      </c>
      <c r="I197" t="s">
        <v>216</v>
      </c>
      <c r="J197" t="s">
        <v>796</v>
      </c>
      <c r="K197" s="78">
        <v>5.57</v>
      </c>
      <c r="L197" t="s">
        <v>102</v>
      </c>
      <c r="M197" s="79">
        <v>2.9100000000000001E-2</v>
      </c>
      <c r="N197" s="79">
        <v>1.7999999999999999E-2</v>
      </c>
      <c r="O197" s="78">
        <v>6317315.8499999996</v>
      </c>
      <c r="P197" s="78">
        <v>106.31</v>
      </c>
      <c r="Q197" s="78">
        <v>0</v>
      </c>
      <c r="R197" s="78">
        <v>6715.9384801349997</v>
      </c>
      <c r="S197" s="79">
        <v>1.0500000000000001E-2</v>
      </c>
      <c r="T197" s="79">
        <v>2E-3</v>
      </c>
      <c r="U197" s="79">
        <v>4.0000000000000002E-4</v>
      </c>
    </row>
    <row r="198" spans="2:21">
      <c r="B198" t="s">
        <v>965</v>
      </c>
      <c r="C198" t="s">
        <v>966</v>
      </c>
      <c r="D198" t="s">
        <v>100</v>
      </c>
      <c r="E198" t="s">
        <v>123</v>
      </c>
      <c r="F198" t="s">
        <v>579</v>
      </c>
      <c r="G198" t="s">
        <v>580</v>
      </c>
      <c r="H198" t="s">
        <v>623</v>
      </c>
      <c r="I198" t="s">
        <v>216</v>
      </c>
      <c r="J198" t="s">
        <v>962</v>
      </c>
      <c r="K198" s="78">
        <v>9.11</v>
      </c>
      <c r="L198" t="s">
        <v>102</v>
      </c>
      <c r="M198" s="79">
        <v>3.0499999999999999E-2</v>
      </c>
      <c r="N198" s="79">
        <v>2.53E-2</v>
      </c>
      <c r="O198" s="78">
        <v>12864605.550000001</v>
      </c>
      <c r="P198" s="78">
        <v>104.9</v>
      </c>
      <c r="Q198" s="78">
        <v>0</v>
      </c>
      <c r="R198" s="78">
        <v>13494.97122195</v>
      </c>
      <c r="S198" s="79">
        <v>1.77E-2</v>
      </c>
      <c r="T198" s="79">
        <v>4.0000000000000001E-3</v>
      </c>
      <c r="U198" s="79">
        <v>8.0000000000000004E-4</v>
      </c>
    </row>
    <row r="199" spans="2:21">
      <c r="B199" t="s">
        <v>967</v>
      </c>
      <c r="C199" t="s">
        <v>968</v>
      </c>
      <c r="D199" t="s">
        <v>100</v>
      </c>
      <c r="E199" t="s">
        <v>123</v>
      </c>
      <c r="F199" t="s">
        <v>579</v>
      </c>
      <c r="G199" t="s">
        <v>580</v>
      </c>
      <c r="H199" t="s">
        <v>623</v>
      </c>
      <c r="I199" t="s">
        <v>216</v>
      </c>
      <c r="J199" t="s">
        <v>969</v>
      </c>
      <c r="K199" s="78">
        <v>7.4</v>
      </c>
      <c r="L199" t="s">
        <v>102</v>
      </c>
      <c r="M199" s="79">
        <v>3.95E-2</v>
      </c>
      <c r="N199" s="79">
        <v>2.0899999999999998E-2</v>
      </c>
      <c r="O199" s="78">
        <v>4598298.18</v>
      </c>
      <c r="P199" s="78">
        <v>114.5</v>
      </c>
      <c r="Q199" s="78">
        <v>0</v>
      </c>
      <c r="R199" s="78">
        <v>5265.0514161000001</v>
      </c>
      <c r="S199" s="79">
        <v>1.9199999999999998E-2</v>
      </c>
      <c r="T199" s="79">
        <v>1.6000000000000001E-3</v>
      </c>
      <c r="U199" s="79">
        <v>2.9999999999999997E-4</v>
      </c>
    </row>
    <row r="200" spans="2:21">
      <c r="B200" t="s">
        <v>970</v>
      </c>
      <c r="C200" t="s">
        <v>971</v>
      </c>
      <c r="D200" t="s">
        <v>100</v>
      </c>
      <c r="E200" t="s">
        <v>123</v>
      </c>
      <c r="F200" t="s">
        <v>579</v>
      </c>
      <c r="G200" t="s">
        <v>580</v>
      </c>
      <c r="H200" t="s">
        <v>623</v>
      </c>
      <c r="I200" t="s">
        <v>216</v>
      </c>
      <c r="J200" t="s">
        <v>969</v>
      </c>
      <c r="K200" s="78">
        <v>8.14</v>
      </c>
      <c r="L200" t="s">
        <v>102</v>
      </c>
      <c r="M200" s="79">
        <v>3.95E-2</v>
      </c>
      <c r="N200" s="79">
        <v>2.1399999999999999E-2</v>
      </c>
      <c r="O200" s="78">
        <v>1130610.78</v>
      </c>
      <c r="P200" s="78">
        <v>115.56</v>
      </c>
      <c r="Q200" s="78">
        <v>0</v>
      </c>
      <c r="R200" s="78">
        <v>1306.533817368</v>
      </c>
      <c r="S200" s="79">
        <v>4.7000000000000002E-3</v>
      </c>
      <c r="T200" s="79">
        <v>4.0000000000000002E-4</v>
      </c>
      <c r="U200" s="79">
        <v>1E-4</v>
      </c>
    </row>
    <row r="201" spans="2:21">
      <c r="B201" t="s">
        <v>972</v>
      </c>
      <c r="C201" t="s">
        <v>973</v>
      </c>
      <c r="D201" t="s">
        <v>100</v>
      </c>
      <c r="E201" t="s">
        <v>123</v>
      </c>
      <c r="F201" t="s">
        <v>596</v>
      </c>
      <c r="G201" t="s">
        <v>474</v>
      </c>
      <c r="H201" t="s">
        <v>212</v>
      </c>
      <c r="I201" t="s">
        <v>150</v>
      </c>
      <c r="J201" t="s">
        <v>974</v>
      </c>
      <c r="K201" s="78">
        <v>3.37</v>
      </c>
      <c r="L201" t="s">
        <v>102</v>
      </c>
      <c r="M201" s="79">
        <v>5.0500000000000003E-2</v>
      </c>
      <c r="N201" s="79">
        <v>2.1100000000000001E-2</v>
      </c>
      <c r="O201" s="78">
        <v>0.23</v>
      </c>
      <c r="P201" s="78">
        <v>111.92</v>
      </c>
      <c r="Q201" s="78">
        <v>0</v>
      </c>
      <c r="R201" s="78">
        <v>2.57416E-4</v>
      </c>
      <c r="S201" s="79">
        <v>0</v>
      </c>
      <c r="T201" s="79">
        <v>0</v>
      </c>
      <c r="U201" s="79">
        <v>0</v>
      </c>
    </row>
    <row r="202" spans="2:21">
      <c r="B202" t="s">
        <v>975</v>
      </c>
      <c r="C202" t="s">
        <v>976</v>
      </c>
      <c r="D202" t="s">
        <v>100</v>
      </c>
      <c r="E202" t="s">
        <v>123</v>
      </c>
      <c r="F202" t="s">
        <v>600</v>
      </c>
      <c r="G202" t="s">
        <v>580</v>
      </c>
      <c r="H202" t="s">
        <v>212</v>
      </c>
      <c r="I202" t="s">
        <v>150</v>
      </c>
      <c r="J202" t="s">
        <v>722</v>
      </c>
      <c r="K202" s="78">
        <v>3.77</v>
      </c>
      <c r="L202" t="s">
        <v>102</v>
      </c>
      <c r="M202" s="79">
        <v>3.9199999999999999E-2</v>
      </c>
      <c r="N202" s="79">
        <v>1.84E-2</v>
      </c>
      <c r="O202" s="78">
        <v>8016787</v>
      </c>
      <c r="P202" s="78">
        <v>109.8</v>
      </c>
      <c r="Q202" s="78">
        <v>0</v>
      </c>
      <c r="R202" s="78">
        <v>8802.4321259999997</v>
      </c>
      <c r="S202" s="79">
        <v>8.3999999999999995E-3</v>
      </c>
      <c r="T202" s="79">
        <v>2.5999999999999999E-3</v>
      </c>
      <c r="U202" s="79">
        <v>5.0000000000000001E-4</v>
      </c>
    </row>
    <row r="203" spans="2:21">
      <c r="B203" t="s">
        <v>977</v>
      </c>
      <c r="C203" t="s">
        <v>978</v>
      </c>
      <c r="D203" t="s">
        <v>100</v>
      </c>
      <c r="E203" t="s">
        <v>123</v>
      </c>
      <c r="F203" t="s">
        <v>600</v>
      </c>
      <c r="G203" t="s">
        <v>580</v>
      </c>
      <c r="H203" t="s">
        <v>212</v>
      </c>
      <c r="I203" t="s">
        <v>150</v>
      </c>
      <c r="J203" t="s">
        <v>324</v>
      </c>
      <c r="K203" s="78">
        <v>8.58</v>
      </c>
      <c r="L203" t="s">
        <v>102</v>
      </c>
      <c r="M203" s="79">
        <v>2.64E-2</v>
      </c>
      <c r="N203" s="79">
        <v>3.1199999999999999E-2</v>
      </c>
      <c r="O203" s="78">
        <v>25026352.59</v>
      </c>
      <c r="P203" s="78">
        <v>96.82</v>
      </c>
      <c r="Q203" s="78">
        <v>0</v>
      </c>
      <c r="R203" s="78">
        <v>24230.514577638001</v>
      </c>
      <c r="S203" s="79">
        <v>1.5299999999999999E-2</v>
      </c>
      <c r="T203" s="79">
        <v>7.1999999999999998E-3</v>
      </c>
      <c r="U203" s="79">
        <v>1.4E-3</v>
      </c>
    </row>
    <row r="204" spans="2:21">
      <c r="B204" t="s">
        <v>979</v>
      </c>
      <c r="C204" t="s">
        <v>980</v>
      </c>
      <c r="D204" t="s">
        <v>100</v>
      </c>
      <c r="E204" t="s">
        <v>123</v>
      </c>
      <c r="F204" t="s">
        <v>614</v>
      </c>
      <c r="G204" t="s">
        <v>474</v>
      </c>
      <c r="H204" t="s">
        <v>623</v>
      </c>
      <c r="I204" t="s">
        <v>216</v>
      </c>
      <c r="J204" t="s">
        <v>373</v>
      </c>
      <c r="K204" s="78">
        <v>4.09</v>
      </c>
      <c r="L204" t="s">
        <v>102</v>
      </c>
      <c r="M204" s="79">
        <v>6.4000000000000001E-2</v>
      </c>
      <c r="N204" s="79">
        <v>2.3800000000000002E-2</v>
      </c>
      <c r="O204" s="78">
        <v>289193.27</v>
      </c>
      <c r="P204" s="78">
        <v>113.74</v>
      </c>
      <c r="Q204" s="78">
        <v>0</v>
      </c>
      <c r="R204" s="78">
        <v>328.92842529799998</v>
      </c>
      <c r="S204" s="79">
        <v>8.9999999999999998E-4</v>
      </c>
      <c r="T204" s="79">
        <v>1E-4</v>
      </c>
      <c r="U204" s="79">
        <v>0</v>
      </c>
    </row>
    <row r="205" spans="2:21">
      <c r="B205" t="s">
        <v>981</v>
      </c>
      <c r="C205" t="s">
        <v>982</v>
      </c>
      <c r="D205" t="s">
        <v>100</v>
      </c>
      <c r="E205" t="s">
        <v>123</v>
      </c>
      <c r="F205" t="s">
        <v>614</v>
      </c>
      <c r="G205" t="s">
        <v>474</v>
      </c>
      <c r="H205" t="s">
        <v>623</v>
      </c>
      <c r="I205" t="s">
        <v>216</v>
      </c>
      <c r="J205" t="s">
        <v>983</v>
      </c>
      <c r="K205" s="78">
        <v>2.13</v>
      </c>
      <c r="L205" t="s">
        <v>102</v>
      </c>
      <c r="M205" s="79">
        <v>5.74E-2</v>
      </c>
      <c r="N205" s="79">
        <v>2.2100000000000002E-2</v>
      </c>
      <c r="O205" s="78">
        <v>200.56</v>
      </c>
      <c r="P205" s="78">
        <v>109.11</v>
      </c>
      <c r="Q205" s="78">
        <v>0</v>
      </c>
      <c r="R205" s="78">
        <v>0.21883101599999999</v>
      </c>
      <c r="S205" s="79">
        <v>0</v>
      </c>
      <c r="T205" s="79">
        <v>0</v>
      </c>
      <c r="U205" s="79">
        <v>0</v>
      </c>
    </row>
    <row r="206" spans="2:21">
      <c r="B206" t="s">
        <v>984</v>
      </c>
      <c r="C206" t="s">
        <v>985</v>
      </c>
      <c r="D206" t="s">
        <v>100</v>
      </c>
      <c r="E206" t="s">
        <v>123</v>
      </c>
      <c r="F206" t="s">
        <v>752</v>
      </c>
      <c r="G206" t="s">
        <v>580</v>
      </c>
      <c r="H206" t="s">
        <v>212</v>
      </c>
      <c r="I206" t="s">
        <v>150</v>
      </c>
      <c r="J206" t="s">
        <v>902</v>
      </c>
      <c r="K206" s="78">
        <v>3.75</v>
      </c>
      <c r="L206" t="s">
        <v>102</v>
      </c>
      <c r="M206" s="79">
        <v>4.1000000000000002E-2</v>
      </c>
      <c r="N206" s="79">
        <v>1.3100000000000001E-2</v>
      </c>
      <c r="O206" s="78">
        <v>2891932.86</v>
      </c>
      <c r="P206" s="78">
        <v>110.86</v>
      </c>
      <c r="Q206" s="78">
        <v>59.284210000000002</v>
      </c>
      <c r="R206" s="78">
        <v>3265.2809785959998</v>
      </c>
      <c r="S206" s="79">
        <v>9.5999999999999992E-3</v>
      </c>
      <c r="T206" s="79">
        <v>1E-3</v>
      </c>
      <c r="U206" s="79">
        <v>2.0000000000000001E-4</v>
      </c>
    </row>
    <row r="207" spans="2:21">
      <c r="B207" t="s">
        <v>986</v>
      </c>
      <c r="C207" t="s">
        <v>987</v>
      </c>
      <c r="D207" t="s">
        <v>100</v>
      </c>
      <c r="E207" t="s">
        <v>123</v>
      </c>
      <c r="F207" t="s">
        <v>772</v>
      </c>
      <c r="G207" t="s">
        <v>580</v>
      </c>
      <c r="H207" t="s">
        <v>623</v>
      </c>
      <c r="I207" t="s">
        <v>216</v>
      </c>
      <c r="J207" t="s">
        <v>902</v>
      </c>
      <c r="K207" s="78">
        <v>3.34</v>
      </c>
      <c r="L207" t="s">
        <v>102</v>
      </c>
      <c r="M207" s="79">
        <v>3.85E-2</v>
      </c>
      <c r="N207" s="79">
        <v>1.7000000000000001E-2</v>
      </c>
      <c r="O207" s="78">
        <v>1092026.96</v>
      </c>
      <c r="P207" s="78">
        <v>109.07</v>
      </c>
      <c r="Q207" s="78">
        <v>0</v>
      </c>
      <c r="R207" s="78">
        <v>1191.0738052720001</v>
      </c>
      <c r="S207" s="79">
        <v>2.7000000000000001E-3</v>
      </c>
      <c r="T207" s="79">
        <v>4.0000000000000002E-4</v>
      </c>
      <c r="U207" s="79">
        <v>1E-4</v>
      </c>
    </row>
    <row r="208" spans="2:21">
      <c r="B208" t="s">
        <v>988</v>
      </c>
      <c r="C208" t="s">
        <v>989</v>
      </c>
      <c r="D208" t="s">
        <v>100</v>
      </c>
      <c r="E208" t="s">
        <v>123</v>
      </c>
      <c r="F208" t="s">
        <v>772</v>
      </c>
      <c r="G208" t="s">
        <v>580</v>
      </c>
      <c r="H208" t="s">
        <v>212</v>
      </c>
      <c r="I208" t="s">
        <v>150</v>
      </c>
      <c r="J208" t="s">
        <v>534</v>
      </c>
      <c r="K208" s="78">
        <v>4.6500000000000004</v>
      </c>
      <c r="L208" t="s">
        <v>102</v>
      </c>
      <c r="M208" s="79">
        <v>3.61E-2</v>
      </c>
      <c r="N208" s="79">
        <v>1.5800000000000002E-2</v>
      </c>
      <c r="O208" s="78">
        <v>15808136.02</v>
      </c>
      <c r="P208" s="78">
        <v>111.39</v>
      </c>
      <c r="Q208" s="78">
        <v>0</v>
      </c>
      <c r="R208" s="78">
        <v>17608.682712678001</v>
      </c>
      <c r="S208" s="79">
        <v>2.06E-2</v>
      </c>
      <c r="T208" s="79">
        <v>5.1999999999999998E-3</v>
      </c>
      <c r="U208" s="79">
        <v>1E-3</v>
      </c>
    </row>
    <row r="209" spans="2:21">
      <c r="B209" t="s">
        <v>990</v>
      </c>
      <c r="C209" t="s">
        <v>991</v>
      </c>
      <c r="D209" t="s">
        <v>100</v>
      </c>
      <c r="E209" t="s">
        <v>123</v>
      </c>
      <c r="F209" t="s">
        <v>772</v>
      </c>
      <c r="G209" t="s">
        <v>580</v>
      </c>
      <c r="H209" t="s">
        <v>212</v>
      </c>
      <c r="I209" t="s">
        <v>150</v>
      </c>
      <c r="J209" t="s">
        <v>992</v>
      </c>
      <c r="K209" s="78">
        <v>5.6</v>
      </c>
      <c r="L209" t="s">
        <v>102</v>
      </c>
      <c r="M209" s="79">
        <v>3.3000000000000002E-2</v>
      </c>
      <c r="N209" s="79">
        <v>1.9400000000000001E-2</v>
      </c>
      <c r="O209" s="78">
        <v>5490494.6699999999</v>
      </c>
      <c r="P209" s="78">
        <v>109.04</v>
      </c>
      <c r="Q209" s="78">
        <v>0</v>
      </c>
      <c r="R209" s="78">
        <v>5986.8353881679996</v>
      </c>
      <c r="S209" s="79">
        <v>1.78E-2</v>
      </c>
      <c r="T209" s="79">
        <v>1.8E-3</v>
      </c>
      <c r="U209" s="79">
        <v>2.9999999999999997E-4</v>
      </c>
    </row>
    <row r="210" spans="2:21">
      <c r="B210" t="s">
        <v>993</v>
      </c>
      <c r="C210" t="s">
        <v>994</v>
      </c>
      <c r="D210" t="s">
        <v>100</v>
      </c>
      <c r="E210" t="s">
        <v>123</v>
      </c>
      <c r="F210" t="s">
        <v>772</v>
      </c>
      <c r="G210" t="s">
        <v>580</v>
      </c>
      <c r="H210" t="s">
        <v>212</v>
      </c>
      <c r="I210" t="s">
        <v>150</v>
      </c>
      <c r="J210" t="s">
        <v>549</v>
      </c>
      <c r="K210" s="78">
        <v>7.91</v>
      </c>
      <c r="L210" t="s">
        <v>102</v>
      </c>
      <c r="M210" s="79">
        <v>2.6200000000000001E-2</v>
      </c>
      <c r="N210" s="79">
        <v>2.5899999999999999E-2</v>
      </c>
      <c r="O210" s="78">
        <v>15780795.57</v>
      </c>
      <c r="P210" s="78">
        <v>100.8</v>
      </c>
      <c r="Q210" s="78">
        <v>0</v>
      </c>
      <c r="R210" s="78">
        <v>15907.04193456</v>
      </c>
      <c r="S210" s="79">
        <v>1.9699999999999999E-2</v>
      </c>
      <c r="T210" s="79">
        <v>4.7000000000000002E-3</v>
      </c>
      <c r="U210" s="79">
        <v>8.9999999999999998E-4</v>
      </c>
    </row>
    <row r="211" spans="2:21">
      <c r="B211" t="s">
        <v>995</v>
      </c>
      <c r="C211" t="s">
        <v>996</v>
      </c>
      <c r="D211" t="s">
        <v>100</v>
      </c>
      <c r="E211" t="s">
        <v>123</v>
      </c>
      <c r="F211" t="s">
        <v>997</v>
      </c>
      <c r="G211" t="s">
        <v>548</v>
      </c>
      <c r="H211" t="s">
        <v>212</v>
      </c>
      <c r="I211" t="s">
        <v>150</v>
      </c>
      <c r="J211" t="s">
        <v>998</v>
      </c>
      <c r="K211" s="78">
        <v>3.67</v>
      </c>
      <c r="L211" t="s">
        <v>102</v>
      </c>
      <c r="M211" s="79">
        <v>2.3E-2</v>
      </c>
      <c r="N211" s="79">
        <v>4.8899999999999999E-2</v>
      </c>
      <c r="O211" s="78">
        <v>8920558.4100000001</v>
      </c>
      <c r="P211" s="78">
        <v>91.79</v>
      </c>
      <c r="Q211" s="78">
        <v>0</v>
      </c>
      <c r="R211" s="78">
        <v>8188.1805645390004</v>
      </c>
      <c r="S211" s="79">
        <v>2.9499999999999998E-2</v>
      </c>
      <c r="T211" s="79">
        <v>2.3999999999999998E-3</v>
      </c>
      <c r="U211" s="79">
        <v>5.0000000000000001E-4</v>
      </c>
    </row>
    <row r="212" spans="2:21">
      <c r="B212" t="s">
        <v>999</v>
      </c>
      <c r="C212" t="s">
        <v>1000</v>
      </c>
      <c r="D212" t="s">
        <v>100</v>
      </c>
      <c r="E212" t="s">
        <v>123</v>
      </c>
      <c r="F212" t="s">
        <v>997</v>
      </c>
      <c r="G212" t="s">
        <v>548</v>
      </c>
      <c r="H212" t="s">
        <v>212</v>
      </c>
      <c r="I212" t="s">
        <v>150</v>
      </c>
      <c r="J212" t="s">
        <v>1001</v>
      </c>
      <c r="K212" s="78">
        <v>2.95</v>
      </c>
      <c r="L212" t="s">
        <v>102</v>
      </c>
      <c r="M212" s="79">
        <v>2.75E-2</v>
      </c>
      <c r="N212" s="79">
        <v>4.02E-2</v>
      </c>
      <c r="O212" s="78">
        <v>4957312.88</v>
      </c>
      <c r="P212" s="78">
        <v>97.35</v>
      </c>
      <c r="Q212" s="78">
        <v>0</v>
      </c>
      <c r="R212" s="78">
        <v>4825.9440886800003</v>
      </c>
      <c r="S212" s="79">
        <v>1.23E-2</v>
      </c>
      <c r="T212" s="79">
        <v>1.4E-3</v>
      </c>
      <c r="U212" s="79">
        <v>2.9999999999999997E-4</v>
      </c>
    </row>
    <row r="213" spans="2:21">
      <c r="B213" t="s">
        <v>1002</v>
      </c>
      <c r="C213" t="s">
        <v>1003</v>
      </c>
      <c r="D213" t="s">
        <v>100</v>
      </c>
      <c r="E213" t="s">
        <v>123</v>
      </c>
      <c r="F213" t="s">
        <v>780</v>
      </c>
      <c r="G213" t="s">
        <v>127</v>
      </c>
      <c r="H213" t="s">
        <v>623</v>
      </c>
      <c r="I213" t="s">
        <v>216</v>
      </c>
      <c r="J213" t="s">
        <v>364</v>
      </c>
      <c r="K213" s="78">
        <v>2.9</v>
      </c>
      <c r="L213" t="s">
        <v>102</v>
      </c>
      <c r="M213" s="79">
        <v>2.7E-2</v>
      </c>
      <c r="N213" s="79">
        <v>4.2599999999999999E-2</v>
      </c>
      <c r="O213" s="78">
        <v>220490.05</v>
      </c>
      <c r="P213" s="78">
        <v>95.85</v>
      </c>
      <c r="Q213" s="78">
        <v>0</v>
      </c>
      <c r="R213" s="78">
        <v>211.33971292499999</v>
      </c>
      <c r="S213" s="79">
        <v>1.2999999999999999E-3</v>
      </c>
      <c r="T213" s="79">
        <v>1E-4</v>
      </c>
      <c r="U213" s="79">
        <v>0</v>
      </c>
    </row>
    <row r="214" spans="2:21">
      <c r="B214" t="s">
        <v>1004</v>
      </c>
      <c r="C214" t="s">
        <v>1005</v>
      </c>
      <c r="D214" t="s">
        <v>100</v>
      </c>
      <c r="E214" t="s">
        <v>123</v>
      </c>
      <c r="F214" t="s">
        <v>1006</v>
      </c>
      <c r="G214" t="s">
        <v>112</v>
      </c>
      <c r="H214" t="s">
        <v>792</v>
      </c>
      <c r="I214" t="s">
        <v>216</v>
      </c>
      <c r="J214" t="s">
        <v>373</v>
      </c>
      <c r="K214" s="78">
        <v>3.33</v>
      </c>
      <c r="L214" t="s">
        <v>102</v>
      </c>
      <c r="M214" s="79">
        <v>3.7499999999999999E-2</v>
      </c>
      <c r="N214" s="79">
        <v>1.6299999999999999E-2</v>
      </c>
      <c r="O214" s="78">
        <v>1003171.44</v>
      </c>
      <c r="P214" s="78">
        <v>107.15</v>
      </c>
      <c r="Q214" s="78">
        <v>0</v>
      </c>
      <c r="R214" s="78">
        <v>1074.8981979600001</v>
      </c>
      <c r="S214" s="79">
        <v>2.5000000000000001E-3</v>
      </c>
      <c r="T214" s="79">
        <v>2.9999999999999997E-4</v>
      </c>
      <c r="U214" s="79">
        <v>1E-4</v>
      </c>
    </row>
    <row r="215" spans="2:21">
      <c r="B215" t="s">
        <v>1007</v>
      </c>
      <c r="C215" t="s">
        <v>1008</v>
      </c>
      <c r="D215" t="s">
        <v>100</v>
      </c>
      <c r="E215" t="s">
        <v>123</v>
      </c>
      <c r="F215" t="s">
        <v>1006</v>
      </c>
      <c r="G215" t="s">
        <v>112</v>
      </c>
      <c r="H215" t="s">
        <v>792</v>
      </c>
      <c r="I215" t="s">
        <v>216</v>
      </c>
      <c r="J215" t="s">
        <v>1009</v>
      </c>
      <c r="K215" s="78">
        <v>5.79</v>
      </c>
      <c r="L215" t="s">
        <v>102</v>
      </c>
      <c r="M215" s="79">
        <v>3.7499999999999999E-2</v>
      </c>
      <c r="N215" s="79">
        <v>2.0799999999999999E-2</v>
      </c>
      <c r="O215" s="78">
        <v>5834908.2999999998</v>
      </c>
      <c r="P215" s="78">
        <v>111.87</v>
      </c>
      <c r="Q215" s="78">
        <v>0</v>
      </c>
      <c r="R215" s="78">
        <v>6527.5119152099996</v>
      </c>
      <c r="S215" s="79">
        <v>1.5800000000000002E-2</v>
      </c>
      <c r="T215" s="79">
        <v>1.9E-3</v>
      </c>
      <c r="U215" s="79">
        <v>4.0000000000000002E-4</v>
      </c>
    </row>
    <row r="216" spans="2:21">
      <c r="B216" t="s">
        <v>1010</v>
      </c>
      <c r="C216" t="s">
        <v>1011</v>
      </c>
      <c r="D216" t="s">
        <v>100</v>
      </c>
      <c r="E216" t="s">
        <v>123</v>
      </c>
      <c r="F216" t="s">
        <v>1012</v>
      </c>
      <c r="G216" t="s">
        <v>1013</v>
      </c>
      <c r="H216" t="s">
        <v>792</v>
      </c>
      <c r="I216" t="s">
        <v>216</v>
      </c>
      <c r="J216" t="s">
        <v>1014</v>
      </c>
      <c r="K216" s="78">
        <v>2.64</v>
      </c>
      <c r="L216" t="s">
        <v>102</v>
      </c>
      <c r="M216" s="79">
        <v>3.3500000000000002E-2</v>
      </c>
      <c r="N216" s="79">
        <v>1.5900000000000001E-2</v>
      </c>
      <c r="O216" s="78">
        <v>3409699.64</v>
      </c>
      <c r="P216" s="78">
        <v>105.52</v>
      </c>
      <c r="Q216" s="78">
        <v>0</v>
      </c>
      <c r="R216" s="78">
        <v>3597.9150601279998</v>
      </c>
      <c r="S216" s="79">
        <v>8.3000000000000001E-3</v>
      </c>
      <c r="T216" s="79">
        <v>1.1000000000000001E-3</v>
      </c>
      <c r="U216" s="79">
        <v>2.0000000000000001E-4</v>
      </c>
    </row>
    <row r="217" spans="2:21">
      <c r="B217" t="s">
        <v>1015</v>
      </c>
      <c r="C217" t="s">
        <v>1016</v>
      </c>
      <c r="D217" t="s">
        <v>100</v>
      </c>
      <c r="E217" t="s">
        <v>123</v>
      </c>
      <c r="F217" t="s">
        <v>1012</v>
      </c>
      <c r="G217" t="s">
        <v>1013</v>
      </c>
      <c r="H217" t="s">
        <v>792</v>
      </c>
      <c r="I217" t="s">
        <v>216</v>
      </c>
      <c r="J217" t="s">
        <v>373</v>
      </c>
      <c r="K217" s="78">
        <v>5.15</v>
      </c>
      <c r="L217" t="s">
        <v>102</v>
      </c>
      <c r="M217" s="79">
        <v>3.3500000000000002E-2</v>
      </c>
      <c r="N217" s="79">
        <v>1.9199999999999998E-2</v>
      </c>
      <c r="O217" s="78">
        <v>8497933.3499999996</v>
      </c>
      <c r="P217" s="78">
        <v>103.6</v>
      </c>
      <c r="Q217" s="78">
        <v>968.11940000000004</v>
      </c>
      <c r="R217" s="78">
        <v>9771.9783506000003</v>
      </c>
      <c r="S217" s="79">
        <v>1.1900000000000001E-2</v>
      </c>
      <c r="T217" s="79">
        <v>2.8999999999999998E-3</v>
      </c>
      <c r="U217" s="79">
        <v>5.0000000000000001E-4</v>
      </c>
    </row>
    <row r="218" spans="2:21">
      <c r="B218" t="s">
        <v>1017</v>
      </c>
      <c r="C218" t="s">
        <v>1018</v>
      </c>
      <c r="D218" t="s">
        <v>100</v>
      </c>
      <c r="E218" t="s">
        <v>123</v>
      </c>
      <c r="F218" t="s">
        <v>791</v>
      </c>
      <c r="G218" t="s">
        <v>127</v>
      </c>
      <c r="H218" t="s">
        <v>792</v>
      </c>
      <c r="I218" t="s">
        <v>216</v>
      </c>
      <c r="J218" t="s">
        <v>310</v>
      </c>
      <c r="K218" s="78">
        <v>2.98</v>
      </c>
      <c r="L218" t="s">
        <v>102</v>
      </c>
      <c r="M218" s="79">
        <v>2.8000000000000001E-2</v>
      </c>
      <c r="N218" s="79">
        <v>0.11899999999999999</v>
      </c>
      <c r="O218" s="78">
        <v>6176167.4699999997</v>
      </c>
      <c r="P218" s="78">
        <v>76.66</v>
      </c>
      <c r="Q218" s="78">
        <v>0</v>
      </c>
      <c r="R218" s="78">
        <v>4734.6499825020001</v>
      </c>
      <c r="S218" s="79">
        <v>2.3199999999999998E-2</v>
      </c>
      <c r="T218" s="79">
        <v>1.4E-3</v>
      </c>
      <c r="U218" s="79">
        <v>2.9999999999999997E-4</v>
      </c>
    </row>
    <row r="219" spans="2:21">
      <c r="B219" t="s">
        <v>1019</v>
      </c>
      <c r="C219" t="s">
        <v>1020</v>
      </c>
      <c r="D219" t="s">
        <v>100</v>
      </c>
      <c r="E219" t="s">
        <v>123</v>
      </c>
      <c r="F219" t="s">
        <v>791</v>
      </c>
      <c r="G219" t="s">
        <v>127</v>
      </c>
      <c r="H219" t="s">
        <v>792</v>
      </c>
      <c r="I219" t="s">
        <v>216</v>
      </c>
      <c r="J219" t="s">
        <v>1021</v>
      </c>
      <c r="K219" s="78">
        <v>0.4</v>
      </c>
      <c r="L219" t="s">
        <v>102</v>
      </c>
      <c r="M219" s="79">
        <v>4.2999999999999997E-2</v>
      </c>
      <c r="N219" s="79">
        <v>0.30280000000000001</v>
      </c>
      <c r="O219" s="78">
        <v>1847441.9</v>
      </c>
      <c r="P219" s="78">
        <v>91.69</v>
      </c>
      <c r="Q219" s="78">
        <v>0</v>
      </c>
      <c r="R219" s="78">
        <v>1693.91947811</v>
      </c>
      <c r="S219" s="79">
        <v>1.38E-2</v>
      </c>
      <c r="T219" s="79">
        <v>5.0000000000000001E-4</v>
      </c>
      <c r="U219" s="79">
        <v>1E-4</v>
      </c>
    </row>
    <row r="220" spans="2:21">
      <c r="B220" t="s">
        <v>1022</v>
      </c>
      <c r="C220" t="s">
        <v>1023</v>
      </c>
      <c r="D220" t="s">
        <v>100</v>
      </c>
      <c r="E220" t="s">
        <v>123</v>
      </c>
      <c r="F220" t="s">
        <v>791</v>
      </c>
      <c r="G220" t="s">
        <v>127</v>
      </c>
      <c r="H220" t="s">
        <v>792</v>
      </c>
      <c r="I220" t="s">
        <v>216</v>
      </c>
      <c r="J220" t="s">
        <v>1024</v>
      </c>
      <c r="K220" s="78">
        <v>1.32</v>
      </c>
      <c r="L220" t="s">
        <v>102</v>
      </c>
      <c r="M220" s="79">
        <v>4.2500000000000003E-2</v>
      </c>
      <c r="N220" s="79">
        <v>0.2346</v>
      </c>
      <c r="O220" s="78">
        <v>1708261.83</v>
      </c>
      <c r="P220" s="78">
        <v>80.290000000000006</v>
      </c>
      <c r="Q220" s="78">
        <v>0</v>
      </c>
      <c r="R220" s="78">
        <v>1371.563423307</v>
      </c>
      <c r="S220" s="79">
        <v>6.6E-3</v>
      </c>
      <c r="T220" s="79">
        <v>4.0000000000000002E-4</v>
      </c>
      <c r="U220" s="79">
        <v>1E-4</v>
      </c>
    </row>
    <row r="221" spans="2:21">
      <c r="B221" t="s">
        <v>1025</v>
      </c>
      <c r="C221" t="s">
        <v>1026</v>
      </c>
      <c r="D221" t="s">
        <v>100</v>
      </c>
      <c r="E221" t="s">
        <v>123</v>
      </c>
      <c r="F221" t="s">
        <v>791</v>
      </c>
      <c r="G221" t="s">
        <v>127</v>
      </c>
      <c r="H221" t="s">
        <v>792</v>
      </c>
      <c r="I221" t="s">
        <v>216</v>
      </c>
      <c r="J221" t="s">
        <v>1027</v>
      </c>
      <c r="K221" s="78">
        <v>1.19</v>
      </c>
      <c r="L221" t="s">
        <v>102</v>
      </c>
      <c r="M221" s="79">
        <v>3.6999999999999998E-2</v>
      </c>
      <c r="N221" s="79">
        <v>0.223</v>
      </c>
      <c r="O221" s="78">
        <v>4393078.28</v>
      </c>
      <c r="P221" s="78">
        <v>81.99</v>
      </c>
      <c r="Q221" s="78">
        <v>0</v>
      </c>
      <c r="R221" s="78">
        <v>3601.884881772</v>
      </c>
      <c r="S221" s="79">
        <v>2.23E-2</v>
      </c>
      <c r="T221" s="79">
        <v>1.1000000000000001E-3</v>
      </c>
      <c r="U221" s="79">
        <v>2.0000000000000001E-4</v>
      </c>
    </row>
    <row r="222" spans="2:21">
      <c r="B222" t="s">
        <v>1028</v>
      </c>
      <c r="C222" t="s">
        <v>1029</v>
      </c>
      <c r="D222" t="s">
        <v>100</v>
      </c>
      <c r="E222" t="s">
        <v>123</v>
      </c>
      <c r="F222" t="s">
        <v>1030</v>
      </c>
      <c r="G222" t="s">
        <v>548</v>
      </c>
      <c r="H222" t="s">
        <v>792</v>
      </c>
      <c r="I222" t="s">
        <v>216</v>
      </c>
      <c r="J222" t="s">
        <v>1031</v>
      </c>
      <c r="K222" s="78">
        <v>1.52</v>
      </c>
      <c r="L222" t="s">
        <v>102</v>
      </c>
      <c r="M222" s="79">
        <v>3.4000000000000002E-2</v>
      </c>
      <c r="N222" s="79">
        <v>7.4700000000000003E-2</v>
      </c>
      <c r="O222" s="78">
        <v>360049.7</v>
      </c>
      <c r="P222" s="78">
        <v>94.75</v>
      </c>
      <c r="Q222" s="78">
        <v>0</v>
      </c>
      <c r="R222" s="78">
        <v>341.14709075000002</v>
      </c>
      <c r="S222" s="79">
        <v>8.0000000000000004E-4</v>
      </c>
      <c r="T222" s="79">
        <v>1E-4</v>
      </c>
      <c r="U222" s="79">
        <v>0</v>
      </c>
    </row>
    <row r="223" spans="2:21">
      <c r="B223" t="s">
        <v>1032</v>
      </c>
      <c r="C223" t="s">
        <v>1033</v>
      </c>
      <c r="D223" t="s">
        <v>100</v>
      </c>
      <c r="E223" t="s">
        <v>123</v>
      </c>
      <c r="F223" t="s">
        <v>1034</v>
      </c>
      <c r="G223" t="s">
        <v>688</v>
      </c>
      <c r="H223" t="s">
        <v>792</v>
      </c>
      <c r="I223" t="s">
        <v>216</v>
      </c>
      <c r="J223" t="s">
        <v>1035</v>
      </c>
      <c r="K223" s="78">
        <v>2.2400000000000002</v>
      </c>
      <c r="L223" t="s">
        <v>102</v>
      </c>
      <c r="M223" s="79">
        <v>6.0499999999999998E-2</v>
      </c>
      <c r="N223" s="79">
        <v>5.8200000000000002E-2</v>
      </c>
      <c r="O223" s="78">
        <v>0.04</v>
      </c>
      <c r="P223" s="78">
        <v>101.2</v>
      </c>
      <c r="Q223" s="78">
        <v>0</v>
      </c>
      <c r="R223" s="78">
        <v>4.0479999999999999E-5</v>
      </c>
      <c r="S223" s="79">
        <v>0</v>
      </c>
      <c r="T223" s="79">
        <v>0</v>
      </c>
      <c r="U223" s="79">
        <v>0</v>
      </c>
    </row>
    <row r="224" spans="2:21">
      <c r="B224" t="s">
        <v>1036</v>
      </c>
      <c r="C224" t="s">
        <v>1037</v>
      </c>
      <c r="D224" t="s">
        <v>100</v>
      </c>
      <c r="E224" t="s">
        <v>123</v>
      </c>
      <c r="F224" t="s">
        <v>1038</v>
      </c>
      <c r="G224" t="s">
        <v>127</v>
      </c>
      <c r="H224" t="s">
        <v>792</v>
      </c>
      <c r="I224" t="s">
        <v>216</v>
      </c>
      <c r="J224" t="s">
        <v>290</v>
      </c>
      <c r="K224" s="78">
        <v>2.42</v>
      </c>
      <c r="L224" t="s">
        <v>102</v>
      </c>
      <c r="M224" s="79">
        <v>2.9499999999999998E-2</v>
      </c>
      <c r="N224" s="79">
        <v>1.8599999999999998E-2</v>
      </c>
      <c r="O224" s="78">
        <v>3736271.61</v>
      </c>
      <c r="P224" s="78">
        <v>102.66</v>
      </c>
      <c r="Q224" s="78">
        <v>0</v>
      </c>
      <c r="R224" s="78">
        <v>3835.6564348259999</v>
      </c>
      <c r="S224" s="79">
        <v>2.3199999999999998E-2</v>
      </c>
      <c r="T224" s="79">
        <v>1.1000000000000001E-3</v>
      </c>
      <c r="U224" s="79">
        <v>2.0000000000000001E-4</v>
      </c>
    </row>
    <row r="225" spans="2:21">
      <c r="B225" t="s">
        <v>1039</v>
      </c>
      <c r="C225" t="s">
        <v>1040</v>
      </c>
      <c r="D225" t="s">
        <v>100</v>
      </c>
      <c r="E225" t="s">
        <v>123</v>
      </c>
      <c r="F225" t="s">
        <v>752</v>
      </c>
      <c r="G225" t="s">
        <v>580</v>
      </c>
      <c r="H225" t="s">
        <v>792</v>
      </c>
      <c r="I225" t="s">
        <v>216</v>
      </c>
      <c r="J225" t="s">
        <v>1041</v>
      </c>
      <c r="K225" s="78">
        <v>7.89</v>
      </c>
      <c r="L225" t="s">
        <v>102</v>
      </c>
      <c r="M225" s="79">
        <v>1.72E-2</v>
      </c>
      <c r="N225" s="79">
        <v>2.1700000000000001E-2</v>
      </c>
      <c r="O225" s="78">
        <v>7419713.1799999997</v>
      </c>
      <c r="P225" s="78">
        <v>110.36</v>
      </c>
      <c r="Q225" s="78">
        <v>0</v>
      </c>
      <c r="R225" s="78">
        <v>8188.3954654480003</v>
      </c>
      <c r="S225" s="79">
        <v>2.92E-2</v>
      </c>
      <c r="T225" s="79">
        <v>2.3999999999999998E-3</v>
      </c>
      <c r="U225" s="79">
        <v>5.0000000000000001E-4</v>
      </c>
    </row>
    <row r="226" spans="2:21">
      <c r="B226" t="s">
        <v>1042</v>
      </c>
      <c r="C226" t="s">
        <v>1043</v>
      </c>
      <c r="D226" t="s">
        <v>100</v>
      </c>
      <c r="E226" t="s">
        <v>123</v>
      </c>
      <c r="F226" t="s">
        <v>1044</v>
      </c>
      <c r="G226" t="s">
        <v>688</v>
      </c>
      <c r="H226" t="s">
        <v>792</v>
      </c>
      <c r="I226" t="s">
        <v>216</v>
      </c>
      <c r="J226" t="s">
        <v>1045</v>
      </c>
      <c r="K226" s="78">
        <v>3.93</v>
      </c>
      <c r="L226" t="s">
        <v>102</v>
      </c>
      <c r="M226" s="79">
        <v>3.9E-2</v>
      </c>
      <c r="N226" s="79">
        <v>5.1999999999999998E-2</v>
      </c>
      <c r="O226" s="78">
        <v>7058485.1100000003</v>
      </c>
      <c r="P226" s="78">
        <v>95.66</v>
      </c>
      <c r="Q226" s="78">
        <v>0</v>
      </c>
      <c r="R226" s="78">
        <v>6752.1468562259997</v>
      </c>
      <c r="S226" s="79">
        <v>1.6799999999999999E-2</v>
      </c>
      <c r="T226" s="79">
        <v>2E-3</v>
      </c>
      <c r="U226" s="79">
        <v>4.0000000000000002E-4</v>
      </c>
    </row>
    <row r="227" spans="2:21">
      <c r="B227" t="s">
        <v>1046</v>
      </c>
      <c r="C227" t="s">
        <v>1047</v>
      </c>
      <c r="D227" t="s">
        <v>100</v>
      </c>
      <c r="E227" t="s">
        <v>123</v>
      </c>
      <c r="F227" t="s">
        <v>1048</v>
      </c>
      <c r="G227" t="s">
        <v>132</v>
      </c>
      <c r="H227" t="s">
        <v>792</v>
      </c>
      <c r="I227" t="s">
        <v>216</v>
      </c>
      <c r="J227" t="s">
        <v>423</v>
      </c>
      <c r="K227" s="78">
        <v>0.99</v>
      </c>
      <c r="L227" t="s">
        <v>102</v>
      </c>
      <c r="M227" s="79">
        <v>1.3100000000000001E-2</v>
      </c>
      <c r="N227" s="79">
        <v>1.44E-2</v>
      </c>
      <c r="O227" s="78">
        <v>3063118.6</v>
      </c>
      <c r="P227" s="78">
        <v>99.82</v>
      </c>
      <c r="Q227" s="78">
        <v>0</v>
      </c>
      <c r="R227" s="78">
        <v>3057.6049865199998</v>
      </c>
      <c r="S227" s="79">
        <v>1.4E-2</v>
      </c>
      <c r="T227" s="79">
        <v>8.9999999999999998E-4</v>
      </c>
      <c r="U227" s="79">
        <v>2.0000000000000001E-4</v>
      </c>
    </row>
    <row r="228" spans="2:21">
      <c r="B228" t="s">
        <v>1049</v>
      </c>
      <c r="C228" t="s">
        <v>1050</v>
      </c>
      <c r="D228" t="s">
        <v>100</v>
      </c>
      <c r="E228" t="s">
        <v>123</v>
      </c>
      <c r="F228" t="s">
        <v>1048</v>
      </c>
      <c r="G228" t="s">
        <v>132</v>
      </c>
      <c r="H228" t="s">
        <v>792</v>
      </c>
      <c r="I228" t="s">
        <v>216</v>
      </c>
      <c r="J228" t="s">
        <v>1051</v>
      </c>
      <c r="K228" s="78">
        <v>2.4300000000000002</v>
      </c>
      <c r="L228" t="s">
        <v>102</v>
      </c>
      <c r="M228" s="79">
        <v>2.1600000000000001E-2</v>
      </c>
      <c r="N228" s="79">
        <v>1.44E-2</v>
      </c>
      <c r="O228" s="78">
        <v>12584836.710000001</v>
      </c>
      <c r="P228" s="78">
        <v>101.79</v>
      </c>
      <c r="Q228" s="78">
        <v>0</v>
      </c>
      <c r="R228" s="78">
        <v>12810.105287109</v>
      </c>
      <c r="S228" s="79">
        <v>1.54E-2</v>
      </c>
      <c r="T228" s="79">
        <v>3.8E-3</v>
      </c>
      <c r="U228" s="79">
        <v>6.9999999999999999E-4</v>
      </c>
    </row>
    <row r="229" spans="2:21">
      <c r="B229" t="s">
        <v>1052</v>
      </c>
      <c r="C229" t="s">
        <v>1053</v>
      </c>
      <c r="D229" t="s">
        <v>100</v>
      </c>
      <c r="E229" t="s">
        <v>123</v>
      </c>
      <c r="F229" t="s">
        <v>997</v>
      </c>
      <c r="G229" t="s">
        <v>548</v>
      </c>
      <c r="H229" t="s">
        <v>787</v>
      </c>
      <c r="I229" t="s">
        <v>150</v>
      </c>
      <c r="J229" t="s">
        <v>1054</v>
      </c>
      <c r="K229" s="78">
        <v>1.96</v>
      </c>
      <c r="L229" t="s">
        <v>102</v>
      </c>
      <c r="M229" s="79">
        <v>2.4E-2</v>
      </c>
      <c r="N229" s="79">
        <v>4.0399999999999998E-2</v>
      </c>
      <c r="O229" s="78">
        <v>2521208.77</v>
      </c>
      <c r="P229" s="78">
        <v>97.15</v>
      </c>
      <c r="Q229" s="78">
        <v>0</v>
      </c>
      <c r="R229" s="78">
        <v>2449.3543200549998</v>
      </c>
      <c r="S229" s="79">
        <v>8.9999999999999993E-3</v>
      </c>
      <c r="T229" s="79">
        <v>6.9999999999999999E-4</v>
      </c>
      <c r="U229" s="79">
        <v>1E-4</v>
      </c>
    </row>
    <row r="230" spans="2:21">
      <c r="B230" t="s">
        <v>1055</v>
      </c>
      <c r="C230" t="s">
        <v>1056</v>
      </c>
      <c r="D230" t="s">
        <v>100</v>
      </c>
      <c r="E230" t="s">
        <v>123</v>
      </c>
      <c r="F230" t="s">
        <v>786</v>
      </c>
      <c r="G230" t="s">
        <v>406</v>
      </c>
      <c r="H230" t="s">
        <v>805</v>
      </c>
      <c r="I230" t="s">
        <v>150</v>
      </c>
      <c r="J230" t="s">
        <v>1057</v>
      </c>
      <c r="K230" s="78">
        <v>0.19</v>
      </c>
      <c r="L230" t="s">
        <v>102</v>
      </c>
      <c r="M230" s="79">
        <v>3.7600000000000001E-2</v>
      </c>
      <c r="N230" s="79">
        <v>2.0899999999999998E-2</v>
      </c>
      <c r="O230" s="78">
        <v>519160.46</v>
      </c>
      <c r="P230" s="78">
        <v>100.23</v>
      </c>
      <c r="Q230" s="78">
        <v>0</v>
      </c>
      <c r="R230" s="78">
        <v>520.35452905800003</v>
      </c>
      <c r="S230" s="79">
        <v>5.4000000000000003E-3</v>
      </c>
      <c r="T230" s="79">
        <v>2.0000000000000001E-4</v>
      </c>
      <c r="U230" s="79">
        <v>0</v>
      </c>
    </row>
    <row r="231" spans="2:21">
      <c r="B231" t="s">
        <v>1058</v>
      </c>
      <c r="C231" t="s">
        <v>1059</v>
      </c>
      <c r="D231" t="s">
        <v>100</v>
      </c>
      <c r="E231" t="s">
        <v>123</v>
      </c>
      <c r="F231" t="s">
        <v>809</v>
      </c>
      <c r="G231" t="s">
        <v>810</v>
      </c>
      <c r="H231" t="s">
        <v>805</v>
      </c>
      <c r="I231" t="s">
        <v>150</v>
      </c>
      <c r="J231" t="s">
        <v>370</v>
      </c>
      <c r="K231" s="78">
        <v>4.0599999999999996</v>
      </c>
      <c r="L231" t="s">
        <v>102</v>
      </c>
      <c r="M231" s="79">
        <v>3.15E-2</v>
      </c>
      <c r="N231" s="79">
        <v>3.4799999999999998E-2</v>
      </c>
      <c r="O231" s="78">
        <v>6342249.7300000004</v>
      </c>
      <c r="P231" s="78">
        <v>98</v>
      </c>
      <c r="Q231" s="78">
        <v>0</v>
      </c>
      <c r="R231" s="78">
        <v>6215.4047354000004</v>
      </c>
      <c r="S231" s="79">
        <v>0.02</v>
      </c>
      <c r="T231" s="79">
        <v>1.9E-3</v>
      </c>
      <c r="U231" s="79">
        <v>2.9999999999999997E-4</v>
      </c>
    </row>
    <row r="232" spans="2:21">
      <c r="B232" t="s">
        <v>1060</v>
      </c>
      <c r="C232" t="s">
        <v>1061</v>
      </c>
      <c r="D232" t="s">
        <v>100</v>
      </c>
      <c r="E232" t="s">
        <v>123</v>
      </c>
      <c r="F232" t="s">
        <v>814</v>
      </c>
      <c r="G232" t="s">
        <v>132</v>
      </c>
      <c r="H232" t="s">
        <v>815</v>
      </c>
      <c r="I232" t="s">
        <v>216</v>
      </c>
      <c r="J232" t="s">
        <v>816</v>
      </c>
      <c r="K232" s="78">
        <v>2.83</v>
      </c>
      <c r="L232" t="s">
        <v>102</v>
      </c>
      <c r="M232" s="79">
        <v>4.1399999999999999E-2</v>
      </c>
      <c r="N232" s="79">
        <v>3.8699999999999998E-2</v>
      </c>
      <c r="O232" s="78">
        <v>3338894.79</v>
      </c>
      <c r="P232" s="78">
        <v>100.8</v>
      </c>
      <c r="Q232" s="78">
        <v>555.97370999999998</v>
      </c>
      <c r="R232" s="78">
        <v>3921.5796583199999</v>
      </c>
      <c r="S232" s="79">
        <v>5.8999999999999999E-3</v>
      </c>
      <c r="T232" s="79">
        <v>1.1999999999999999E-3</v>
      </c>
      <c r="U232" s="79">
        <v>2.0000000000000001E-4</v>
      </c>
    </row>
    <row r="233" spans="2:21">
      <c r="B233" t="s">
        <v>1062</v>
      </c>
      <c r="C233" t="s">
        <v>1063</v>
      </c>
      <c r="D233" t="s">
        <v>100</v>
      </c>
      <c r="E233" t="s">
        <v>123</v>
      </c>
      <c r="F233" t="s">
        <v>814</v>
      </c>
      <c r="G233" t="s">
        <v>132</v>
      </c>
      <c r="H233" t="s">
        <v>815</v>
      </c>
      <c r="I233" t="s">
        <v>216</v>
      </c>
      <c r="J233" t="s">
        <v>638</v>
      </c>
      <c r="K233" s="78">
        <v>3.42</v>
      </c>
      <c r="L233" t="s">
        <v>102</v>
      </c>
      <c r="M233" s="79">
        <v>3.5499999999999997E-2</v>
      </c>
      <c r="N233" s="79">
        <v>5.0299999999999997E-2</v>
      </c>
      <c r="O233" s="78">
        <v>6437369.6100000003</v>
      </c>
      <c r="P233" s="78">
        <v>95.29</v>
      </c>
      <c r="Q233" s="78">
        <v>114.26331999999999</v>
      </c>
      <c r="R233" s="78">
        <v>6248.4328213689996</v>
      </c>
      <c r="S233" s="79">
        <v>9.1000000000000004E-3</v>
      </c>
      <c r="T233" s="79">
        <v>1.9E-3</v>
      </c>
      <c r="U233" s="79">
        <v>4.0000000000000002E-4</v>
      </c>
    </row>
    <row r="234" spans="2:21">
      <c r="B234" t="s">
        <v>1064</v>
      </c>
      <c r="C234" t="s">
        <v>1065</v>
      </c>
      <c r="D234" t="s">
        <v>100</v>
      </c>
      <c r="E234" t="s">
        <v>123</v>
      </c>
      <c r="F234" t="s">
        <v>814</v>
      </c>
      <c r="G234" t="s">
        <v>132</v>
      </c>
      <c r="H234" t="s">
        <v>815</v>
      </c>
      <c r="I234" t="s">
        <v>216</v>
      </c>
      <c r="J234" t="s">
        <v>1066</v>
      </c>
      <c r="K234" s="78">
        <v>4.75</v>
      </c>
      <c r="L234" t="s">
        <v>102</v>
      </c>
      <c r="M234" s="79">
        <v>2.5000000000000001E-2</v>
      </c>
      <c r="N234" s="79">
        <v>5.7700000000000001E-2</v>
      </c>
      <c r="O234" s="78">
        <v>16911984.260000002</v>
      </c>
      <c r="P234" s="78">
        <v>87</v>
      </c>
      <c r="Q234" s="78">
        <v>0</v>
      </c>
      <c r="R234" s="78">
        <v>14713.426306200001</v>
      </c>
      <c r="S234" s="79">
        <v>2.0500000000000001E-2</v>
      </c>
      <c r="T234" s="79">
        <v>4.4000000000000003E-3</v>
      </c>
      <c r="U234" s="79">
        <v>8.0000000000000004E-4</v>
      </c>
    </row>
    <row r="235" spans="2:21">
      <c r="B235" t="s">
        <v>1067</v>
      </c>
      <c r="C235" t="s">
        <v>1068</v>
      </c>
      <c r="D235" t="s">
        <v>100</v>
      </c>
      <c r="E235" t="s">
        <v>123</v>
      </c>
      <c r="F235" t="s">
        <v>1069</v>
      </c>
      <c r="G235" t="s">
        <v>688</v>
      </c>
      <c r="H235" t="s">
        <v>805</v>
      </c>
      <c r="I235" t="s">
        <v>150</v>
      </c>
      <c r="J235" t="s">
        <v>1027</v>
      </c>
      <c r="K235" s="78">
        <v>3.09</v>
      </c>
      <c r="L235" t="s">
        <v>102</v>
      </c>
      <c r="M235" s="79">
        <v>3.95E-2</v>
      </c>
      <c r="N235" s="79">
        <v>0.1724</v>
      </c>
      <c r="O235" s="78">
        <v>5816503.04</v>
      </c>
      <c r="P235" s="78">
        <v>69.7</v>
      </c>
      <c r="Q235" s="78">
        <v>0</v>
      </c>
      <c r="R235" s="78">
        <v>4054.1026188800001</v>
      </c>
      <c r="S235" s="79">
        <v>9.9000000000000008E-3</v>
      </c>
      <c r="T235" s="79">
        <v>1.1999999999999999E-3</v>
      </c>
      <c r="U235" s="79">
        <v>2.0000000000000001E-4</v>
      </c>
    </row>
    <row r="236" spans="2:21">
      <c r="B236" t="s">
        <v>1070</v>
      </c>
      <c r="C236" t="s">
        <v>1071</v>
      </c>
      <c r="D236" t="s">
        <v>100</v>
      </c>
      <c r="E236" t="s">
        <v>123</v>
      </c>
      <c r="F236" t="s">
        <v>1069</v>
      </c>
      <c r="G236" t="s">
        <v>688</v>
      </c>
      <c r="H236" t="s">
        <v>805</v>
      </c>
      <c r="I236" t="s">
        <v>150</v>
      </c>
      <c r="J236" t="s">
        <v>1072</v>
      </c>
      <c r="K236" s="78">
        <v>3.66</v>
      </c>
      <c r="L236" t="s">
        <v>102</v>
      </c>
      <c r="M236" s="79">
        <v>0.03</v>
      </c>
      <c r="N236" s="79">
        <v>5.28E-2</v>
      </c>
      <c r="O236" s="78">
        <v>9843164.1099999994</v>
      </c>
      <c r="P236" s="78">
        <v>93.51</v>
      </c>
      <c r="Q236" s="78">
        <v>0</v>
      </c>
      <c r="R236" s="78">
        <v>9204.3427592610005</v>
      </c>
      <c r="S236" s="79">
        <v>1.2E-2</v>
      </c>
      <c r="T236" s="79">
        <v>2.7000000000000001E-3</v>
      </c>
      <c r="U236" s="79">
        <v>5.0000000000000001E-4</v>
      </c>
    </row>
    <row r="237" spans="2:21">
      <c r="B237" t="s">
        <v>1073</v>
      </c>
      <c r="C237" t="s">
        <v>1074</v>
      </c>
      <c r="D237" t="s">
        <v>100</v>
      </c>
      <c r="E237" t="s">
        <v>123</v>
      </c>
      <c r="F237" t="s">
        <v>1075</v>
      </c>
      <c r="G237" t="s">
        <v>580</v>
      </c>
      <c r="H237" t="s">
        <v>805</v>
      </c>
      <c r="I237" t="s">
        <v>150</v>
      </c>
      <c r="J237" t="s">
        <v>364</v>
      </c>
      <c r="K237" s="78">
        <v>1.94</v>
      </c>
      <c r="L237" t="s">
        <v>102</v>
      </c>
      <c r="M237" s="79">
        <v>4.3499999999999997E-2</v>
      </c>
      <c r="N237" s="79">
        <v>2.1000000000000001E-2</v>
      </c>
      <c r="O237" s="78">
        <v>15500.27</v>
      </c>
      <c r="P237" s="78">
        <v>106.5</v>
      </c>
      <c r="Q237" s="78">
        <v>0</v>
      </c>
      <c r="R237" s="78">
        <v>16.50778755</v>
      </c>
      <c r="S237" s="79">
        <v>1E-4</v>
      </c>
      <c r="T237" s="79">
        <v>0</v>
      </c>
      <c r="U237" s="79">
        <v>0</v>
      </c>
    </row>
    <row r="238" spans="2:21">
      <c r="B238" t="s">
        <v>1076</v>
      </c>
      <c r="C238" t="s">
        <v>1077</v>
      </c>
      <c r="D238" t="s">
        <v>100</v>
      </c>
      <c r="E238" t="s">
        <v>123</v>
      </c>
      <c r="F238" t="s">
        <v>1075</v>
      </c>
      <c r="G238" t="s">
        <v>580</v>
      </c>
      <c r="H238" t="s">
        <v>805</v>
      </c>
      <c r="I238" t="s">
        <v>150</v>
      </c>
      <c r="J238" t="s">
        <v>373</v>
      </c>
      <c r="K238" s="78">
        <v>4.97</v>
      </c>
      <c r="L238" t="s">
        <v>102</v>
      </c>
      <c r="M238" s="79">
        <v>3.27E-2</v>
      </c>
      <c r="N238" s="79">
        <v>2.2700000000000001E-2</v>
      </c>
      <c r="O238" s="78">
        <v>3189980.73</v>
      </c>
      <c r="P238" s="78">
        <v>105.5</v>
      </c>
      <c r="Q238" s="78">
        <v>0</v>
      </c>
      <c r="R238" s="78">
        <v>3365.4296701500002</v>
      </c>
      <c r="S238" s="79">
        <v>1.43E-2</v>
      </c>
      <c r="T238" s="79">
        <v>1E-3</v>
      </c>
      <c r="U238" s="79">
        <v>2.0000000000000001E-4</v>
      </c>
    </row>
    <row r="239" spans="2:21">
      <c r="B239" t="s">
        <v>1078</v>
      </c>
      <c r="C239" t="s">
        <v>1079</v>
      </c>
      <c r="D239" t="s">
        <v>100</v>
      </c>
      <c r="E239" t="s">
        <v>123</v>
      </c>
      <c r="F239" t="s">
        <v>1080</v>
      </c>
      <c r="G239" t="s">
        <v>127</v>
      </c>
      <c r="H239" t="s">
        <v>815</v>
      </c>
      <c r="I239" t="s">
        <v>216</v>
      </c>
      <c r="J239" t="s">
        <v>956</v>
      </c>
      <c r="K239" s="78">
        <v>0.72</v>
      </c>
      <c r="L239" t="s">
        <v>102</v>
      </c>
      <c r="M239" s="79">
        <v>3.3000000000000002E-2</v>
      </c>
      <c r="N239" s="79">
        <v>0.17150000000000001</v>
      </c>
      <c r="O239" s="78">
        <v>1145711.28</v>
      </c>
      <c r="P239" s="78">
        <v>91.66</v>
      </c>
      <c r="Q239" s="78">
        <v>0</v>
      </c>
      <c r="R239" s="78">
        <v>1050.158959248</v>
      </c>
      <c r="S239" s="79">
        <v>5.3E-3</v>
      </c>
      <c r="T239" s="79">
        <v>2.9999999999999997E-4</v>
      </c>
      <c r="U239" s="79">
        <v>1E-4</v>
      </c>
    </row>
    <row r="240" spans="2:21">
      <c r="B240" t="s">
        <v>1081</v>
      </c>
      <c r="C240" t="s">
        <v>1082</v>
      </c>
      <c r="D240" t="s">
        <v>100</v>
      </c>
      <c r="E240" t="s">
        <v>123</v>
      </c>
      <c r="F240" t="s">
        <v>841</v>
      </c>
      <c r="G240" t="s">
        <v>585</v>
      </c>
      <c r="H240" t="s">
        <v>842</v>
      </c>
      <c r="I240" t="s">
        <v>216</v>
      </c>
      <c r="J240" t="s">
        <v>1083</v>
      </c>
      <c r="K240" s="78">
        <v>5.3</v>
      </c>
      <c r="L240" t="s">
        <v>102</v>
      </c>
      <c r="M240" s="79">
        <v>4.4499999999999998E-2</v>
      </c>
      <c r="N240" s="79">
        <v>2.23E-2</v>
      </c>
      <c r="O240" s="78">
        <v>6316474.25</v>
      </c>
      <c r="P240" s="78">
        <v>112.04</v>
      </c>
      <c r="Q240" s="78">
        <v>0</v>
      </c>
      <c r="R240" s="78">
        <v>7076.9777496999995</v>
      </c>
      <c r="S240" s="79">
        <v>2.3300000000000001E-2</v>
      </c>
      <c r="T240" s="79">
        <v>2.0999999999999999E-3</v>
      </c>
      <c r="U240" s="79">
        <v>4.0000000000000002E-4</v>
      </c>
    </row>
    <row r="241" spans="2:21">
      <c r="B241" t="s">
        <v>1084</v>
      </c>
      <c r="C241" t="s">
        <v>1085</v>
      </c>
      <c r="D241" t="s">
        <v>100</v>
      </c>
      <c r="E241" t="s">
        <v>123</v>
      </c>
      <c r="F241" t="s">
        <v>1086</v>
      </c>
      <c r="G241" t="s">
        <v>125</v>
      </c>
      <c r="H241" t="s">
        <v>846</v>
      </c>
      <c r="I241" t="s">
        <v>150</v>
      </c>
      <c r="J241" t="s">
        <v>364</v>
      </c>
      <c r="K241" s="78">
        <v>4.1500000000000004</v>
      </c>
      <c r="L241" t="s">
        <v>102</v>
      </c>
      <c r="M241" s="79">
        <v>3.4500000000000003E-2</v>
      </c>
      <c r="N241" s="79">
        <v>2.1600000000000001E-2</v>
      </c>
      <c r="O241" s="78">
        <v>6832607.8899999997</v>
      </c>
      <c r="P241" s="78">
        <v>106.62</v>
      </c>
      <c r="Q241" s="78">
        <v>0</v>
      </c>
      <c r="R241" s="78">
        <v>7284.9265323179998</v>
      </c>
      <c r="S241" s="79">
        <v>2.12E-2</v>
      </c>
      <c r="T241" s="79">
        <v>2.2000000000000001E-3</v>
      </c>
      <c r="U241" s="79">
        <v>4.0000000000000002E-4</v>
      </c>
    </row>
    <row r="242" spans="2:21">
      <c r="B242" t="s">
        <v>1087</v>
      </c>
      <c r="C242" t="s">
        <v>1088</v>
      </c>
      <c r="D242" t="s">
        <v>100</v>
      </c>
      <c r="E242" t="s">
        <v>123</v>
      </c>
      <c r="F242" t="s">
        <v>1089</v>
      </c>
      <c r="G242" t="s">
        <v>1090</v>
      </c>
      <c r="H242" t="s">
        <v>846</v>
      </c>
      <c r="I242" t="s">
        <v>150</v>
      </c>
      <c r="J242" t="s">
        <v>364</v>
      </c>
      <c r="K242" s="78">
        <v>2.85</v>
      </c>
      <c r="L242" t="s">
        <v>102</v>
      </c>
      <c r="M242" s="79">
        <v>3.4000000000000002E-2</v>
      </c>
      <c r="N242" s="79">
        <v>0.1686</v>
      </c>
      <c r="O242" s="78">
        <v>1192244.1399999999</v>
      </c>
      <c r="P242" s="78">
        <v>70.209999999999994</v>
      </c>
      <c r="Q242" s="78">
        <v>0</v>
      </c>
      <c r="R242" s="78">
        <v>837.07461069399994</v>
      </c>
      <c r="S242" s="79">
        <v>1.6000000000000001E-3</v>
      </c>
      <c r="T242" s="79">
        <v>2.0000000000000001E-4</v>
      </c>
      <c r="U242" s="79">
        <v>0</v>
      </c>
    </row>
    <row r="243" spans="2:21">
      <c r="B243" t="s">
        <v>1091</v>
      </c>
      <c r="C243" t="s">
        <v>1092</v>
      </c>
      <c r="D243" t="s">
        <v>100</v>
      </c>
      <c r="E243" t="s">
        <v>123</v>
      </c>
      <c r="F243" t="s">
        <v>1089</v>
      </c>
      <c r="G243" t="s">
        <v>1090</v>
      </c>
      <c r="H243" t="s">
        <v>846</v>
      </c>
      <c r="I243" t="s">
        <v>150</v>
      </c>
      <c r="J243" t="s">
        <v>310</v>
      </c>
      <c r="K243" s="78">
        <v>4.53</v>
      </c>
      <c r="L243" t="s">
        <v>102</v>
      </c>
      <c r="M243" s="79">
        <v>2.1600000000000001E-2</v>
      </c>
      <c r="N243" s="79">
        <v>0.1162</v>
      </c>
      <c r="O243" s="78">
        <v>6024860.0999999996</v>
      </c>
      <c r="P243" s="78">
        <v>67.92</v>
      </c>
      <c r="Q243" s="78">
        <v>0</v>
      </c>
      <c r="R243" s="78">
        <v>4092.08497992</v>
      </c>
      <c r="S243" s="79">
        <v>2.63E-2</v>
      </c>
      <c r="T243" s="79">
        <v>1.1999999999999999E-3</v>
      </c>
      <c r="U243" s="79">
        <v>2.0000000000000001E-4</v>
      </c>
    </row>
    <row r="244" spans="2:21">
      <c r="B244" t="s">
        <v>1093</v>
      </c>
      <c r="C244" t="s">
        <v>1094</v>
      </c>
      <c r="D244" t="s">
        <v>100</v>
      </c>
      <c r="E244" t="s">
        <v>123</v>
      </c>
      <c r="F244" t="s">
        <v>1095</v>
      </c>
      <c r="G244" t="s">
        <v>585</v>
      </c>
      <c r="H244" t="s">
        <v>842</v>
      </c>
      <c r="I244" t="s">
        <v>216</v>
      </c>
      <c r="J244" t="s">
        <v>1096</v>
      </c>
      <c r="K244" s="78">
        <v>2.56</v>
      </c>
      <c r="L244" t="s">
        <v>102</v>
      </c>
      <c r="M244" s="79">
        <v>5.8999999999999997E-2</v>
      </c>
      <c r="N244" s="79">
        <v>0.06</v>
      </c>
      <c r="O244" s="78">
        <v>6899848.2999999998</v>
      </c>
      <c r="P244" s="78">
        <v>99.99</v>
      </c>
      <c r="Q244" s="78">
        <v>0</v>
      </c>
      <c r="R244" s="78">
        <v>6899.1583151699997</v>
      </c>
      <c r="S244" s="79">
        <v>7.7000000000000002E-3</v>
      </c>
      <c r="T244" s="79">
        <v>2.0999999999999999E-3</v>
      </c>
      <c r="U244" s="79">
        <v>4.0000000000000002E-4</v>
      </c>
    </row>
    <row r="245" spans="2:21">
      <c r="B245" t="s">
        <v>1097</v>
      </c>
      <c r="C245" t="s">
        <v>1098</v>
      </c>
      <c r="D245" t="s">
        <v>100</v>
      </c>
      <c r="E245" t="s">
        <v>123</v>
      </c>
      <c r="F245" t="s">
        <v>1095</v>
      </c>
      <c r="G245" t="s">
        <v>585</v>
      </c>
      <c r="H245" t="s">
        <v>842</v>
      </c>
      <c r="I245" t="s">
        <v>216</v>
      </c>
      <c r="J245" t="s">
        <v>364</v>
      </c>
      <c r="K245" s="78">
        <v>4.99</v>
      </c>
      <c r="L245" t="s">
        <v>102</v>
      </c>
      <c r="M245" s="79">
        <v>2.7E-2</v>
      </c>
      <c r="N245" s="79">
        <v>6.59E-2</v>
      </c>
      <c r="O245" s="78">
        <v>1120844.3799999999</v>
      </c>
      <c r="P245" s="78">
        <v>83.3</v>
      </c>
      <c r="Q245" s="78">
        <v>0</v>
      </c>
      <c r="R245" s="78">
        <v>933.66336853999996</v>
      </c>
      <c r="S245" s="79">
        <v>1.2999999999999999E-3</v>
      </c>
      <c r="T245" s="79">
        <v>2.9999999999999997E-4</v>
      </c>
      <c r="U245" s="79">
        <v>1E-4</v>
      </c>
    </row>
    <row r="246" spans="2:21">
      <c r="B246" t="s">
        <v>1099</v>
      </c>
      <c r="C246" t="s">
        <v>1100</v>
      </c>
      <c r="D246" t="s">
        <v>100</v>
      </c>
      <c r="E246" t="s">
        <v>123</v>
      </c>
      <c r="F246" t="s">
        <v>1101</v>
      </c>
      <c r="G246" t="s">
        <v>688</v>
      </c>
      <c r="H246" t="s">
        <v>846</v>
      </c>
      <c r="I246" t="s">
        <v>150</v>
      </c>
      <c r="J246" t="s">
        <v>1102</v>
      </c>
      <c r="K246" s="78">
        <v>2.66</v>
      </c>
      <c r="L246" t="s">
        <v>102</v>
      </c>
      <c r="M246" s="79">
        <v>4.5999999999999999E-2</v>
      </c>
      <c r="N246" s="79">
        <v>9.2299999999999993E-2</v>
      </c>
      <c r="O246" s="78">
        <v>3365224.68</v>
      </c>
      <c r="P246" s="78">
        <v>90.18</v>
      </c>
      <c r="Q246" s="78">
        <v>0</v>
      </c>
      <c r="R246" s="78">
        <v>3034.7596164239999</v>
      </c>
      <c r="S246" s="79">
        <v>1.41E-2</v>
      </c>
      <c r="T246" s="79">
        <v>8.9999999999999998E-4</v>
      </c>
      <c r="U246" s="79">
        <v>2.0000000000000001E-4</v>
      </c>
    </row>
    <row r="247" spans="2:21">
      <c r="B247" t="s">
        <v>1103</v>
      </c>
      <c r="C247" t="s">
        <v>1104</v>
      </c>
      <c r="D247" t="s">
        <v>100</v>
      </c>
      <c r="E247" t="s">
        <v>123</v>
      </c>
      <c r="F247" t="s">
        <v>1105</v>
      </c>
      <c r="G247" t="s">
        <v>688</v>
      </c>
      <c r="H247" t="s">
        <v>1106</v>
      </c>
      <c r="I247" t="s">
        <v>216</v>
      </c>
      <c r="J247" t="s">
        <v>448</v>
      </c>
      <c r="K247" s="78">
        <v>0.25</v>
      </c>
      <c r="L247" t="s">
        <v>102</v>
      </c>
      <c r="M247" s="79">
        <v>0.04</v>
      </c>
      <c r="N247" s="79">
        <v>0.27079999999999999</v>
      </c>
      <c r="O247" s="78">
        <v>12012602.720000001</v>
      </c>
      <c r="P247" s="78">
        <v>97.1</v>
      </c>
      <c r="Q247" s="78">
        <v>0</v>
      </c>
      <c r="R247" s="78">
        <v>11664.237241119999</v>
      </c>
      <c r="S247" s="79">
        <v>1.77E-2</v>
      </c>
      <c r="T247" s="79">
        <v>3.5000000000000001E-3</v>
      </c>
      <c r="U247" s="79">
        <v>6.9999999999999999E-4</v>
      </c>
    </row>
    <row r="248" spans="2:21">
      <c r="B248" t="s">
        <v>1107</v>
      </c>
      <c r="C248" t="s">
        <v>1108</v>
      </c>
      <c r="D248" t="s">
        <v>100</v>
      </c>
      <c r="E248" t="s">
        <v>123</v>
      </c>
      <c r="F248" t="s">
        <v>1086</v>
      </c>
      <c r="G248" t="s">
        <v>125</v>
      </c>
      <c r="H248" t="s">
        <v>224</v>
      </c>
      <c r="I248" t="s">
        <v>225</v>
      </c>
      <c r="J248" t="s">
        <v>364</v>
      </c>
      <c r="K248" s="78">
        <v>3.5</v>
      </c>
      <c r="L248" t="s">
        <v>102</v>
      </c>
      <c r="M248" s="79">
        <v>4.2500000000000003E-2</v>
      </c>
      <c r="N248" s="79">
        <v>2.3199999999999998E-2</v>
      </c>
      <c r="O248" s="78">
        <v>665938.74</v>
      </c>
      <c r="P248" s="78">
        <v>108.39</v>
      </c>
      <c r="Q248" s="78">
        <v>0</v>
      </c>
      <c r="R248" s="78">
        <v>721.81100028599997</v>
      </c>
      <c r="S248" s="79">
        <v>5.4999999999999997E-3</v>
      </c>
      <c r="T248" s="79">
        <v>2.0000000000000001E-4</v>
      </c>
      <c r="U248" s="79">
        <v>0</v>
      </c>
    </row>
    <row r="249" spans="2:21">
      <c r="B249" s="80" t="s">
        <v>400</v>
      </c>
      <c r="C249" s="16"/>
      <c r="D249" s="16"/>
      <c r="E249" s="16"/>
      <c r="F249" s="16"/>
      <c r="K249" s="82">
        <v>3.52</v>
      </c>
      <c r="N249" s="81">
        <v>9.0999999999999998E-2</v>
      </c>
      <c r="O249" s="82">
        <v>100539871.37</v>
      </c>
      <c r="Q249" s="82">
        <v>0</v>
      </c>
      <c r="R249" s="82">
        <v>81955.163102171995</v>
      </c>
      <c r="T249" s="81">
        <v>2.4400000000000002E-2</v>
      </c>
      <c r="U249" s="81">
        <v>4.5999999999999999E-3</v>
      </c>
    </row>
    <row r="250" spans="2:21">
      <c r="B250" t="s">
        <v>1109</v>
      </c>
      <c r="C250" t="s">
        <v>1110</v>
      </c>
      <c r="D250" t="s">
        <v>100</v>
      </c>
      <c r="E250" t="s">
        <v>123</v>
      </c>
      <c r="F250" t="s">
        <v>1111</v>
      </c>
      <c r="G250" t="s">
        <v>1112</v>
      </c>
      <c r="H250" t="s">
        <v>515</v>
      </c>
      <c r="I250" t="s">
        <v>216</v>
      </c>
      <c r="J250" t="s">
        <v>1113</v>
      </c>
      <c r="K250" s="78">
        <v>2.5499999999999998</v>
      </c>
      <c r="L250" t="s">
        <v>102</v>
      </c>
      <c r="M250" s="79">
        <v>3.49E-2</v>
      </c>
      <c r="N250" s="79">
        <v>6.1100000000000002E-2</v>
      </c>
      <c r="O250" s="78">
        <v>38286867.670000002</v>
      </c>
      <c r="P250" s="78">
        <v>90.82</v>
      </c>
      <c r="Q250" s="78">
        <v>0</v>
      </c>
      <c r="R250" s="78">
        <v>34772.133217893999</v>
      </c>
      <c r="S250" s="79">
        <v>2.07E-2</v>
      </c>
      <c r="T250" s="79">
        <v>1.04E-2</v>
      </c>
      <c r="U250" s="79">
        <v>1.9E-3</v>
      </c>
    </row>
    <row r="251" spans="2:21">
      <c r="B251" t="s">
        <v>1114</v>
      </c>
      <c r="C251" t="s">
        <v>1115</v>
      </c>
      <c r="D251" t="s">
        <v>100</v>
      </c>
      <c r="E251" t="s">
        <v>123</v>
      </c>
      <c r="F251" t="s">
        <v>1116</v>
      </c>
      <c r="G251" t="s">
        <v>1112</v>
      </c>
      <c r="H251" t="s">
        <v>787</v>
      </c>
      <c r="I251" t="s">
        <v>150</v>
      </c>
      <c r="J251" t="s">
        <v>1117</v>
      </c>
      <c r="K251" s="78">
        <v>4.63</v>
      </c>
      <c r="L251" t="s">
        <v>102</v>
      </c>
      <c r="M251" s="79">
        <v>4.6899999999999997E-2</v>
      </c>
      <c r="N251" s="79">
        <v>0.1166</v>
      </c>
      <c r="O251" s="78">
        <v>35076684.18</v>
      </c>
      <c r="P251" s="78">
        <v>74.349999999999994</v>
      </c>
      <c r="Q251" s="78">
        <v>0</v>
      </c>
      <c r="R251" s="78">
        <v>26079.51468783</v>
      </c>
      <c r="S251" s="79">
        <v>2.1700000000000001E-2</v>
      </c>
      <c r="T251" s="79">
        <v>7.7999999999999996E-3</v>
      </c>
      <c r="U251" s="79">
        <v>1.5E-3</v>
      </c>
    </row>
    <row r="252" spans="2:21">
      <c r="B252" t="s">
        <v>1118</v>
      </c>
      <c r="C252" t="s">
        <v>1119</v>
      </c>
      <c r="D252" t="s">
        <v>100</v>
      </c>
      <c r="E252" t="s">
        <v>123</v>
      </c>
      <c r="F252" t="s">
        <v>1116</v>
      </c>
      <c r="G252" t="s">
        <v>1112</v>
      </c>
      <c r="H252" t="s">
        <v>787</v>
      </c>
      <c r="I252" t="s">
        <v>150</v>
      </c>
      <c r="J252" t="s">
        <v>1120</v>
      </c>
      <c r="K252" s="78">
        <v>4.38</v>
      </c>
      <c r="L252" t="s">
        <v>102</v>
      </c>
      <c r="M252" s="79">
        <v>4.6899999999999997E-2</v>
      </c>
      <c r="N252" s="79">
        <v>0.1162</v>
      </c>
      <c r="O252" s="78">
        <v>18924288.219999999</v>
      </c>
      <c r="P252" s="78">
        <v>74.349999999999994</v>
      </c>
      <c r="Q252" s="78">
        <v>0</v>
      </c>
      <c r="R252" s="78">
        <v>14070.208291569999</v>
      </c>
      <c r="S252" s="79">
        <v>9.5999999999999992E-3</v>
      </c>
      <c r="T252" s="79">
        <v>4.1999999999999997E-3</v>
      </c>
      <c r="U252" s="79">
        <v>8.0000000000000004E-4</v>
      </c>
    </row>
    <row r="253" spans="2:21">
      <c r="B253" t="s">
        <v>1121</v>
      </c>
      <c r="C253" t="s">
        <v>1122</v>
      </c>
      <c r="D253" t="s">
        <v>100</v>
      </c>
      <c r="E253" t="s">
        <v>123</v>
      </c>
      <c r="F253" t="s">
        <v>1123</v>
      </c>
      <c r="G253" t="s">
        <v>1112</v>
      </c>
      <c r="H253" t="s">
        <v>805</v>
      </c>
      <c r="I253" t="s">
        <v>150</v>
      </c>
      <c r="J253" t="s">
        <v>364</v>
      </c>
      <c r="K253" s="78">
        <v>1.46</v>
      </c>
      <c r="L253" t="s">
        <v>102</v>
      </c>
      <c r="M253" s="79">
        <v>4.4999999999999998E-2</v>
      </c>
      <c r="N253" s="79">
        <v>0.18679999999999999</v>
      </c>
      <c r="O253" s="78">
        <v>403979.75</v>
      </c>
      <c r="P253" s="78">
        <v>75.39</v>
      </c>
      <c r="Q253" s="78">
        <v>0</v>
      </c>
      <c r="R253" s="78">
        <v>304.56033352499998</v>
      </c>
      <c r="S253" s="79">
        <v>2.9999999999999997E-4</v>
      </c>
      <c r="T253" s="79">
        <v>1E-4</v>
      </c>
      <c r="U253" s="79">
        <v>0</v>
      </c>
    </row>
    <row r="254" spans="2:21">
      <c r="B254" t="s">
        <v>1124</v>
      </c>
      <c r="C254" t="s">
        <v>1125</v>
      </c>
      <c r="D254" t="s">
        <v>100</v>
      </c>
      <c r="E254" t="s">
        <v>123</v>
      </c>
      <c r="F254" t="s">
        <v>1095</v>
      </c>
      <c r="G254" t="s">
        <v>585</v>
      </c>
      <c r="H254" t="s">
        <v>842</v>
      </c>
      <c r="I254" t="s">
        <v>216</v>
      </c>
      <c r="J254" t="s">
        <v>318</v>
      </c>
      <c r="K254" s="78">
        <v>3.13</v>
      </c>
      <c r="L254" t="s">
        <v>102</v>
      </c>
      <c r="M254" s="79">
        <v>4.7E-2</v>
      </c>
      <c r="N254" s="79">
        <v>8.3500000000000005E-2</v>
      </c>
      <c r="O254" s="78">
        <v>3399353.21</v>
      </c>
      <c r="P254" s="78">
        <v>86.35</v>
      </c>
      <c r="Q254" s="78">
        <v>0</v>
      </c>
      <c r="R254" s="78">
        <v>2935.3414968349998</v>
      </c>
      <c r="S254" s="79">
        <v>4.7999999999999996E-3</v>
      </c>
      <c r="T254" s="79">
        <v>8.9999999999999998E-4</v>
      </c>
      <c r="U254" s="79">
        <v>2.0000000000000001E-4</v>
      </c>
    </row>
    <row r="255" spans="2:21">
      <c r="B255" t="s">
        <v>1126</v>
      </c>
      <c r="C255" t="s">
        <v>1127</v>
      </c>
      <c r="D255" t="s">
        <v>100</v>
      </c>
      <c r="E255" t="s">
        <v>123</v>
      </c>
      <c r="F255" t="s">
        <v>1095</v>
      </c>
      <c r="G255" t="s">
        <v>585</v>
      </c>
      <c r="H255" t="s">
        <v>842</v>
      </c>
      <c r="I255" t="s">
        <v>216</v>
      </c>
      <c r="J255" t="s">
        <v>1128</v>
      </c>
      <c r="K255" s="78">
        <v>2.08</v>
      </c>
      <c r="L255" t="s">
        <v>102</v>
      </c>
      <c r="M255" s="79">
        <v>6.7000000000000004E-2</v>
      </c>
      <c r="N255" s="79">
        <v>9.3100000000000002E-2</v>
      </c>
      <c r="O255" s="78">
        <v>4448698.34</v>
      </c>
      <c r="P255" s="78">
        <v>85.27</v>
      </c>
      <c r="Q255" s="78">
        <v>0</v>
      </c>
      <c r="R255" s="78">
        <v>3793.4050745180002</v>
      </c>
      <c r="S255" s="79">
        <v>4.3E-3</v>
      </c>
      <c r="T255" s="79">
        <v>1.1000000000000001E-3</v>
      </c>
      <c r="U255" s="79">
        <v>2.0000000000000001E-4</v>
      </c>
    </row>
    <row r="256" spans="2:21">
      <c r="B256" s="80" t="s">
        <v>1129</v>
      </c>
      <c r="C256" s="16"/>
      <c r="D256" s="16"/>
      <c r="E256" s="16"/>
      <c r="F256" s="16"/>
      <c r="K256" s="82">
        <v>0</v>
      </c>
      <c r="N256" s="81">
        <v>0</v>
      </c>
      <c r="O256" s="82">
        <v>0</v>
      </c>
      <c r="Q256" s="82">
        <v>0</v>
      </c>
      <c r="R256" s="82">
        <v>0</v>
      </c>
      <c r="T256" s="81">
        <v>0</v>
      </c>
      <c r="U256" s="81">
        <v>0</v>
      </c>
    </row>
    <row r="257" spans="2:21">
      <c r="B257" t="s">
        <v>224</v>
      </c>
      <c r="C257" t="s">
        <v>224</v>
      </c>
      <c r="D257" s="16"/>
      <c r="E257" s="16"/>
      <c r="F257" s="16"/>
      <c r="G257" t="s">
        <v>224</v>
      </c>
      <c r="H257" t="s">
        <v>224</v>
      </c>
      <c r="K257" s="78">
        <v>0</v>
      </c>
      <c r="L257" t="s">
        <v>224</v>
      </c>
      <c r="M257" s="79">
        <v>0</v>
      </c>
      <c r="N257" s="79">
        <v>0</v>
      </c>
      <c r="O257" s="78">
        <v>0</v>
      </c>
      <c r="P257" s="78">
        <v>0</v>
      </c>
      <c r="R257" s="78">
        <v>0</v>
      </c>
      <c r="S257" s="79">
        <v>0</v>
      </c>
      <c r="T257" s="79">
        <v>0</v>
      </c>
      <c r="U257" s="79">
        <v>0</v>
      </c>
    </row>
    <row r="258" spans="2:21">
      <c r="B258" s="80" t="s">
        <v>264</v>
      </c>
      <c r="C258" s="16"/>
      <c r="D258" s="16"/>
      <c r="E258" s="16"/>
      <c r="F258" s="16"/>
      <c r="K258" s="82">
        <v>8.32</v>
      </c>
      <c r="N258" s="81">
        <v>3.6999999999999998E-2</v>
      </c>
      <c r="O258" s="82">
        <v>222642956.06999999</v>
      </c>
      <c r="Q258" s="82">
        <v>0</v>
      </c>
      <c r="R258" s="82">
        <v>851502.41413043521</v>
      </c>
      <c r="T258" s="81">
        <v>0.2535</v>
      </c>
      <c r="U258" s="81">
        <v>4.7699999999999999E-2</v>
      </c>
    </row>
    <row r="259" spans="2:21">
      <c r="B259" s="80" t="s">
        <v>401</v>
      </c>
      <c r="C259" s="16"/>
      <c r="D259" s="16"/>
      <c r="E259" s="16"/>
      <c r="F259" s="16"/>
      <c r="K259" s="82">
        <v>6.7</v>
      </c>
      <c r="N259" s="81">
        <v>4.7899999999999998E-2</v>
      </c>
      <c r="O259" s="82">
        <v>17632178.32</v>
      </c>
      <c r="Q259" s="82">
        <v>0</v>
      </c>
      <c r="R259" s="82">
        <v>65557.616404742264</v>
      </c>
      <c r="T259" s="81">
        <v>1.95E-2</v>
      </c>
      <c r="U259" s="81">
        <v>3.7000000000000002E-3</v>
      </c>
    </row>
    <row r="260" spans="2:21">
      <c r="B260" t="s">
        <v>1130</v>
      </c>
      <c r="C260" t="s">
        <v>1131</v>
      </c>
      <c r="D260" t="s">
        <v>1132</v>
      </c>
      <c r="E260" t="s">
        <v>1133</v>
      </c>
      <c r="F260" t="s">
        <v>1134</v>
      </c>
      <c r="G260" t="s">
        <v>1135</v>
      </c>
      <c r="H260" t="s">
        <v>842</v>
      </c>
      <c r="I260" t="s">
        <v>216</v>
      </c>
      <c r="J260" t="s">
        <v>313</v>
      </c>
      <c r="K260" s="78">
        <v>3.76</v>
      </c>
      <c r="L260" t="s">
        <v>110</v>
      </c>
      <c r="M260" s="79">
        <v>0.06</v>
      </c>
      <c r="N260" s="79">
        <v>4.48E-2</v>
      </c>
      <c r="O260" s="78">
        <v>2163171.63</v>
      </c>
      <c r="P260" s="78">
        <v>109.01333272000949</v>
      </c>
      <c r="Q260" s="78">
        <v>0</v>
      </c>
      <c r="R260" s="78">
        <v>9156.2073449887903</v>
      </c>
      <c r="S260" s="79">
        <v>2.2000000000000001E-3</v>
      </c>
      <c r="T260" s="79">
        <v>2.7000000000000001E-3</v>
      </c>
      <c r="U260" s="79">
        <v>5.0000000000000001E-4</v>
      </c>
    </row>
    <row r="261" spans="2:21">
      <c r="B261" t="s">
        <v>1136</v>
      </c>
      <c r="C261" t="s">
        <v>1137</v>
      </c>
      <c r="D261" t="s">
        <v>123</v>
      </c>
      <c r="E261" t="s">
        <v>1133</v>
      </c>
      <c r="F261" t="s">
        <v>412</v>
      </c>
      <c r="G261" t="s">
        <v>406</v>
      </c>
      <c r="H261" t="s">
        <v>1138</v>
      </c>
      <c r="I261" t="s">
        <v>226</v>
      </c>
      <c r="J261" t="s">
        <v>318</v>
      </c>
      <c r="K261" s="78">
        <v>5.05</v>
      </c>
      <c r="L261" t="s">
        <v>106</v>
      </c>
      <c r="M261" s="79">
        <v>3.2800000000000003E-2</v>
      </c>
      <c r="N261" s="79">
        <v>3.7600000000000001E-2</v>
      </c>
      <c r="O261" s="78">
        <v>4159010.29</v>
      </c>
      <c r="P261" s="78">
        <v>98.530681000000044</v>
      </c>
      <c r="Q261" s="78">
        <v>0</v>
      </c>
      <c r="R261" s="78">
        <v>14203.3254260954</v>
      </c>
      <c r="S261" s="79">
        <v>5.4999999999999997E-3</v>
      </c>
      <c r="T261" s="79">
        <v>4.1999999999999997E-3</v>
      </c>
      <c r="U261" s="79">
        <v>8.0000000000000004E-4</v>
      </c>
    </row>
    <row r="262" spans="2:21">
      <c r="B262" t="s">
        <v>1139</v>
      </c>
      <c r="C262" t="s">
        <v>1140</v>
      </c>
      <c r="D262" t="s">
        <v>1141</v>
      </c>
      <c r="E262" t="s">
        <v>1133</v>
      </c>
      <c r="F262" t="s">
        <v>1142</v>
      </c>
      <c r="G262" t="s">
        <v>1112</v>
      </c>
      <c r="H262" t="s">
        <v>1143</v>
      </c>
      <c r="I262" t="s">
        <v>226</v>
      </c>
      <c r="J262" t="s">
        <v>796</v>
      </c>
      <c r="K262" s="78">
        <v>4.82</v>
      </c>
      <c r="L262" t="s">
        <v>106</v>
      </c>
      <c r="M262" s="79">
        <v>5.4100000000000002E-2</v>
      </c>
      <c r="N262" s="79">
        <v>5.8700000000000002E-2</v>
      </c>
      <c r="O262" s="78">
        <v>3458149.41</v>
      </c>
      <c r="P262" s="78">
        <v>97</v>
      </c>
      <c r="Q262" s="78">
        <v>0</v>
      </c>
      <c r="R262" s="78">
        <v>11626.3674794082</v>
      </c>
      <c r="S262" s="79">
        <v>0</v>
      </c>
      <c r="T262" s="79">
        <v>3.5000000000000001E-3</v>
      </c>
      <c r="U262" s="79">
        <v>6.9999999999999999E-4</v>
      </c>
    </row>
    <row r="263" spans="2:21">
      <c r="B263" t="s">
        <v>1144</v>
      </c>
      <c r="C263" t="s">
        <v>1145</v>
      </c>
      <c r="D263" t="s">
        <v>123</v>
      </c>
      <c r="E263" t="s">
        <v>1133</v>
      </c>
      <c r="F263" t="s">
        <v>913</v>
      </c>
      <c r="G263" t="s">
        <v>1146</v>
      </c>
      <c r="H263" t="s">
        <v>1143</v>
      </c>
      <c r="I263" t="s">
        <v>226</v>
      </c>
      <c r="J263" t="s">
        <v>796</v>
      </c>
      <c r="K263" s="78">
        <v>11.29</v>
      </c>
      <c r="L263" t="s">
        <v>106</v>
      </c>
      <c r="M263" s="79">
        <v>6.4399999999999999E-2</v>
      </c>
      <c r="N263" s="79">
        <v>4.7500000000000001E-2</v>
      </c>
      <c r="O263" s="78">
        <v>5363235.42</v>
      </c>
      <c r="P263" s="78">
        <v>118.99425030091641</v>
      </c>
      <c r="Q263" s="78">
        <v>0</v>
      </c>
      <c r="R263" s="78">
        <v>22119.810209141</v>
      </c>
      <c r="S263" s="79">
        <v>0</v>
      </c>
      <c r="T263" s="79">
        <v>6.6E-3</v>
      </c>
      <c r="U263" s="79">
        <v>1.1999999999999999E-3</v>
      </c>
    </row>
    <row r="264" spans="2:21">
      <c r="B264" t="s">
        <v>1147</v>
      </c>
      <c r="C264" t="s">
        <v>1148</v>
      </c>
      <c r="D264" t="s">
        <v>1141</v>
      </c>
      <c r="E264" t="s">
        <v>1133</v>
      </c>
      <c r="F264" t="s">
        <v>1142</v>
      </c>
      <c r="G264" t="s">
        <v>1112</v>
      </c>
      <c r="H264" t="s">
        <v>224</v>
      </c>
      <c r="I264" t="s">
        <v>225</v>
      </c>
      <c r="J264" t="s">
        <v>796</v>
      </c>
      <c r="K264" s="78">
        <v>3.24</v>
      </c>
      <c r="L264" t="s">
        <v>106</v>
      </c>
      <c r="M264" s="79">
        <v>5.0799999999999998E-2</v>
      </c>
      <c r="N264" s="79">
        <v>5.4699999999999999E-2</v>
      </c>
      <c r="O264" s="78">
        <v>2488611.5699999998</v>
      </c>
      <c r="P264" s="78">
        <v>97.987117281201137</v>
      </c>
      <c r="Q264" s="78">
        <v>0</v>
      </c>
      <c r="R264" s="78">
        <v>8451.9059451088797</v>
      </c>
      <c r="S264" s="79">
        <v>0</v>
      </c>
      <c r="T264" s="79">
        <v>2.5000000000000001E-3</v>
      </c>
      <c r="U264" s="79">
        <v>5.0000000000000001E-4</v>
      </c>
    </row>
    <row r="265" spans="2:21">
      <c r="B265" s="80" t="s">
        <v>402</v>
      </c>
      <c r="C265" s="16"/>
      <c r="D265" s="16"/>
      <c r="E265" s="16"/>
      <c r="F265" s="16"/>
      <c r="K265" s="82">
        <v>8.4499999999999993</v>
      </c>
      <c r="N265" s="81">
        <v>3.61E-2</v>
      </c>
      <c r="O265" s="82">
        <v>205010777.75</v>
      </c>
      <c r="Q265" s="82">
        <v>0</v>
      </c>
      <c r="R265" s="82">
        <v>785944.79772569297</v>
      </c>
      <c r="T265" s="81">
        <v>0.23400000000000001</v>
      </c>
      <c r="U265" s="81">
        <v>4.3999999999999997E-2</v>
      </c>
    </row>
    <row r="266" spans="2:21">
      <c r="B266" t="s">
        <v>1149</v>
      </c>
      <c r="C266" t="s">
        <v>1150</v>
      </c>
      <c r="D266" t="s">
        <v>123</v>
      </c>
      <c r="E266" t="s">
        <v>1133</v>
      </c>
      <c r="F266" t="s">
        <v>1151</v>
      </c>
      <c r="G266" t="s">
        <v>1152</v>
      </c>
      <c r="H266" t="s">
        <v>1153</v>
      </c>
      <c r="I266" t="s">
        <v>226</v>
      </c>
      <c r="J266" t="s">
        <v>364</v>
      </c>
      <c r="K266" s="78">
        <v>8.23</v>
      </c>
      <c r="L266" t="s">
        <v>106</v>
      </c>
      <c r="M266" s="79">
        <v>3.3799999999999997E-2</v>
      </c>
      <c r="N266" s="79">
        <v>2.2700000000000001E-2</v>
      </c>
      <c r="O266" s="78">
        <v>1966519.66</v>
      </c>
      <c r="P266" s="78">
        <v>109.68566711760042</v>
      </c>
      <c r="Q266" s="78">
        <v>0</v>
      </c>
      <c r="R266" s="78">
        <v>7476.1280760621003</v>
      </c>
      <c r="S266" s="79">
        <v>2E-3</v>
      </c>
      <c r="T266" s="79">
        <v>2.2000000000000001E-3</v>
      </c>
      <c r="U266" s="79">
        <v>4.0000000000000002E-4</v>
      </c>
    </row>
    <row r="267" spans="2:21">
      <c r="B267" t="s">
        <v>1154</v>
      </c>
      <c r="C267" t="s">
        <v>1155</v>
      </c>
      <c r="D267" t="s">
        <v>1141</v>
      </c>
      <c r="E267" t="s">
        <v>123</v>
      </c>
      <c r="F267" t="s">
        <v>1156</v>
      </c>
      <c r="G267" t="s">
        <v>1157</v>
      </c>
      <c r="H267" t="s">
        <v>1153</v>
      </c>
      <c r="I267" t="s">
        <v>226</v>
      </c>
      <c r="J267" t="s">
        <v>313</v>
      </c>
      <c r="K267" s="78">
        <v>4.37</v>
      </c>
      <c r="L267" t="s">
        <v>106</v>
      </c>
      <c r="M267" s="79">
        <v>0</v>
      </c>
      <c r="N267" s="79">
        <v>1.6E-2</v>
      </c>
      <c r="O267" s="78">
        <v>455875.01</v>
      </c>
      <c r="P267" s="78">
        <v>322.06418989141775</v>
      </c>
      <c r="Q267" s="78">
        <v>0</v>
      </c>
      <c r="R267" s="78">
        <v>1468.21015787392</v>
      </c>
      <c r="S267" s="79">
        <v>8.9999999999999998E-4</v>
      </c>
      <c r="T267" s="79">
        <v>4.0000000000000002E-4</v>
      </c>
      <c r="U267" s="79">
        <v>1E-4</v>
      </c>
    </row>
    <row r="268" spans="2:21">
      <c r="B268" t="s">
        <v>1158</v>
      </c>
      <c r="C268" t="s">
        <v>1159</v>
      </c>
      <c r="D268" t="s">
        <v>1132</v>
      </c>
      <c r="E268" t="s">
        <v>1133</v>
      </c>
      <c r="F268" t="s">
        <v>1160</v>
      </c>
      <c r="G268" t="s">
        <v>1157</v>
      </c>
      <c r="H268" t="s">
        <v>1153</v>
      </c>
      <c r="I268" t="s">
        <v>226</v>
      </c>
      <c r="J268" t="s">
        <v>364</v>
      </c>
      <c r="K268" s="78">
        <v>21.81</v>
      </c>
      <c r="L268" t="s">
        <v>106</v>
      </c>
      <c r="M268" s="79">
        <v>3.85E-2</v>
      </c>
      <c r="N268" s="79">
        <v>3.0800000000000001E-2</v>
      </c>
      <c r="O268" s="78">
        <v>2413455.9500000002</v>
      </c>
      <c r="P268" s="78">
        <v>116.73124091678699</v>
      </c>
      <c r="Q268" s="78">
        <v>0</v>
      </c>
      <c r="R268" s="78">
        <v>9764.6129978717108</v>
      </c>
      <c r="S268" s="79">
        <v>6.9999999999999999E-4</v>
      </c>
      <c r="T268" s="79">
        <v>2.8999999999999998E-3</v>
      </c>
      <c r="U268" s="79">
        <v>5.0000000000000001E-4</v>
      </c>
    </row>
    <row r="269" spans="2:21">
      <c r="B269" t="s">
        <v>1161</v>
      </c>
      <c r="C269" t="s">
        <v>1162</v>
      </c>
      <c r="D269" t="s">
        <v>1132</v>
      </c>
      <c r="E269" t="s">
        <v>1133</v>
      </c>
      <c r="F269" t="s">
        <v>1160</v>
      </c>
      <c r="G269" t="s">
        <v>1163</v>
      </c>
      <c r="H269" t="s">
        <v>1164</v>
      </c>
      <c r="I269" t="s">
        <v>226</v>
      </c>
      <c r="J269" t="s">
        <v>364</v>
      </c>
      <c r="K269" s="78">
        <v>14.53</v>
      </c>
      <c r="L269" t="s">
        <v>110</v>
      </c>
      <c r="M269" s="79">
        <v>3.6999999999999998E-2</v>
      </c>
      <c r="N269" s="79">
        <v>2.3099999999999999E-2</v>
      </c>
      <c r="O269" s="78">
        <v>1162034.3500000001</v>
      </c>
      <c r="P269" s="78">
        <v>121.75394477228406</v>
      </c>
      <c r="Q269" s="78">
        <v>0</v>
      </c>
      <c r="R269" s="78">
        <v>5493.4734540640202</v>
      </c>
      <c r="S269" s="79">
        <v>6.9999999999999999E-4</v>
      </c>
      <c r="T269" s="79">
        <v>1.6000000000000001E-3</v>
      </c>
      <c r="U269" s="79">
        <v>2.9999999999999997E-4</v>
      </c>
    </row>
    <row r="270" spans="2:21">
      <c r="B270" t="s">
        <v>1165</v>
      </c>
      <c r="C270" t="s">
        <v>1166</v>
      </c>
      <c r="D270" t="s">
        <v>1167</v>
      </c>
      <c r="E270" t="s">
        <v>1133</v>
      </c>
      <c r="F270" t="s">
        <v>1168</v>
      </c>
      <c r="G270" t="s">
        <v>1169</v>
      </c>
      <c r="H270" t="s">
        <v>1170</v>
      </c>
      <c r="I270" t="s">
        <v>231</v>
      </c>
      <c r="J270" t="s">
        <v>430</v>
      </c>
      <c r="K270" s="78">
        <v>3.79</v>
      </c>
      <c r="L270" t="s">
        <v>106</v>
      </c>
      <c r="M270" s="79">
        <v>4.4999999999999998E-2</v>
      </c>
      <c r="N270" s="79">
        <v>3.6200000000000003E-2</v>
      </c>
      <c r="O270" s="78">
        <v>1162.04</v>
      </c>
      <c r="P270" s="78">
        <v>106.50235216819974</v>
      </c>
      <c r="Q270" s="78">
        <v>0</v>
      </c>
      <c r="R270" s="78">
        <v>4.2895273396959999</v>
      </c>
      <c r="S270" s="79">
        <v>0</v>
      </c>
      <c r="T270" s="79">
        <v>0</v>
      </c>
      <c r="U270" s="79">
        <v>0</v>
      </c>
    </row>
    <row r="271" spans="2:21">
      <c r="B271" t="s">
        <v>1171</v>
      </c>
      <c r="C271" t="s">
        <v>1172</v>
      </c>
      <c r="D271" t="s">
        <v>123</v>
      </c>
      <c r="E271" t="s">
        <v>1133</v>
      </c>
      <c r="F271" t="s">
        <v>1173</v>
      </c>
      <c r="G271" t="s">
        <v>1152</v>
      </c>
      <c r="H271" t="s">
        <v>842</v>
      </c>
      <c r="I271" t="s">
        <v>216</v>
      </c>
      <c r="J271" t="s">
        <v>1174</v>
      </c>
      <c r="K271" s="78">
        <v>6.74</v>
      </c>
      <c r="L271" t="s">
        <v>106</v>
      </c>
      <c r="M271" s="79">
        <v>5.1299999999999998E-2</v>
      </c>
      <c r="N271" s="79">
        <v>3.5799999999999998E-2</v>
      </c>
      <c r="O271" s="78">
        <v>1075775.67</v>
      </c>
      <c r="P271" s="78">
        <v>110.22284660130316</v>
      </c>
      <c r="Q271" s="78">
        <v>0</v>
      </c>
      <c r="R271" s="78">
        <v>4109.8114868047796</v>
      </c>
      <c r="S271" s="79">
        <v>2.2000000000000001E-3</v>
      </c>
      <c r="T271" s="79">
        <v>1.1999999999999999E-3</v>
      </c>
      <c r="U271" s="79">
        <v>2.0000000000000001E-4</v>
      </c>
    </row>
    <row r="272" spans="2:21">
      <c r="B272" t="s">
        <v>1175</v>
      </c>
      <c r="C272" t="s">
        <v>1176</v>
      </c>
      <c r="D272" t="s">
        <v>123</v>
      </c>
      <c r="E272" t="s">
        <v>1133</v>
      </c>
      <c r="F272" t="s">
        <v>1177</v>
      </c>
      <c r="G272" t="s">
        <v>1135</v>
      </c>
      <c r="H272" t="s">
        <v>1178</v>
      </c>
      <c r="I272" t="s">
        <v>226</v>
      </c>
      <c r="J272" t="s">
        <v>361</v>
      </c>
      <c r="K272" s="78">
        <v>7.86</v>
      </c>
      <c r="L272" t="s">
        <v>110</v>
      </c>
      <c r="M272" s="79">
        <v>2.8799999999999999E-2</v>
      </c>
      <c r="N272" s="79">
        <v>2.29E-2</v>
      </c>
      <c r="O272" s="78">
        <v>1841377.5</v>
      </c>
      <c r="P272" s="78">
        <v>104.1292759328463</v>
      </c>
      <c r="Q272" s="78">
        <v>0</v>
      </c>
      <c r="R272" s="78">
        <v>7444.9314225731096</v>
      </c>
      <c r="S272" s="79">
        <v>1.8E-3</v>
      </c>
      <c r="T272" s="79">
        <v>2.2000000000000001E-3</v>
      </c>
      <c r="U272" s="79">
        <v>4.0000000000000002E-4</v>
      </c>
    </row>
    <row r="273" spans="2:21">
      <c r="B273" t="s">
        <v>1179</v>
      </c>
      <c r="C273" t="s">
        <v>1180</v>
      </c>
      <c r="D273" t="s">
        <v>123</v>
      </c>
      <c r="E273" t="s">
        <v>1133</v>
      </c>
      <c r="F273" t="s">
        <v>1181</v>
      </c>
      <c r="G273" t="s">
        <v>1182</v>
      </c>
      <c r="H273" t="s">
        <v>1138</v>
      </c>
      <c r="I273" t="s">
        <v>226</v>
      </c>
      <c r="J273" t="s">
        <v>549</v>
      </c>
      <c r="K273" s="78">
        <v>7.61</v>
      </c>
      <c r="L273" t="s">
        <v>106</v>
      </c>
      <c r="M273" s="79">
        <v>4.1099999999999998E-2</v>
      </c>
      <c r="N273" s="79">
        <v>2.8400000000000002E-2</v>
      </c>
      <c r="O273" s="78">
        <v>1966519.66</v>
      </c>
      <c r="P273" s="78">
        <v>111.52199988530846</v>
      </c>
      <c r="Q273" s="78">
        <v>0</v>
      </c>
      <c r="R273" s="78">
        <v>7601.29172290935</v>
      </c>
      <c r="S273" s="79">
        <v>1.6000000000000001E-3</v>
      </c>
      <c r="T273" s="79">
        <v>2.3E-3</v>
      </c>
      <c r="U273" s="79">
        <v>4.0000000000000002E-4</v>
      </c>
    </row>
    <row r="274" spans="2:21">
      <c r="B274" t="s">
        <v>1183</v>
      </c>
      <c r="C274" t="s">
        <v>1184</v>
      </c>
      <c r="D274" t="s">
        <v>123</v>
      </c>
      <c r="E274" t="s">
        <v>1133</v>
      </c>
      <c r="F274" t="s">
        <v>1185</v>
      </c>
      <c r="G274" t="s">
        <v>1135</v>
      </c>
      <c r="H274" t="s">
        <v>1186</v>
      </c>
      <c r="I274" t="s">
        <v>231</v>
      </c>
      <c r="J274" t="s">
        <v>549</v>
      </c>
      <c r="K274" s="78">
        <v>16.399999999999999</v>
      </c>
      <c r="L274" t="s">
        <v>106</v>
      </c>
      <c r="M274" s="79">
        <v>4.4499999999999998E-2</v>
      </c>
      <c r="N274" s="79">
        <v>3.15E-2</v>
      </c>
      <c r="O274" s="78">
        <v>2757775.66</v>
      </c>
      <c r="P274" s="78">
        <v>121.56666933174814</v>
      </c>
      <c r="Q274" s="78">
        <v>0</v>
      </c>
      <c r="R274" s="78">
        <v>11619.889908634101</v>
      </c>
      <c r="S274" s="79">
        <v>1.4E-3</v>
      </c>
      <c r="T274" s="79">
        <v>3.5000000000000001E-3</v>
      </c>
      <c r="U274" s="79">
        <v>6.9999999999999999E-4</v>
      </c>
    </row>
    <row r="275" spans="2:21">
      <c r="B275" t="s">
        <v>1187</v>
      </c>
      <c r="C275" t="s">
        <v>1188</v>
      </c>
      <c r="D275" t="s">
        <v>123</v>
      </c>
      <c r="E275" t="s">
        <v>1133</v>
      </c>
      <c r="F275" t="s">
        <v>1189</v>
      </c>
      <c r="G275" t="s">
        <v>1163</v>
      </c>
      <c r="H275" t="s">
        <v>1138</v>
      </c>
      <c r="I275" t="s">
        <v>226</v>
      </c>
      <c r="J275" t="s">
        <v>796</v>
      </c>
      <c r="K275" s="78">
        <v>16.04</v>
      </c>
      <c r="L275" t="s">
        <v>106</v>
      </c>
      <c r="M275" s="79">
        <v>5.5500000000000001E-2</v>
      </c>
      <c r="N275" s="79">
        <v>3.6499999999999998E-2</v>
      </c>
      <c r="O275" s="78">
        <v>2234681.4700000002</v>
      </c>
      <c r="P275" s="78">
        <v>135.60471819616771</v>
      </c>
      <c r="Q275" s="78">
        <v>0</v>
      </c>
      <c r="R275" s="78">
        <v>10503.1359195407</v>
      </c>
      <c r="S275" s="79">
        <v>0</v>
      </c>
      <c r="T275" s="79">
        <v>3.0999999999999999E-3</v>
      </c>
      <c r="U275" s="79">
        <v>5.9999999999999995E-4</v>
      </c>
    </row>
    <row r="276" spans="2:21">
      <c r="B276" t="s">
        <v>1190</v>
      </c>
      <c r="C276" t="s">
        <v>1191</v>
      </c>
      <c r="D276" t="s">
        <v>123</v>
      </c>
      <c r="E276" t="s">
        <v>1133</v>
      </c>
      <c r="F276" t="s">
        <v>1192</v>
      </c>
      <c r="G276" t="s">
        <v>1182</v>
      </c>
      <c r="H276" t="s">
        <v>1138</v>
      </c>
      <c r="I276" t="s">
        <v>226</v>
      </c>
      <c r="J276" t="s">
        <v>549</v>
      </c>
      <c r="K276" s="78">
        <v>16.97</v>
      </c>
      <c r="L276" t="s">
        <v>106</v>
      </c>
      <c r="M276" s="79">
        <v>4.5499999999999999E-2</v>
      </c>
      <c r="N276" s="79">
        <v>3.5099999999999999E-2</v>
      </c>
      <c r="O276" s="78">
        <v>2681617.71</v>
      </c>
      <c r="P276" s="78">
        <v>119.90391658412291</v>
      </c>
      <c r="Q276" s="78">
        <v>0</v>
      </c>
      <c r="R276" s="78">
        <v>11144.453926557801</v>
      </c>
      <c r="S276" s="79">
        <v>1.1000000000000001E-3</v>
      </c>
      <c r="T276" s="79">
        <v>3.3E-3</v>
      </c>
      <c r="U276" s="79">
        <v>5.9999999999999995E-4</v>
      </c>
    </row>
    <row r="277" spans="2:21">
      <c r="B277" t="s">
        <v>1193</v>
      </c>
      <c r="C277" t="s">
        <v>1194</v>
      </c>
      <c r="D277" t="s">
        <v>123</v>
      </c>
      <c r="E277" t="s">
        <v>1133</v>
      </c>
      <c r="F277" t="s">
        <v>1195</v>
      </c>
      <c r="G277" t="s">
        <v>1169</v>
      </c>
      <c r="H277" t="s">
        <v>1138</v>
      </c>
      <c r="I277" t="s">
        <v>226</v>
      </c>
      <c r="J277" t="s">
        <v>1196</v>
      </c>
      <c r="K277" s="78">
        <v>2.81</v>
      </c>
      <c r="L277" t="s">
        <v>106</v>
      </c>
      <c r="M277" s="79">
        <v>6.5000000000000002E-2</v>
      </c>
      <c r="N277" s="79">
        <v>3.1899999999999998E-2</v>
      </c>
      <c r="O277" s="78">
        <v>4201.22</v>
      </c>
      <c r="P277" s="78">
        <v>111.68088971775136</v>
      </c>
      <c r="Q277" s="78">
        <v>0</v>
      </c>
      <c r="R277" s="78">
        <v>16.262333454968399</v>
      </c>
      <c r="S277" s="79">
        <v>0</v>
      </c>
      <c r="T277" s="79">
        <v>0</v>
      </c>
      <c r="U277" s="79">
        <v>0</v>
      </c>
    </row>
    <row r="278" spans="2:21">
      <c r="B278" t="s">
        <v>1197</v>
      </c>
      <c r="C278" t="s">
        <v>1198</v>
      </c>
      <c r="D278" t="s">
        <v>123</v>
      </c>
      <c r="E278" t="s">
        <v>1133</v>
      </c>
      <c r="F278" t="s">
        <v>1185</v>
      </c>
      <c r="G278" t="s">
        <v>1199</v>
      </c>
      <c r="H278" t="s">
        <v>1138</v>
      </c>
      <c r="I278" t="s">
        <v>226</v>
      </c>
      <c r="J278" t="s">
        <v>549</v>
      </c>
      <c r="K278" s="78">
        <v>14.43</v>
      </c>
      <c r="L278" t="s">
        <v>106</v>
      </c>
      <c r="M278" s="79">
        <v>5.0999999999999997E-2</v>
      </c>
      <c r="N278" s="79">
        <v>3.9800000000000002E-2</v>
      </c>
      <c r="O278" s="78">
        <v>1072647.0900000001</v>
      </c>
      <c r="P278" s="78">
        <v>117.57549936468014</v>
      </c>
      <c r="Q278" s="78">
        <v>0</v>
      </c>
      <c r="R278" s="78">
        <v>4371.2158178441196</v>
      </c>
      <c r="S278" s="79">
        <v>1.4E-3</v>
      </c>
      <c r="T278" s="79">
        <v>1.2999999999999999E-3</v>
      </c>
      <c r="U278" s="79">
        <v>2.0000000000000001E-4</v>
      </c>
    </row>
    <row r="279" spans="2:21">
      <c r="B279" t="s">
        <v>1200</v>
      </c>
      <c r="C279" t="s">
        <v>1201</v>
      </c>
      <c r="D279" t="s">
        <v>123</v>
      </c>
      <c r="E279" t="s">
        <v>1133</v>
      </c>
      <c r="F279" t="s">
        <v>1202</v>
      </c>
      <c r="G279" t="s">
        <v>1152</v>
      </c>
      <c r="H279" t="s">
        <v>1106</v>
      </c>
      <c r="I279" t="s">
        <v>216</v>
      </c>
      <c r="J279" t="s">
        <v>1203</v>
      </c>
      <c r="K279" s="78">
        <v>6.16</v>
      </c>
      <c r="L279" t="s">
        <v>106</v>
      </c>
      <c r="M279" s="79">
        <v>4.4999999999999998E-2</v>
      </c>
      <c r="N279" s="79">
        <v>4.3200000000000002E-2</v>
      </c>
      <c r="O279" s="78">
        <v>1617909.38</v>
      </c>
      <c r="P279" s="78">
        <v>102.43150013676203</v>
      </c>
      <c r="Q279" s="78">
        <v>0</v>
      </c>
      <c r="R279" s="78">
        <v>5744.0245028777899</v>
      </c>
      <c r="S279" s="79">
        <v>2.2000000000000001E-3</v>
      </c>
      <c r="T279" s="79">
        <v>1.6999999999999999E-3</v>
      </c>
      <c r="U279" s="79">
        <v>2.9999999999999997E-4</v>
      </c>
    </row>
    <row r="280" spans="2:21">
      <c r="B280" t="s">
        <v>1204</v>
      </c>
      <c r="C280" t="s">
        <v>1205</v>
      </c>
      <c r="D280" t="s">
        <v>123</v>
      </c>
      <c r="E280" t="s">
        <v>1133</v>
      </c>
      <c r="F280" t="s">
        <v>1206</v>
      </c>
      <c r="G280" t="s">
        <v>1152</v>
      </c>
      <c r="H280" t="s">
        <v>1138</v>
      </c>
      <c r="I280" t="s">
        <v>226</v>
      </c>
      <c r="J280" t="s">
        <v>1207</v>
      </c>
      <c r="K280" s="78">
        <v>4.4000000000000004</v>
      </c>
      <c r="L280" t="s">
        <v>106</v>
      </c>
      <c r="M280" s="79">
        <v>5.7500000000000002E-2</v>
      </c>
      <c r="N280" s="79">
        <v>3.7400000000000003E-2</v>
      </c>
      <c r="O280" s="78">
        <v>757557.01</v>
      </c>
      <c r="P280" s="78">
        <v>113.72125131516452</v>
      </c>
      <c r="Q280" s="78">
        <v>0</v>
      </c>
      <c r="R280" s="78">
        <v>2985.9704418517499</v>
      </c>
      <c r="S280" s="79">
        <v>1.1000000000000001E-3</v>
      </c>
      <c r="T280" s="79">
        <v>8.9999999999999998E-4</v>
      </c>
      <c r="U280" s="79">
        <v>2.0000000000000001E-4</v>
      </c>
    </row>
    <row r="281" spans="2:21">
      <c r="B281" t="s">
        <v>1208</v>
      </c>
      <c r="C281" t="s">
        <v>1209</v>
      </c>
      <c r="D281" t="s">
        <v>123</v>
      </c>
      <c r="E281" t="s">
        <v>1133</v>
      </c>
      <c r="F281" t="s">
        <v>1210</v>
      </c>
      <c r="G281" t="s">
        <v>1211</v>
      </c>
      <c r="H281" t="s">
        <v>861</v>
      </c>
      <c r="I281" t="s">
        <v>216</v>
      </c>
      <c r="J281" t="s">
        <v>1212</v>
      </c>
      <c r="K281" s="78">
        <v>2.09</v>
      </c>
      <c r="L281" t="s">
        <v>106</v>
      </c>
      <c r="M281" s="79">
        <v>4.7500000000000001E-2</v>
      </c>
      <c r="N281" s="79">
        <v>4.0399999999999998E-2</v>
      </c>
      <c r="O281" s="78">
        <v>3601948.91</v>
      </c>
      <c r="P281" s="78">
        <v>102.39522222371311</v>
      </c>
      <c r="Q281" s="78">
        <v>0</v>
      </c>
      <c r="R281" s="78">
        <v>12783.382965537099</v>
      </c>
      <c r="S281" s="79">
        <v>0</v>
      </c>
      <c r="T281" s="79">
        <v>3.8E-3</v>
      </c>
      <c r="U281" s="79">
        <v>6.9999999999999999E-4</v>
      </c>
    </row>
    <row r="282" spans="2:21">
      <c r="B282" t="s">
        <v>1213</v>
      </c>
      <c r="C282" t="s">
        <v>1214</v>
      </c>
      <c r="D282" t="s">
        <v>123</v>
      </c>
      <c r="E282" t="s">
        <v>1133</v>
      </c>
      <c r="F282" t="s">
        <v>1215</v>
      </c>
      <c r="G282" t="s">
        <v>1216</v>
      </c>
      <c r="H282" t="s">
        <v>1143</v>
      </c>
      <c r="I282" t="s">
        <v>226</v>
      </c>
      <c r="J282" t="s">
        <v>1212</v>
      </c>
      <c r="K282" s="78">
        <v>1.04</v>
      </c>
      <c r="L282" t="s">
        <v>106</v>
      </c>
      <c r="M282" s="79">
        <v>5.2499999999999998E-2</v>
      </c>
      <c r="N282" s="79">
        <v>3.6200000000000003E-2</v>
      </c>
      <c r="O282" s="78">
        <v>2490239.59</v>
      </c>
      <c r="P282" s="78">
        <v>107.67291710395509</v>
      </c>
      <c r="Q282" s="78">
        <v>0</v>
      </c>
      <c r="R282" s="78">
        <v>9293.4329322277008</v>
      </c>
      <c r="S282" s="79">
        <v>0</v>
      </c>
      <c r="T282" s="79">
        <v>2.8E-3</v>
      </c>
      <c r="U282" s="79">
        <v>5.0000000000000001E-4</v>
      </c>
    </row>
    <row r="283" spans="2:21">
      <c r="B283" t="s">
        <v>1217</v>
      </c>
      <c r="C283" t="s">
        <v>1218</v>
      </c>
      <c r="D283" t="s">
        <v>123</v>
      </c>
      <c r="E283" t="s">
        <v>1133</v>
      </c>
      <c r="F283" t="s">
        <v>1215</v>
      </c>
      <c r="G283" t="s">
        <v>1219</v>
      </c>
      <c r="H283" t="s">
        <v>1143</v>
      </c>
      <c r="I283" t="s">
        <v>226</v>
      </c>
      <c r="J283" t="s">
        <v>307</v>
      </c>
      <c r="K283" s="78">
        <v>6.33</v>
      </c>
      <c r="L283" t="s">
        <v>106</v>
      </c>
      <c r="M283" s="79">
        <v>4.2500000000000003E-2</v>
      </c>
      <c r="N283" s="79">
        <v>4.19E-2</v>
      </c>
      <c r="O283" s="78">
        <v>1966519.66</v>
      </c>
      <c r="P283" s="78">
        <v>100.11652844462535</v>
      </c>
      <c r="Q283" s="78">
        <v>0</v>
      </c>
      <c r="R283" s="78">
        <v>6823.8996243019401</v>
      </c>
      <c r="S283" s="79">
        <v>3.3E-3</v>
      </c>
      <c r="T283" s="79">
        <v>2E-3</v>
      </c>
      <c r="U283" s="79">
        <v>4.0000000000000002E-4</v>
      </c>
    </row>
    <row r="284" spans="2:21">
      <c r="B284" t="s">
        <v>1220</v>
      </c>
      <c r="C284" t="s">
        <v>1218</v>
      </c>
      <c r="D284" t="s">
        <v>123</v>
      </c>
      <c r="E284" t="s">
        <v>1133</v>
      </c>
      <c r="F284" t="s">
        <v>1221</v>
      </c>
      <c r="G284" t="s">
        <v>1163</v>
      </c>
      <c r="H284" t="s">
        <v>1143</v>
      </c>
      <c r="I284" t="s">
        <v>226</v>
      </c>
      <c r="J284" t="s">
        <v>307</v>
      </c>
      <c r="K284" s="78">
        <v>15.61</v>
      </c>
      <c r="L284" t="s">
        <v>106</v>
      </c>
      <c r="M284" s="79">
        <v>4.2000000000000003E-2</v>
      </c>
      <c r="N284" s="79">
        <v>4.1799999999999997E-2</v>
      </c>
      <c r="O284" s="78">
        <v>1787745.14</v>
      </c>
      <c r="P284" s="78">
        <v>102.24955800929838</v>
      </c>
      <c r="Q284" s="78">
        <v>0</v>
      </c>
      <c r="R284" s="78">
        <v>6335.7145497691199</v>
      </c>
      <c r="S284" s="79">
        <v>1E-3</v>
      </c>
      <c r="T284" s="79">
        <v>1.9E-3</v>
      </c>
      <c r="U284" s="79">
        <v>4.0000000000000002E-4</v>
      </c>
    </row>
    <row r="285" spans="2:21">
      <c r="B285" t="s">
        <v>1222</v>
      </c>
      <c r="C285" t="s">
        <v>1223</v>
      </c>
      <c r="D285" t="s">
        <v>123</v>
      </c>
      <c r="E285" t="s">
        <v>1133</v>
      </c>
      <c r="F285" t="s">
        <v>1224</v>
      </c>
      <c r="G285" t="s">
        <v>1157</v>
      </c>
      <c r="H285" t="s">
        <v>1143</v>
      </c>
      <c r="I285" t="s">
        <v>226</v>
      </c>
      <c r="J285" t="s">
        <v>796</v>
      </c>
      <c r="K285" s="78">
        <v>7.29</v>
      </c>
      <c r="L285" t="s">
        <v>106</v>
      </c>
      <c r="M285" s="79">
        <v>5.2999999999999999E-2</v>
      </c>
      <c r="N285" s="79">
        <v>3.8399999999999997E-2</v>
      </c>
      <c r="O285" s="78">
        <v>2565414.2999999998</v>
      </c>
      <c r="P285" s="78">
        <v>111.57602840418234</v>
      </c>
      <c r="Q285" s="78">
        <v>0</v>
      </c>
      <c r="R285" s="78">
        <v>9921.0347071329597</v>
      </c>
      <c r="S285" s="79">
        <v>0</v>
      </c>
      <c r="T285" s="79">
        <v>3.0000000000000001E-3</v>
      </c>
      <c r="U285" s="79">
        <v>5.9999999999999995E-4</v>
      </c>
    </row>
    <row r="286" spans="2:21">
      <c r="B286" t="s">
        <v>1225</v>
      </c>
      <c r="C286" t="s">
        <v>1226</v>
      </c>
      <c r="D286" t="s">
        <v>123</v>
      </c>
      <c r="E286" t="s">
        <v>1133</v>
      </c>
      <c r="F286" t="s">
        <v>1227</v>
      </c>
      <c r="G286" t="s">
        <v>1228</v>
      </c>
      <c r="H286" t="s">
        <v>1143</v>
      </c>
      <c r="I286" t="s">
        <v>226</v>
      </c>
      <c r="J286" t="s">
        <v>796</v>
      </c>
      <c r="K286" s="78">
        <v>7.01</v>
      </c>
      <c r="L286" t="s">
        <v>106</v>
      </c>
      <c r="M286" s="79">
        <v>5.2499999999999998E-2</v>
      </c>
      <c r="N286" s="79">
        <v>3.7999999999999999E-2</v>
      </c>
      <c r="O286" s="78">
        <v>3026294.96</v>
      </c>
      <c r="P286" s="78">
        <v>111.19657708138688</v>
      </c>
      <c r="Q286" s="78">
        <v>0</v>
      </c>
      <c r="R286" s="78">
        <v>11663.5627910036</v>
      </c>
      <c r="S286" s="79">
        <v>0</v>
      </c>
      <c r="T286" s="79">
        <v>3.5000000000000001E-3</v>
      </c>
      <c r="U286" s="79">
        <v>6.9999999999999999E-4</v>
      </c>
    </row>
    <row r="287" spans="2:21">
      <c r="B287" t="s">
        <v>1229</v>
      </c>
      <c r="C287" t="s">
        <v>1230</v>
      </c>
      <c r="D287" t="s">
        <v>123</v>
      </c>
      <c r="E287" t="s">
        <v>1133</v>
      </c>
      <c r="F287" t="s">
        <v>1231</v>
      </c>
      <c r="G287" t="s">
        <v>1232</v>
      </c>
      <c r="H287" t="s">
        <v>1233</v>
      </c>
      <c r="I287" t="s">
        <v>231</v>
      </c>
      <c r="J287" t="s">
        <v>321</v>
      </c>
      <c r="K287" s="78">
        <v>7.32</v>
      </c>
      <c r="L287" t="s">
        <v>106</v>
      </c>
      <c r="M287" s="79">
        <v>4.5999999999999999E-2</v>
      </c>
      <c r="N287" s="79">
        <v>2.53E-2</v>
      </c>
      <c r="O287" s="78">
        <v>1737598.89</v>
      </c>
      <c r="P287" s="78">
        <v>115.77577751909128</v>
      </c>
      <c r="Q287" s="78">
        <v>0</v>
      </c>
      <c r="R287" s="78">
        <v>6972.6167544600203</v>
      </c>
      <c r="S287" s="79">
        <v>0</v>
      </c>
      <c r="T287" s="79">
        <v>2.0999999999999999E-3</v>
      </c>
      <c r="U287" s="79">
        <v>4.0000000000000002E-4</v>
      </c>
    </row>
    <row r="288" spans="2:21">
      <c r="B288" t="s">
        <v>1234</v>
      </c>
      <c r="C288" t="s">
        <v>1235</v>
      </c>
      <c r="D288" t="s">
        <v>1141</v>
      </c>
      <c r="E288" t="s">
        <v>1133</v>
      </c>
      <c r="F288" t="s">
        <v>1236</v>
      </c>
      <c r="G288" t="s">
        <v>1237</v>
      </c>
      <c r="H288" t="s">
        <v>1143</v>
      </c>
      <c r="I288" t="s">
        <v>226</v>
      </c>
      <c r="J288" t="s">
        <v>361</v>
      </c>
      <c r="K288" s="78">
        <v>7.45</v>
      </c>
      <c r="L288" t="s">
        <v>106</v>
      </c>
      <c r="M288" s="79">
        <v>4.2999999999999997E-2</v>
      </c>
      <c r="N288" s="79">
        <v>2.4500000000000001E-2</v>
      </c>
      <c r="O288" s="78">
        <v>2306191.2200000002</v>
      </c>
      <c r="P288" s="78">
        <v>113.76498416612813</v>
      </c>
      <c r="Q288" s="78">
        <v>0</v>
      </c>
      <c r="R288" s="78">
        <v>9093.5295270955794</v>
      </c>
      <c r="S288" s="79">
        <v>2.3E-3</v>
      </c>
      <c r="T288" s="79">
        <v>2.7000000000000001E-3</v>
      </c>
      <c r="U288" s="79">
        <v>5.0000000000000001E-4</v>
      </c>
    </row>
    <row r="289" spans="2:21">
      <c r="B289" t="s">
        <v>1238</v>
      </c>
      <c r="C289" t="s">
        <v>1239</v>
      </c>
      <c r="D289" t="s">
        <v>123</v>
      </c>
      <c r="E289" t="s">
        <v>1133</v>
      </c>
      <c r="F289" t="s">
        <v>1240</v>
      </c>
      <c r="G289" t="s">
        <v>1169</v>
      </c>
      <c r="H289" t="s">
        <v>1143</v>
      </c>
      <c r="I289" t="s">
        <v>226</v>
      </c>
      <c r="J289" t="s">
        <v>310</v>
      </c>
      <c r="K289" s="78">
        <v>4.57</v>
      </c>
      <c r="L289" t="s">
        <v>106</v>
      </c>
      <c r="M289" s="79">
        <v>3.7499999999999999E-2</v>
      </c>
      <c r="N289" s="79">
        <v>4.3099999999999999E-2</v>
      </c>
      <c r="O289" s="78">
        <v>4916299.18</v>
      </c>
      <c r="P289" s="78">
        <v>98.262297391951364</v>
      </c>
      <c r="Q289" s="78">
        <v>0</v>
      </c>
      <c r="R289" s="78">
        <v>16743.790318298201</v>
      </c>
      <c r="S289" s="79">
        <v>9.7999999999999997E-3</v>
      </c>
      <c r="T289" s="79">
        <v>5.0000000000000001E-3</v>
      </c>
      <c r="U289" s="79">
        <v>8.9999999999999998E-4</v>
      </c>
    </row>
    <row r="290" spans="2:21">
      <c r="B290" t="s">
        <v>1241</v>
      </c>
      <c r="C290" t="s">
        <v>1242</v>
      </c>
      <c r="D290" t="s">
        <v>123</v>
      </c>
      <c r="E290" t="s">
        <v>1133</v>
      </c>
      <c r="F290" t="s">
        <v>1243</v>
      </c>
      <c r="G290" t="s">
        <v>1232</v>
      </c>
      <c r="H290" t="s">
        <v>1143</v>
      </c>
      <c r="I290" t="s">
        <v>226</v>
      </c>
      <c r="J290" t="s">
        <v>385</v>
      </c>
      <c r="K290" s="78">
        <v>4.12</v>
      </c>
      <c r="L290" t="s">
        <v>106</v>
      </c>
      <c r="M290" s="79">
        <v>4.7500000000000001E-2</v>
      </c>
      <c r="N290" s="79">
        <v>3.0499999999999999E-2</v>
      </c>
      <c r="O290" s="78">
        <v>715098.05</v>
      </c>
      <c r="P290" s="78">
        <v>107.77480657310572</v>
      </c>
      <c r="Q290" s="78">
        <v>0</v>
      </c>
      <c r="R290" s="78">
        <v>2671.2307423177899</v>
      </c>
      <c r="S290" s="79">
        <v>1E-3</v>
      </c>
      <c r="T290" s="79">
        <v>8.0000000000000004E-4</v>
      </c>
      <c r="U290" s="79">
        <v>1E-4</v>
      </c>
    </row>
    <row r="291" spans="2:21">
      <c r="B291" t="s">
        <v>1244</v>
      </c>
      <c r="C291" t="s">
        <v>1245</v>
      </c>
      <c r="D291" t="s">
        <v>123</v>
      </c>
      <c r="E291" t="s">
        <v>1133</v>
      </c>
      <c r="F291" t="s">
        <v>1246</v>
      </c>
      <c r="G291" t="s">
        <v>1247</v>
      </c>
      <c r="H291" t="s">
        <v>1143</v>
      </c>
      <c r="I291" t="s">
        <v>226</v>
      </c>
      <c r="J291" t="s">
        <v>364</v>
      </c>
      <c r="K291" s="78">
        <v>7.57</v>
      </c>
      <c r="L291" t="s">
        <v>106</v>
      </c>
      <c r="M291" s="79">
        <v>5.9499999999999997E-2</v>
      </c>
      <c r="N291" s="79">
        <v>2.7900000000000001E-2</v>
      </c>
      <c r="O291" s="78">
        <v>2681617.71</v>
      </c>
      <c r="P291" s="78">
        <v>126.79693054389371</v>
      </c>
      <c r="Q291" s="78">
        <v>0</v>
      </c>
      <c r="R291" s="78">
        <v>11785.124159225999</v>
      </c>
      <c r="S291" s="79">
        <v>2.0999999999999999E-3</v>
      </c>
      <c r="T291" s="79">
        <v>3.5000000000000001E-3</v>
      </c>
      <c r="U291" s="79">
        <v>6.9999999999999999E-4</v>
      </c>
    </row>
    <row r="292" spans="2:21">
      <c r="B292" t="s">
        <v>1248</v>
      </c>
      <c r="C292" t="s">
        <v>1249</v>
      </c>
      <c r="D292" t="s">
        <v>123</v>
      </c>
      <c r="E292" t="s">
        <v>1133</v>
      </c>
      <c r="F292" t="s">
        <v>1250</v>
      </c>
      <c r="G292" t="s">
        <v>1211</v>
      </c>
      <c r="H292" t="s">
        <v>861</v>
      </c>
      <c r="I292" t="s">
        <v>216</v>
      </c>
      <c r="J292" t="s">
        <v>1251</v>
      </c>
      <c r="K292" s="78">
        <v>5.63</v>
      </c>
      <c r="L292" t="s">
        <v>106</v>
      </c>
      <c r="M292" s="79">
        <v>5.2999999999999999E-2</v>
      </c>
      <c r="N292" s="79">
        <v>5.5800000000000002E-2</v>
      </c>
      <c r="O292" s="78">
        <v>2766535.6</v>
      </c>
      <c r="P292" s="78">
        <v>99.298445080489117</v>
      </c>
      <c r="Q292" s="78">
        <v>0</v>
      </c>
      <c r="R292" s="78">
        <v>9521.5416139237204</v>
      </c>
      <c r="S292" s="79">
        <v>1.8E-3</v>
      </c>
      <c r="T292" s="79">
        <v>2.8E-3</v>
      </c>
      <c r="U292" s="79">
        <v>5.0000000000000001E-4</v>
      </c>
    </row>
    <row r="293" spans="2:21">
      <c r="B293" t="s">
        <v>1252</v>
      </c>
      <c r="C293" t="s">
        <v>1253</v>
      </c>
      <c r="D293" t="s">
        <v>123</v>
      </c>
      <c r="E293" t="s">
        <v>1133</v>
      </c>
      <c r="F293" t="s">
        <v>1254</v>
      </c>
      <c r="G293" t="s">
        <v>1228</v>
      </c>
      <c r="H293" t="s">
        <v>1143</v>
      </c>
      <c r="I293" t="s">
        <v>226</v>
      </c>
      <c r="J293" t="s">
        <v>796</v>
      </c>
      <c r="K293" s="78">
        <v>5.15</v>
      </c>
      <c r="L293" t="s">
        <v>106</v>
      </c>
      <c r="M293" s="79">
        <v>5.8799999999999998E-2</v>
      </c>
      <c r="N293" s="79">
        <v>4.8399999999999999E-2</v>
      </c>
      <c r="O293" s="78">
        <v>625710.81000000006</v>
      </c>
      <c r="P293" s="78">
        <v>106.85897057190606</v>
      </c>
      <c r="Q293" s="78">
        <v>0</v>
      </c>
      <c r="R293" s="78">
        <v>2317.4651670693502</v>
      </c>
      <c r="S293" s="79">
        <v>0</v>
      </c>
      <c r="T293" s="79">
        <v>6.9999999999999999E-4</v>
      </c>
      <c r="U293" s="79">
        <v>1E-4</v>
      </c>
    </row>
    <row r="294" spans="2:21">
      <c r="B294" t="s">
        <v>1255</v>
      </c>
      <c r="C294" t="s">
        <v>1256</v>
      </c>
      <c r="D294" t="s">
        <v>1167</v>
      </c>
      <c r="E294" t="s">
        <v>1133</v>
      </c>
      <c r="F294" t="s">
        <v>1257</v>
      </c>
      <c r="G294" t="s">
        <v>1258</v>
      </c>
      <c r="H294" t="s">
        <v>861</v>
      </c>
      <c r="I294" t="s">
        <v>216</v>
      </c>
      <c r="J294" t="s">
        <v>1259</v>
      </c>
      <c r="K294" s="78">
        <v>6.88</v>
      </c>
      <c r="L294" t="s">
        <v>110</v>
      </c>
      <c r="M294" s="79">
        <v>4.6300000000000001E-2</v>
      </c>
      <c r="N294" s="79">
        <v>0.04</v>
      </c>
      <c r="O294" s="78">
        <v>1349747.58</v>
      </c>
      <c r="P294" s="78">
        <v>103.74990984033047</v>
      </c>
      <c r="Q294" s="78">
        <v>0</v>
      </c>
      <c r="R294" s="78">
        <v>5437.3251747184104</v>
      </c>
      <c r="S294" s="79">
        <v>8.9999999999999998E-4</v>
      </c>
      <c r="T294" s="79">
        <v>1.6000000000000001E-3</v>
      </c>
      <c r="U294" s="79">
        <v>2.9999999999999997E-4</v>
      </c>
    </row>
    <row r="295" spans="2:21">
      <c r="B295" t="s">
        <v>1260</v>
      </c>
      <c r="C295" t="s">
        <v>1261</v>
      </c>
      <c r="D295" t="s">
        <v>1132</v>
      </c>
      <c r="E295" t="s">
        <v>1133</v>
      </c>
      <c r="F295" t="s">
        <v>1262</v>
      </c>
      <c r="G295" t="s">
        <v>1228</v>
      </c>
      <c r="H295" t="s">
        <v>1263</v>
      </c>
      <c r="I295" t="s">
        <v>226</v>
      </c>
      <c r="J295" t="s">
        <v>310</v>
      </c>
      <c r="K295" s="78">
        <v>6.59</v>
      </c>
      <c r="L295" t="s">
        <v>106</v>
      </c>
      <c r="M295" s="79">
        <v>5.1299999999999998E-2</v>
      </c>
      <c r="N295" s="79">
        <v>5.6899999999999999E-2</v>
      </c>
      <c r="O295" s="78">
        <v>2920013.51</v>
      </c>
      <c r="P295" s="78">
        <v>96.643542020581123</v>
      </c>
      <c r="Q295" s="78">
        <v>0</v>
      </c>
      <c r="R295" s="78">
        <v>9781.0675399617594</v>
      </c>
      <c r="S295" s="79">
        <v>0</v>
      </c>
      <c r="T295" s="79">
        <v>2.8999999999999998E-3</v>
      </c>
      <c r="U295" s="79">
        <v>5.0000000000000001E-4</v>
      </c>
    </row>
    <row r="296" spans="2:21">
      <c r="B296" t="s">
        <v>1264</v>
      </c>
      <c r="C296" t="s">
        <v>1265</v>
      </c>
      <c r="D296" t="s">
        <v>123</v>
      </c>
      <c r="E296" t="s">
        <v>1133</v>
      </c>
      <c r="F296" t="s">
        <v>1266</v>
      </c>
      <c r="G296" t="s">
        <v>1013</v>
      </c>
      <c r="H296" t="s">
        <v>1267</v>
      </c>
      <c r="I296" t="s">
        <v>231</v>
      </c>
      <c r="J296" t="s">
        <v>796</v>
      </c>
      <c r="K296" s="78">
        <v>3.73</v>
      </c>
      <c r="L296" t="s">
        <v>110</v>
      </c>
      <c r="M296" s="79">
        <v>0.03</v>
      </c>
      <c r="N296" s="79">
        <v>2.7099999999999999E-2</v>
      </c>
      <c r="O296" s="78">
        <v>2207865.23</v>
      </c>
      <c r="P296" s="78">
        <v>103.38501671227498</v>
      </c>
      <c r="Q296" s="78">
        <v>0</v>
      </c>
      <c r="R296" s="78">
        <v>8862.8864127813104</v>
      </c>
      <c r="S296" s="79">
        <v>0</v>
      </c>
      <c r="T296" s="79">
        <v>2.5999999999999999E-3</v>
      </c>
      <c r="U296" s="79">
        <v>5.0000000000000001E-4</v>
      </c>
    </row>
    <row r="297" spans="2:21">
      <c r="B297" t="s">
        <v>1268</v>
      </c>
      <c r="C297" t="s">
        <v>1269</v>
      </c>
      <c r="D297" t="s">
        <v>123</v>
      </c>
      <c r="E297" t="s">
        <v>1133</v>
      </c>
      <c r="F297" t="s">
        <v>1270</v>
      </c>
      <c r="G297" t="s">
        <v>1232</v>
      </c>
      <c r="H297" t="s">
        <v>1263</v>
      </c>
      <c r="I297" t="s">
        <v>226</v>
      </c>
      <c r="J297" t="s">
        <v>364</v>
      </c>
      <c r="K297" s="78">
        <v>5.79</v>
      </c>
      <c r="L297" t="s">
        <v>106</v>
      </c>
      <c r="M297" s="79">
        <v>4.8800000000000003E-2</v>
      </c>
      <c r="N297" s="79">
        <v>3.39E-2</v>
      </c>
      <c r="O297" s="78">
        <v>1608970.62</v>
      </c>
      <c r="P297" s="78">
        <v>376.35301416562476</v>
      </c>
      <c r="Q297" s="78">
        <v>0</v>
      </c>
      <c r="R297" s="78">
        <v>6055.4094254093598</v>
      </c>
      <c r="S297" s="79">
        <v>2.3E-3</v>
      </c>
      <c r="T297" s="79">
        <v>1.8E-3</v>
      </c>
      <c r="U297" s="79">
        <v>2.9999999999999997E-4</v>
      </c>
    </row>
    <row r="298" spans="2:21">
      <c r="B298" t="s">
        <v>1271</v>
      </c>
      <c r="C298" t="s">
        <v>1272</v>
      </c>
      <c r="D298" t="s">
        <v>123</v>
      </c>
      <c r="E298" t="s">
        <v>1133</v>
      </c>
      <c r="F298" t="s">
        <v>1273</v>
      </c>
      <c r="G298" t="s">
        <v>1146</v>
      </c>
      <c r="H298" t="s">
        <v>1263</v>
      </c>
      <c r="I298" t="s">
        <v>226</v>
      </c>
      <c r="J298" t="s">
        <v>796</v>
      </c>
      <c r="K298" s="78">
        <v>3.44</v>
      </c>
      <c r="L298" t="s">
        <v>110</v>
      </c>
      <c r="M298" s="79">
        <v>4.2500000000000003E-2</v>
      </c>
      <c r="N298" s="79">
        <v>3.2000000000000001E-2</v>
      </c>
      <c r="O298" s="78">
        <v>893872.57</v>
      </c>
      <c r="P298" s="78">
        <v>104.41283978323729</v>
      </c>
      <c r="Q298" s="78">
        <v>0</v>
      </c>
      <c r="R298" s="78">
        <v>3623.8861163483498</v>
      </c>
      <c r="S298" s="79">
        <v>0</v>
      </c>
      <c r="T298" s="79">
        <v>1.1000000000000001E-3</v>
      </c>
      <c r="U298" s="79">
        <v>2.0000000000000001E-4</v>
      </c>
    </row>
    <row r="299" spans="2:21">
      <c r="B299" t="s">
        <v>1274</v>
      </c>
      <c r="C299" t="s">
        <v>1275</v>
      </c>
      <c r="D299" t="s">
        <v>123</v>
      </c>
      <c r="E299" t="s">
        <v>1133</v>
      </c>
      <c r="F299" t="s">
        <v>1276</v>
      </c>
      <c r="G299" t="s">
        <v>1182</v>
      </c>
      <c r="H299" t="s">
        <v>1263</v>
      </c>
      <c r="I299" t="s">
        <v>226</v>
      </c>
      <c r="J299" t="s">
        <v>1277</v>
      </c>
      <c r="K299" s="78">
        <v>3.53</v>
      </c>
      <c r="L299" t="s">
        <v>106</v>
      </c>
      <c r="M299" s="79">
        <v>6.25E-2</v>
      </c>
      <c r="N299" s="79">
        <v>4.1700000000000001E-2</v>
      </c>
      <c r="O299" s="78">
        <v>2949779.49</v>
      </c>
      <c r="P299" s="78">
        <v>111.60941639283611</v>
      </c>
      <c r="Q299" s="78">
        <v>0</v>
      </c>
      <c r="R299" s="78">
        <v>11410.8750085386</v>
      </c>
      <c r="S299" s="79">
        <v>0</v>
      </c>
      <c r="T299" s="79">
        <v>3.3999999999999998E-3</v>
      </c>
      <c r="U299" s="79">
        <v>5.9999999999999995E-4</v>
      </c>
    </row>
    <row r="300" spans="2:21">
      <c r="B300" t="s">
        <v>1278</v>
      </c>
      <c r="C300" t="s">
        <v>1279</v>
      </c>
      <c r="D300" t="s">
        <v>1132</v>
      </c>
      <c r="E300" t="s">
        <v>1133</v>
      </c>
      <c r="F300" t="s">
        <v>1280</v>
      </c>
      <c r="G300" t="s">
        <v>1211</v>
      </c>
      <c r="H300" t="s">
        <v>1281</v>
      </c>
      <c r="I300" t="s">
        <v>226</v>
      </c>
      <c r="J300" t="s">
        <v>313</v>
      </c>
      <c r="K300" s="78">
        <v>6.43</v>
      </c>
      <c r="L300" t="s">
        <v>110</v>
      </c>
      <c r="M300" s="79">
        <v>0.03</v>
      </c>
      <c r="N300" s="79">
        <v>3.6900000000000002E-2</v>
      </c>
      <c r="O300" s="78">
        <v>911750.01</v>
      </c>
      <c r="P300" s="78">
        <v>96.934311835271998</v>
      </c>
      <c r="Q300" s="78">
        <v>0</v>
      </c>
      <c r="R300" s="78">
        <v>3431.6131957378798</v>
      </c>
      <c r="S300" s="79">
        <v>1.8E-3</v>
      </c>
      <c r="T300" s="79">
        <v>1E-3</v>
      </c>
      <c r="U300" s="79">
        <v>2.0000000000000001E-4</v>
      </c>
    </row>
    <row r="301" spans="2:21">
      <c r="B301" t="s">
        <v>1282</v>
      </c>
      <c r="C301" t="s">
        <v>1283</v>
      </c>
      <c r="D301" t="s">
        <v>1284</v>
      </c>
      <c r="E301" t="s">
        <v>1133</v>
      </c>
      <c r="F301" t="s">
        <v>1280</v>
      </c>
      <c r="G301" t="s">
        <v>1211</v>
      </c>
      <c r="H301" t="s">
        <v>1281</v>
      </c>
      <c r="I301" t="s">
        <v>226</v>
      </c>
      <c r="J301" t="s">
        <v>796</v>
      </c>
      <c r="K301" s="78">
        <v>4.92</v>
      </c>
      <c r="L301" t="s">
        <v>110</v>
      </c>
      <c r="M301" s="79">
        <v>0.05</v>
      </c>
      <c r="N301" s="79">
        <v>3.5700000000000003E-2</v>
      </c>
      <c r="O301" s="78">
        <v>893872.57</v>
      </c>
      <c r="P301" s="78">
        <v>108.69947035597406</v>
      </c>
      <c r="Q301" s="78">
        <v>0</v>
      </c>
      <c r="R301" s="78">
        <v>3772.66339023005</v>
      </c>
      <c r="S301" s="79">
        <v>0</v>
      </c>
      <c r="T301" s="79">
        <v>1.1000000000000001E-3</v>
      </c>
      <c r="U301" s="79">
        <v>2.0000000000000001E-4</v>
      </c>
    </row>
    <row r="302" spans="2:21">
      <c r="B302" t="s">
        <v>1285</v>
      </c>
      <c r="C302" t="s">
        <v>1286</v>
      </c>
      <c r="D302" t="s">
        <v>123</v>
      </c>
      <c r="E302" t="s">
        <v>1133</v>
      </c>
      <c r="F302" t="s">
        <v>1287</v>
      </c>
      <c r="G302" t="s">
        <v>1211</v>
      </c>
      <c r="H302" t="s">
        <v>1288</v>
      </c>
      <c r="I302" t="s">
        <v>216</v>
      </c>
      <c r="J302" t="s">
        <v>1289</v>
      </c>
      <c r="K302" s="78">
        <v>4.7300000000000004</v>
      </c>
      <c r="L302" t="s">
        <v>113</v>
      </c>
      <c r="M302" s="79">
        <v>0.06</v>
      </c>
      <c r="N302" s="79">
        <v>4.7600000000000003E-2</v>
      </c>
      <c r="O302" s="78">
        <v>2118478.0099999998</v>
      </c>
      <c r="P302" s="78">
        <v>108.09000511923966</v>
      </c>
      <c r="Q302" s="78">
        <v>0</v>
      </c>
      <c r="R302" s="78">
        <v>9741.3061441617592</v>
      </c>
      <c r="S302" s="79">
        <v>1.6999999999999999E-3</v>
      </c>
      <c r="T302" s="79">
        <v>2.8999999999999998E-3</v>
      </c>
      <c r="U302" s="79">
        <v>5.0000000000000001E-4</v>
      </c>
    </row>
    <row r="303" spans="2:21">
      <c r="B303" t="s">
        <v>1290</v>
      </c>
      <c r="C303" t="s">
        <v>1291</v>
      </c>
      <c r="D303" t="s">
        <v>1167</v>
      </c>
      <c r="E303" t="s">
        <v>1133</v>
      </c>
      <c r="F303" t="s">
        <v>1292</v>
      </c>
      <c r="G303" t="s">
        <v>1211</v>
      </c>
      <c r="H303" t="s">
        <v>1288</v>
      </c>
      <c r="I303" t="s">
        <v>216</v>
      </c>
      <c r="J303" t="s">
        <v>777</v>
      </c>
      <c r="K303" s="78">
        <v>5.35</v>
      </c>
      <c r="L303" t="s">
        <v>106</v>
      </c>
      <c r="M303" s="79">
        <v>0.06</v>
      </c>
      <c r="N303" s="79">
        <v>6.2E-2</v>
      </c>
      <c r="O303" s="78">
        <v>2816592.48</v>
      </c>
      <c r="P303" s="78">
        <v>100.68700662941967</v>
      </c>
      <c r="Q303" s="78">
        <v>0</v>
      </c>
      <c r="R303" s="78">
        <v>9829.3772554594107</v>
      </c>
      <c r="S303" s="79">
        <v>3.8E-3</v>
      </c>
      <c r="T303" s="79">
        <v>2.8999999999999998E-3</v>
      </c>
      <c r="U303" s="79">
        <v>5.9999999999999995E-4</v>
      </c>
    </row>
    <row r="304" spans="2:21">
      <c r="B304" t="s">
        <v>1293</v>
      </c>
      <c r="C304" t="s">
        <v>1159</v>
      </c>
      <c r="D304" t="s">
        <v>1132</v>
      </c>
      <c r="E304" t="s">
        <v>1133</v>
      </c>
      <c r="F304" t="s">
        <v>1294</v>
      </c>
      <c r="G304" t="s">
        <v>1219</v>
      </c>
      <c r="H304" t="s">
        <v>1281</v>
      </c>
      <c r="I304" t="s">
        <v>226</v>
      </c>
      <c r="J304" t="s">
        <v>653</v>
      </c>
      <c r="L304" t="s">
        <v>110</v>
      </c>
      <c r="M304" s="79">
        <v>6.8000000000000005E-2</v>
      </c>
      <c r="N304" s="79">
        <v>0</v>
      </c>
      <c r="O304" s="78">
        <v>930.04</v>
      </c>
      <c r="P304" s="78">
        <v>181102</v>
      </c>
      <c r="Q304" s="78">
        <v>0</v>
      </c>
      <c r="R304" s="78">
        <v>6539.8817372182402</v>
      </c>
      <c r="S304" s="79">
        <v>0</v>
      </c>
      <c r="T304" s="79">
        <v>1.9E-3</v>
      </c>
      <c r="U304" s="79">
        <v>4.0000000000000002E-4</v>
      </c>
    </row>
    <row r="305" spans="2:21">
      <c r="B305" t="s">
        <v>1295</v>
      </c>
      <c r="C305" t="s">
        <v>1159</v>
      </c>
      <c r="D305" t="s">
        <v>1132</v>
      </c>
      <c r="E305" t="s">
        <v>1133</v>
      </c>
      <c r="F305" t="s">
        <v>1294</v>
      </c>
      <c r="G305" t="s">
        <v>1219</v>
      </c>
      <c r="H305" t="s">
        <v>1281</v>
      </c>
      <c r="I305" t="s">
        <v>226</v>
      </c>
      <c r="J305" t="s">
        <v>653</v>
      </c>
      <c r="L305" t="s">
        <v>110</v>
      </c>
      <c r="M305" s="79">
        <v>6.8000000000000005E-2</v>
      </c>
      <c r="N305" s="79">
        <v>0</v>
      </c>
      <c r="O305" s="78">
        <v>687.2</v>
      </c>
      <c r="P305" s="78">
        <v>181102</v>
      </c>
      <c r="Q305" s="78">
        <v>0</v>
      </c>
      <c r="R305" s="78">
        <v>4832.2725149631997</v>
      </c>
      <c r="S305" s="79">
        <v>0</v>
      </c>
      <c r="T305" s="79">
        <v>1.4E-3</v>
      </c>
      <c r="U305" s="79">
        <v>2.9999999999999997E-4</v>
      </c>
    </row>
    <row r="306" spans="2:21">
      <c r="B306" t="s">
        <v>1296</v>
      </c>
      <c r="C306" t="s">
        <v>1297</v>
      </c>
      <c r="D306" t="s">
        <v>1141</v>
      </c>
      <c r="E306" t="s">
        <v>1133</v>
      </c>
      <c r="F306" t="s">
        <v>1298</v>
      </c>
      <c r="G306" t="s">
        <v>1169</v>
      </c>
      <c r="H306" t="s">
        <v>1299</v>
      </c>
      <c r="I306" t="s">
        <v>231</v>
      </c>
      <c r="J306" t="s">
        <v>318</v>
      </c>
      <c r="K306" s="78">
        <v>6.69</v>
      </c>
      <c r="L306" t="s">
        <v>106</v>
      </c>
      <c r="M306" s="79">
        <v>3.6299999999999999E-2</v>
      </c>
      <c r="N306" s="79">
        <v>3.4500000000000003E-2</v>
      </c>
      <c r="O306" s="78">
        <v>3128554.04</v>
      </c>
      <c r="P306" s="78">
        <v>101.42905406240705</v>
      </c>
      <c r="Q306" s="78">
        <v>0</v>
      </c>
      <c r="R306" s="78">
        <v>10998.528755978699</v>
      </c>
      <c r="S306" s="79">
        <v>7.7999999999999996E-3</v>
      </c>
      <c r="T306" s="79">
        <v>3.3E-3</v>
      </c>
      <c r="U306" s="79">
        <v>5.9999999999999995E-4</v>
      </c>
    </row>
    <row r="307" spans="2:21">
      <c r="B307" t="s">
        <v>1300</v>
      </c>
      <c r="C307" t="s">
        <v>1301</v>
      </c>
      <c r="D307" t="s">
        <v>123</v>
      </c>
      <c r="E307" t="s">
        <v>1133</v>
      </c>
      <c r="F307" t="s">
        <v>1302</v>
      </c>
      <c r="G307" t="s">
        <v>1303</v>
      </c>
      <c r="H307" t="s">
        <v>1281</v>
      </c>
      <c r="I307" t="s">
        <v>226</v>
      </c>
      <c r="J307" t="s">
        <v>307</v>
      </c>
      <c r="K307" s="78">
        <v>4.0199999999999996</v>
      </c>
      <c r="L307" t="s">
        <v>106</v>
      </c>
      <c r="M307" s="79">
        <v>3.7499999999999999E-2</v>
      </c>
      <c r="N307" s="79">
        <v>2.9100000000000001E-2</v>
      </c>
      <c r="O307" s="78">
        <v>3065982.93</v>
      </c>
      <c r="P307" s="78">
        <v>103.62223876859039</v>
      </c>
      <c r="Q307" s="78">
        <v>0</v>
      </c>
      <c r="R307" s="78">
        <v>11011.621180713701</v>
      </c>
      <c r="S307" s="79">
        <v>0</v>
      </c>
      <c r="T307" s="79">
        <v>3.3E-3</v>
      </c>
      <c r="U307" s="79">
        <v>5.9999999999999995E-4</v>
      </c>
    </row>
    <row r="308" spans="2:21">
      <c r="B308" t="s">
        <v>1304</v>
      </c>
      <c r="C308" t="s">
        <v>1305</v>
      </c>
      <c r="D308" t="s">
        <v>1141</v>
      </c>
      <c r="E308" t="s">
        <v>1133</v>
      </c>
      <c r="F308" t="s">
        <v>1306</v>
      </c>
      <c r="G308" t="s">
        <v>1216</v>
      </c>
      <c r="H308" t="s">
        <v>1281</v>
      </c>
      <c r="I308" t="s">
        <v>226</v>
      </c>
      <c r="J308" t="s">
        <v>361</v>
      </c>
      <c r="K308" s="78">
        <v>2.81</v>
      </c>
      <c r="L308" t="s">
        <v>106</v>
      </c>
      <c r="M308" s="79">
        <v>4.6300000000000001E-2</v>
      </c>
      <c r="N308" s="79">
        <v>3.5900000000000001E-2</v>
      </c>
      <c r="O308" s="78">
        <v>1861489.6</v>
      </c>
      <c r="P308" s="78">
        <v>104.56710118397146</v>
      </c>
      <c r="Q308" s="78">
        <v>0</v>
      </c>
      <c r="R308" s="78">
        <v>6746.5887321783202</v>
      </c>
      <c r="S308" s="79">
        <v>1.1999999999999999E-3</v>
      </c>
      <c r="T308" s="79">
        <v>2E-3</v>
      </c>
      <c r="U308" s="79">
        <v>4.0000000000000002E-4</v>
      </c>
    </row>
    <row r="309" spans="2:21">
      <c r="B309" t="s">
        <v>1307</v>
      </c>
      <c r="C309" t="s">
        <v>1308</v>
      </c>
      <c r="D309" t="s">
        <v>1132</v>
      </c>
      <c r="E309" t="s">
        <v>1133</v>
      </c>
      <c r="F309" t="s">
        <v>1309</v>
      </c>
      <c r="G309" t="s">
        <v>1157</v>
      </c>
      <c r="H309" t="s">
        <v>1288</v>
      </c>
      <c r="I309" t="s">
        <v>216</v>
      </c>
      <c r="J309" t="s">
        <v>349</v>
      </c>
      <c r="K309" s="78">
        <v>0.08</v>
      </c>
      <c r="L309" t="s">
        <v>106</v>
      </c>
      <c r="M309" s="79">
        <v>4.6300000000000001E-2</v>
      </c>
      <c r="N309" s="79">
        <v>1.1999999999999999E-3</v>
      </c>
      <c r="O309" s="78">
        <v>2626733.9300000002</v>
      </c>
      <c r="P309" s="78">
        <v>101.53673776311108</v>
      </c>
      <c r="Q309" s="78">
        <v>0</v>
      </c>
      <c r="R309" s="78">
        <v>9244.1683931984408</v>
      </c>
      <c r="S309" s="79">
        <v>3.5000000000000001E-3</v>
      </c>
      <c r="T309" s="79">
        <v>2.8E-3</v>
      </c>
      <c r="U309" s="79">
        <v>5.0000000000000001E-4</v>
      </c>
    </row>
    <row r="310" spans="2:21">
      <c r="B310" t="s">
        <v>1310</v>
      </c>
      <c r="C310" t="s">
        <v>1311</v>
      </c>
      <c r="D310" t="s">
        <v>123</v>
      </c>
      <c r="E310" t="s">
        <v>1133</v>
      </c>
      <c r="F310" t="s">
        <v>1312</v>
      </c>
      <c r="G310" t="s">
        <v>1258</v>
      </c>
      <c r="H310" t="s">
        <v>1313</v>
      </c>
      <c r="I310" t="s">
        <v>231</v>
      </c>
      <c r="J310" t="s">
        <v>1314</v>
      </c>
      <c r="K310" s="78">
        <v>1.21</v>
      </c>
      <c r="L310" t="s">
        <v>106</v>
      </c>
      <c r="M310" s="79">
        <v>0.05</v>
      </c>
      <c r="N310" s="79">
        <v>4.8399999999999999E-2</v>
      </c>
      <c r="O310" s="78">
        <v>1912887.31</v>
      </c>
      <c r="P310" s="78">
        <v>101.42411119075882</v>
      </c>
      <c r="Q310" s="78">
        <v>0</v>
      </c>
      <c r="R310" s="78">
        <v>6724.4869429279497</v>
      </c>
      <c r="S310" s="79">
        <v>1.9E-3</v>
      </c>
      <c r="T310" s="79">
        <v>2E-3</v>
      </c>
      <c r="U310" s="79">
        <v>4.0000000000000002E-4</v>
      </c>
    </row>
    <row r="311" spans="2:21">
      <c r="B311" t="s">
        <v>1315</v>
      </c>
      <c r="C311" t="s">
        <v>1297</v>
      </c>
      <c r="D311" t="s">
        <v>1141</v>
      </c>
      <c r="E311" t="s">
        <v>1133</v>
      </c>
      <c r="F311" t="s">
        <v>1316</v>
      </c>
      <c r="G311" t="s">
        <v>1182</v>
      </c>
      <c r="H311" t="s">
        <v>1313</v>
      </c>
      <c r="I311" t="s">
        <v>231</v>
      </c>
      <c r="J311" t="s">
        <v>310</v>
      </c>
      <c r="K311" s="78">
        <v>5.77</v>
      </c>
      <c r="L311" t="s">
        <v>106</v>
      </c>
      <c r="M311" s="79">
        <v>0.04</v>
      </c>
      <c r="N311" s="79">
        <v>4.4200000000000003E-2</v>
      </c>
      <c r="O311" s="78">
        <v>2771004.98</v>
      </c>
      <c r="P311" s="78">
        <v>98.520332709581069</v>
      </c>
      <c r="Q311" s="78">
        <v>0</v>
      </c>
      <c r="R311" s="78">
        <v>9462.1915268590892</v>
      </c>
      <c r="S311" s="79">
        <v>2.2000000000000001E-3</v>
      </c>
      <c r="T311" s="79">
        <v>2.8E-3</v>
      </c>
      <c r="U311" s="79">
        <v>5.0000000000000001E-4</v>
      </c>
    </row>
    <row r="312" spans="2:21">
      <c r="B312" t="s">
        <v>1317</v>
      </c>
      <c r="C312" t="s">
        <v>1318</v>
      </c>
      <c r="D312" t="s">
        <v>123</v>
      </c>
      <c r="E312" t="s">
        <v>1133</v>
      </c>
      <c r="F312" t="s">
        <v>1319</v>
      </c>
      <c r="G312" t="s">
        <v>1228</v>
      </c>
      <c r="H312" t="s">
        <v>1313</v>
      </c>
      <c r="I312" t="s">
        <v>231</v>
      </c>
      <c r="J312" t="s">
        <v>1320</v>
      </c>
      <c r="K312" s="78">
        <v>3.19</v>
      </c>
      <c r="L312" t="s">
        <v>106</v>
      </c>
      <c r="M312" s="79">
        <v>7.0000000000000007E-2</v>
      </c>
      <c r="N312" s="79">
        <v>2.7300000000000001E-2</v>
      </c>
      <c r="O312" s="78">
        <v>2582219.0699999998</v>
      </c>
      <c r="P312" s="78">
        <v>113.72</v>
      </c>
      <c r="Q312" s="78">
        <v>0</v>
      </c>
      <c r="R312" s="78">
        <v>10177.907358516301</v>
      </c>
      <c r="S312" s="79">
        <v>2.0999999999999999E-3</v>
      </c>
      <c r="T312" s="79">
        <v>3.0000000000000001E-3</v>
      </c>
      <c r="U312" s="79">
        <v>5.9999999999999995E-4</v>
      </c>
    </row>
    <row r="313" spans="2:21">
      <c r="B313" t="s">
        <v>1321</v>
      </c>
      <c r="C313" t="s">
        <v>1322</v>
      </c>
      <c r="D313" t="s">
        <v>123</v>
      </c>
      <c r="E313" t="s">
        <v>1133</v>
      </c>
      <c r="F313" t="s">
        <v>1323</v>
      </c>
      <c r="G313" t="s">
        <v>1169</v>
      </c>
      <c r="H313" t="s">
        <v>1313</v>
      </c>
      <c r="I313" t="s">
        <v>231</v>
      </c>
      <c r="J313" t="s">
        <v>796</v>
      </c>
      <c r="K313" s="78">
        <v>5.66</v>
      </c>
      <c r="L313" t="s">
        <v>106</v>
      </c>
      <c r="M313" s="79">
        <v>5.1299999999999998E-2</v>
      </c>
      <c r="N313" s="79">
        <v>3.4000000000000002E-2</v>
      </c>
      <c r="O313" s="78">
        <v>1206727.96</v>
      </c>
      <c r="P313" s="78">
        <v>109.65</v>
      </c>
      <c r="Q313" s="78">
        <v>0</v>
      </c>
      <c r="R313" s="78">
        <v>4586.1322034132399</v>
      </c>
      <c r="S313" s="79">
        <v>0</v>
      </c>
      <c r="T313" s="79">
        <v>1.4E-3</v>
      </c>
      <c r="U313" s="79">
        <v>2.9999999999999997E-4</v>
      </c>
    </row>
    <row r="314" spans="2:21">
      <c r="B314" t="s">
        <v>1324</v>
      </c>
      <c r="C314" t="s">
        <v>1325</v>
      </c>
      <c r="D314" t="s">
        <v>123</v>
      </c>
      <c r="E314" t="s">
        <v>1133</v>
      </c>
      <c r="F314" t="s">
        <v>1319</v>
      </c>
      <c r="G314" t="s">
        <v>1228</v>
      </c>
      <c r="H314" t="s">
        <v>1313</v>
      </c>
      <c r="I314" t="s">
        <v>231</v>
      </c>
      <c r="J314" t="s">
        <v>324</v>
      </c>
      <c r="K314" s="78">
        <v>7.56</v>
      </c>
      <c r="L314" t="s">
        <v>106</v>
      </c>
      <c r="M314" s="79">
        <v>4.4999999999999998E-2</v>
      </c>
      <c r="N314" s="79">
        <v>4.82E-2</v>
      </c>
      <c r="O314" s="78">
        <v>2869330.94</v>
      </c>
      <c r="P314" s="78">
        <v>97.825500310870353</v>
      </c>
      <c r="Q314" s="78">
        <v>0</v>
      </c>
      <c r="R314" s="78">
        <v>9728.8448468841998</v>
      </c>
      <c r="S314" s="79">
        <v>0</v>
      </c>
      <c r="T314" s="79">
        <v>2.8999999999999998E-3</v>
      </c>
      <c r="U314" s="79">
        <v>5.0000000000000001E-4</v>
      </c>
    </row>
    <row r="315" spans="2:21">
      <c r="B315" t="s">
        <v>1326</v>
      </c>
      <c r="C315" t="s">
        <v>1297</v>
      </c>
      <c r="D315" t="s">
        <v>1141</v>
      </c>
      <c r="E315" t="s">
        <v>1133</v>
      </c>
      <c r="F315" t="s">
        <v>1327</v>
      </c>
      <c r="G315" t="s">
        <v>1169</v>
      </c>
      <c r="H315" t="s">
        <v>1313</v>
      </c>
      <c r="I315" t="s">
        <v>231</v>
      </c>
      <c r="J315" t="s">
        <v>318</v>
      </c>
      <c r="K315" s="78">
        <v>4.1399999999999997</v>
      </c>
      <c r="L315" t="s">
        <v>106</v>
      </c>
      <c r="M315" s="79">
        <v>4.2500000000000003E-2</v>
      </c>
      <c r="N315" s="79">
        <v>6.9900000000000004E-2</v>
      </c>
      <c r="O315" s="78">
        <v>3307328.52</v>
      </c>
      <c r="P315" s="78">
        <v>90.947555163209756</v>
      </c>
      <c r="Q315" s="78">
        <v>0</v>
      </c>
      <c r="R315" s="78">
        <v>10425.5007349192</v>
      </c>
      <c r="S315" s="79">
        <v>7.0000000000000001E-3</v>
      </c>
      <c r="T315" s="79">
        <v>3.0999999999999999E-3</v>
      </c>
      <c r="U315" s="79">
        <v>5.9999999999999995E-4</v>
      </c>
    </row>
    <row r="316" spans="2:21">
      <c r="B316" t="s">
        <v>1328</v>
      </c>
      <c r="C316" t="s">
        <v>1329</v>
      </c>
      <c r="D316" t="s">
        <v>123</v>
      </c>
      <c r="E316" t="s">
        <v>1133</v>
      </c>
      <c r="F316" t="s">
        <v>1330</v>
      </c>
      <c r="G316" t="s">
        <v>1331</v>
      </c>
      <c r="H316" t="s">
        <v>1332</v>
      </c>
      <c r="I316" t="s">
        <v>226</v>
      </c>
      <c r="J316" t="s">
        <v>796</v>
      </c>
      <c r="K316" s="78">
        <v>6.52</v>
      </c>
      <c r="L316" t="s">
        <v>106</v>
      </c>
      <c r="M316" s="79">
        <v>5.8799999999999998E-2</v>
      </c>
      <c r="N316" s="79">
        <v>3.9199999999999999E-2</v>
      </c>
      <c r="O316" s="78">
        <v>2681617.71</v>
      </c>
      <c r="P316" s="78">
        <v>115.02476801720729</v>
      </c>
      <c r="Q316" s="78">
        <v>0</v>
      </c>
      <c r="R316" s="78">
        <v>10690.962084556901</v>
      </c>
      <c r="S316" s="79">
        <v>0</v>
      </c>
      <c r="T316" s="79">
        <v>3.2000000000000002E-3</v>
      </c>
      <c r="U316" s="79">
        <v>5.9999999999999995E-4</v>
      </c>
    </row>
    <row r="317" spans="2:21">
      <c r="B317" t="s">
        <v>1333</v>
      </c>
      <c r="C317" t="s">
        <v>1334</v>
      </c>
      <c r="D317" t="s">
        <v>123</v>
      </c>
      <c r="E317" t="s">
        <v>1133</v>
      </c>
      <c r="F317" t="s">
        <v>1335</v>
      </c>
      <c r="G317" t="s">
        <v>1169</v>
      </c>
      <c r="H317" t="s">
        <v>1313</v>
      </c>
      <c r="I317" t="s">
        <v>231</v>
      </c>
      <c r="J317" t="s">
        <v>796</v>
      </c>
      <c r="K317" s="78">
        <v>4.25</v>
      </c>
      <c r="L317" t="s">
        <v>106</v>
      </c>
      <c r="M317" s="79">
        <v>6.88E-2</v>
      </c>
      <c r="N317" s="79">
        <v>6.3399999999999998E-2</v>
      </c>
      <c r="O317" s="78">
        <v>178774.52</v>
      </c>
      <c r="P317" s="78">
        <v>102.33439393939393</v>
      </c>
      <c r="Q317" s="78">
        <v>0</v>
      </c>
      <c r="R317" s="78">
        <v>634.09709601885197</v>
      </c>
      <c r="S317" s="79">
        <v>0</v>
      </c>
      <c r="T317" s="79">
        <v>2.0000000000000001E-4</v>
      </c>
      <c r="U317" s="79">
        <v>0</v>
      </c>
    </row>
    <row r="318" spans="2:21">
      <c r="B318" t="s">
        <v>1336</v>
      </c>
      <c r="C318" t="s">
        <v>1337</v>
      </c>
      <c r="D318" t="s">
        <v>123</v>
      </c>
      <c r="E318" t="s">
        <v>1133</v>
      </c>
      <c r="F318" t="s">
        <v>1335</v>
      </c>
      <c r="G318" t="s">
        <v>1169</v>
      </c>
      <c r="H318" t="s">
        <v>1313</v>
      </c>
      <c r="I318" t="s">
        <v>231</v>
      </c>
      <c r="J318" t="s">
        <v>796</v>
      </c>
      <c r="K318" s="78">
        <v>5.24</v>
      </c>
      <c r="L318" t="s">
        <v>106</v>
      </c>
      <c r="M318" s="79">
        <v>6.88E-2</v>
      </c>
      <c r="N318" s="79">
        <v>6.0199999999999997E-2</v>
      </c>
      <c r="O318" s="78">
        <v>2055906.92</v>
      </c>
      <c r="P318" s="78">
        <v>106.53553727903649</v>
      </c>
      <c r="Q318" s="78">
        <v>0</v>
      </c>
      <c r="R318" s="78">
        <v>7591.4809647816701</v>
      </c>
      <c r="S318" s="79">
        <v>0</v>
      </c>
      <c r="T318" s="79">
        <v>2.3E-3</v>
      </c>
      <c r="U318" s="79">
        <v>4.0000000000000002E-4</v>
      </c>
    </row>
    <row r="319" spans="2:21">
      <c r="B319" t="s">
        <v>1338</v>
      </c>
      <c r="C319" t="s">
        <v>1339</v>
      </c>
      <c r="D319" t="s">
        <v>123</v>
      </c>
      <c r="E319" t="s">
        <v>1133</v>
      </c>
      <c r="F319" t="s">
        <v>1306</v>
      </c>
      <c r="G319" t="s">
        <v>1182</v>
      </c>
      <c r="H319" t="s">
        <v>1313</v>
      </c>
      <c r="I319" t="s">
        <v>231</v>
      </c>
      <c r="J319" t="s">
        <v>1340</v>
      </c>
      <c r="K319" s="78">
        <v>0.02</v>
      </c>
      <c r="L319" t="s">
        <v>106</v>
      </c>
      <c r="M319" s="79">
        <v>4.6300000000000001E-2</v>
      </c>
      <c r="N319" s="79">
        <v>5.6300000000000003E-2</v>
      </c>
      <c r="O319" s="78">
        <v>351917.65</v>
      </c>
      <c r="P319" s="78">
        <v>101.32812528125542</v>
      </c>
      <c r="Q319" s="78">
        <v>0</v>
      </c>
      <c r="R319" s="78">
        <v>1235.94633370255</v>
      </c>
      <c r="S319" s="79">
        <v>6.9999999999999999E-4</v>
      </c>
      <c r="T319" s="79">
        <v>4.0000000000000002E-4</v>
      </c>
      <c r="U319" s="79">
        <v>1E-4</v>
      </c>
    </row>
    <row r="320" spans="2:21">
      <c r="B320" t="s">
        <v>1341</v>
      </c>
      <c r="C320" t="s">
        <v>1239</v>
      </c>
      <c r="D320" t="s">
        <v>123</v>
      </c>
      <c r="E320" t="s">
        <v>1133</v>
      </c>
      <c r="F320" t="s">
        <v>1342</v>
      </c>
      <c r="G320" t="s">
        <v>1169</v>
      </c>
      <c r="H320" t="s">
        <v>1332</v>
      </c>
      <c r="I320" t="s">
        <v>226</v>
      </c>
      <c r="J320" t="s">
        <v>318</v>
      </c>
      <c r="K320" s="78">
        <v>8.2200000000000006</v>
      </c>
      <c r="L320" t="s">
        <v>106</v>
      </c>
      <c r="M320" s="79">
        <v>0.04</v>
      </c>
      <c r="N320" s="79">
        <v>4.2900000000000001E-2</v>
      </c>
      <c r="O320" s="78">
        <v>2234681.4700000002</v>
      </c>
      <c r="P320" s="78">
        <v>98.152918966788107</v>
      </c>
      <c r="Q320" s="78">
        <v>0</v>
      </c>
      <c r="R320" s="78">
        <v>7602.3419741173902</v>
      </c>
      <c r="S320" s="79">
        <v>3.0000000000000001E-3</v>
      </c>
      <c r="T320" s="79">
        <v>2.3E-3</v>
      </c>
      <c r="U320" s="79">
        <v>4.0000000000000002E-4</v>
      </c>
    </row>
    <row r="321" spans="2:21">
      <c r="B321" t="s">
        <v>1343</v>
      </c>
      <c r="C321" t="s">
        <v>1344</v>
      </c>
      <c r="D321" t="s">
        <v>1141</v>
      </c>
      <c r="E321" t="s">
        <v>1133</v>
      </c>
      <c r="F321" t="s">
        <v>1345</v>
      </c>
      <c r="G321" t="s">
        <v>1346</v>
      </c>
      <c r="H321" t="s">
        <v>1347</v>
      </c>
      <c r="I321" t="s">
        <v>231</v>
      </c>
      <c r="J321" t="s">
        <v>364</v>
      </c>
      <c r="K321" s="78">
        <v>6.44</v>
      </c>
      <c r="L321" t="s">
        <v>106</v>
      </c>
      <c r="M321" s="79">
        <v>4.4999999999999998E-2</v>
      </c>
      <c r="N321" s="79">
        <v>4.2200000000000001E-2</v>
      </c>
      <c r="O321" s="78">
        <v>625710.81000000006</v>
      </c>
      <c r="P321" s="78">
        <v>102.93699648979684</v>
      </c>
      <c r="Q321" s="78">
        <v>0</v>
      </c>
      <c r="R321" s="78">
        <v>2232.4087117470399</v>
      </c>
      <c r="S321" s="79">
        <v>2.0000000000000001E-4</v>
      </c>
      <c r="T321" s="79">
        <v>6.9999999999999999E-4</v>
      </c>
      <c r="U321" s="79">
        <v>1E-4</v>
      </c>
    </row>
    <row r="322" spans="2:21">
      <c r="B322" t="s">
        <v>1348</v>
      </c>
      <c r="C322" t="s">
        <v>1349</v>
      </c>
      <c r="D322" t="s">
        <v>123</v>
      </c>
      <c r="E322" t="s">
        <v>1133</v>
      </c>
      <c r="F322" t="s">
        <v>1345</v>
      </c>
      <c r="G322" t="s">
        <v>1346</v>
      </c>
      <c r="H322" t="s">
        <v>1347</v>
      </c>
      <c r="I322" t="s">
        <v>231</v>
      </c>
      <c r="J322" t="s">
        <v>324</v>
      </c>
      <c r="K322" s="78">
        <v>6.08</v>
      </c>
      <c r="L322" t="s">
        <v>106</v>
      </c>
      <c r="M322" s="79">
        <v>4.7500000000000001E-2</v>
      </c>
      <c r="N322" s="79">
        <v>4.24E-2</v>
      </c>
      <c r="O322" s="78">
        <v>2860392.23</v>
      </c>
      <c r="P322" s="78">
        <v>104.61213853359615</v>
      </c>
      <c r="Q322" s="78">
        <v>0</v>
      </c>
      <c r="R322" s="78">
        <v>10371.3723934848</v>
      </c>
      <c r="S322" s="79">
        <v>0</v>
      </c>
      <c r="T322" s="79">
        <v>3.0999999999999999E-3</v>
      </c>
      <c r="U322" s="79">
        <v>5.9999999999999995E-4</v>
      </c>
    </row>
    <row r="323" spans="2:21">
      <c r="B323" t="s">
        <v>1350</v>
      </c>
      <c r="C323" t="s">
        <v>1351</v>
      </c>
      <c r="D323" t="s">
        <v>1132</v>
      </c>
      <c r="E323" t="s">
        <v>1133</v>
      </c>
      <c r="F323" t="s">
        <v>1352</v>
      </c>
      <c r="G323" t="s">
        <v>1228</v>
      </c>
      <c r="H323" t="s">
        <v>1353</v>
      </c>
      <c r="I323" t="s">
        <v>216</v>
      </c>
      <c r="J323" t="s">
        <v>1354</v>
      </c>
      <c r="K323" s="78">
        <v>2.5</v>
      </c>
      <c r="L323" t="s">
        <v>106</v>
      </c>
      <c r="M323" s="79">
        <v>7.7499999999999999E-2</v>
      </c>
      <c r="N323" s="79">
        <v>0.1026</v>
      </c>
      <c r="O323" s="78">
        <v>1338954.07</v>
      </c>
      <c r="P323" s="78">
        <v>95.636111623823055</v>
      </c>
      <c r="Q323" s="78">
        <v>0</v>
      </c>
      <c r="R323" s="78">
        <v>4438.2948287140398</v>
      </c>
      <c r="S323" s="79">
        <v>2.2000000000000001E-3</v>
      </c>
      <c r="T323" s="79">
        <v>1.2999999999999999E-3</v>
      </c>
      <c r="U323" s="79">
        <v>2.0000000000000001E-4</v>
      </c>
    </row>
    <row r="324" spans="2:21">
      <c r="B324" t="s">
        <v>1355</v>
      </c>
      <c r="C324" t="s">
        <v>1239</v>
      </c>
      <c r="D324" t="s">
        <v>123</v>
      </c>
      <c r="E324" t="s">
        <v>1133</v>
      </c>
      <c r="F324" t="s">
        <v>1356</v>
      </c>
      <c r="G324" t="s">
        <v>1357</v>
      </c>
      <c r="H324" t="s">
        <v>224</v>
      </c>
      <c r="I324" t="s">
        <v>225</v>
      </c>
      <c r="J324" t="s">
        <v>370</v>
      </c>
      <c r="K324" s="78">
        <v>4.32</v>
      </c>
      <c r="L324" t="s">
        <v>106</v>
      </c>
      <c r="M324" s="79">
        <v>6.5000000000000002E-2</v>
      </c>
      <c r="N324" s="79">
        <v>5.3499999999999999E-2</v>
      </c>
      <c r="O324" s="78">
        <v>2681617.71</v>
      </c>
      <c r="P324" s="78">
        <v>104.68564241319783</v>
      </c>
      <c r="Q324" s="78">
        <v>0</v>
      </c>
      <c r="R324" s="78">
        <v>9729.9933903414603</v>
      </c>
      <c r="S324" s="79">
        <v>2.0999999999999999E-3</v>
      </c>
      <c r="T324" s="79">
        <v>2.8999999999999998E-3</v>
      </c>
      <c r="U324" s="79">
        <v>5.0000000000000001E-4</v>
      </c>
    </row>
    <row r="325" spans="2:21">
      <c r="B325" t="s">
        <v>1358</v>
      </c>
      <c r="C325" t="s">
        <v>1239</v>
      </c>
      <c r="D325" t="s">
        <v>123</v>
      </c>
      <c r="E325" t="s">
        <v>1133</v>
      </c>
      <c r="F325" t="s">
        <v>1359</v>
      </c>
      <c r="G325" t="s">
        <v>1360</v>
      </c>
      <c r="H325" t="s">
        <v>224</v>
      </c>
      <c r="I325" t="s">
        <v>225</v>
      </c>
      <c r="J325" t="s">
        <v>370</v>
      </c>
      <c r="K325" s="78">
        <v>8.65</v>
      </c>
      <c r="L325" t="s">
        <v>106</v>
      </c>
      <c r="M325" s="79">
        <v>3.8800000000000001E-2</v>
      </c>
      <c r="N325" s="79">
        <v>3.2399999999999998E-2</v>
      </c>
      <c r="O325" s="78">
        <v>2681617.71</v>
      </c>
      <c r="P325" s="78">
        <v>104.54656096613232</v>
      </c>
      <c r="Q325" s="78">
        <v>0</v>
      </c>
      <c r="R325" s="78">
        <v>9717.0664866028001</v>
      </c>
      <c r="S325" s="79">
        <v>6.7000000000000002E-3</v>
      </c>
      <c r="T325" s="79">
        <v>2.8999999999999998E-3</v>
      </c>
      <c r="U325" s="79">
        <v>5.0000000000000001E-4</v>
      </c>
    </row>
    <row r="326" spans="2:21">
      <c r="B326" t="s">
        <v>1361</v>
      </c>
      <c r="C326" t="s">
        <v>1362</v>
      </c>
      <c r="D326" t="s">
        <v>123</v>
      </c>
      <c r="E326" t="s">
        <v>1133</v>
      </c>
      <c r="F326" t="s">
        <v>1363</v>
      </c>
      <c r="G326" t="s">
        <v>1237</v>
      </c>
      <c r="H326" t="s">
        <v>224</v>
      </c>
      <c r="I326" t="s">
        <v>225</v>
      </c>
      <c r="J326" t="s">
        <v>796</v>
      </c>
      <c r="K326" s="78">
        <v>7.16</v>
      </c>
      <c r="L326" t="s">
        <v>106</v>
      </c>
      <c r="M326" s="79">
        <v>4.7500000000000001E-2</v>
      </c>
      <c r="N326" s="79">
        <v>2.8899999999999999E-2</v>
      </c>
      <c r="O326" s="78">
        <v>2681617.71</v>
      </c>
      <c r="P326" s="78">
        <v>114.20444486842455</v>
      </c>
      <c r="Q326" s="78">
        <v>0</v>
      </c>
      <c r="R326" s="78">
        <v>10614.717264605801</v>
      </c>
      <c r="S326" s="79">
        <v>0</v>
      </c>
      <c r="T326" s="79">
        <v>3.2000000000000002E-3</v>
      </c>
      <c r="U326" s="79">
        <v>5.9999999999999995E-4</v>
      </c>
    </row>
    <row r="327" spans="2:21">
      <c r="B327" t="s">
        <v>1364</v>
      </c>
      <c r="C327" t="s">
        <v>1365</v>
      </c>
      <c r="D327" t="s">
        <v>1132</v>
      </c>
      <c r="E327" t="s">
        <v>1133</v>
      </c>
      <c r="F327" t="s">
        <v>1366</v>
      </c>
      <c r="G327" t="s">
        <v>1135</v>
      </c>
      <c r="H327" t="s">
        <v>224</v>
      </c>
      <c r="I327" t="s">
        <v>225</v>
      </c>
      <c r="J327" t="s">
        <v>313</v>
      </c>
      <c r="K327" s="78">
        <v>6.56</v>
      </c>
      <c r="L327" t="s">
        <v>110</v>
      </c>
      <c r="M327" s="79">
        <v>3.1300000000000001E-2</v>
      </c>
      <c r="N327" s="79">
        <v>3.1899999999999998E-2</v>
      </c>
      <c r="O327" s="78">
        <v>2681617.71</v>
      </c>
      <c r="P327" s="78">
        <v>101.09982529228722</v>
      </c>
      <c r="Q327" s="78">
        <v>0</v>
      </c>
      <c r="R327" s="78">
        <v>10526.7010241275</v>
      </c>
      <c r="S327" s="79">
        <v>3.5999999999999999E-3</v>
      </c>
      <c r="T327" s="79">
        <v>3.0999999999999999E-3</v>
      </c>
      <c r="U327" s="79">
        <v>5.9999999999999995E-4</v>
      </c>
    </row>
    <row r="328" spans="2:21">
      <c r="B328" t="s">
        <v>1367</v>
      </c>
      <c r="C328" t="s">
        <v>1368</v>
      </c>
      <c r="D328" t="s">
        <v>1141</v>
      </c>
      <c r="E328" t="s">
        <v>1133</v>
      </c>
      <c r="F328" t="s">
        <v>1369</v>
      </c>
      <c r="G328" t="s">
        <v>1258</v>
      </c>
      <c r="H328" t="s">
        <v>224</v>
      </c>
      <c r="I328" t="s">
        <v>225</v>
      </c>
      <c r="J328" t="s">
        <v>385</v>
      </c>
      <c r="K328" s="78">
        <v>8.02</v>
      </c>
      <c r="L328" t="s">
        <v>106</v>
      </c>
      <c r="M328" s="79">
        <v>4.1500000000000002E-2</v>
      </c>
      <c r="N328" s="79">
        <v>2.3300000000000001E-2</v>
      </c>
      <c r="O328" s="78">
        <v>2636924.08</v>
      </c>
      <c r="P328" s="78">
        <v>115.83799969470653</v>
      </c>
      <c r="Q328" s="78">
        <v>0</v>
      </c>
      <c r="R328" s="78">
        <v>10587.1053302985</v>
      </c>
      <c r="S328" s="79">
        <v>2.5999999999999999E-3</v>
      </c>
      <c r="T328" s="79">
        <v>3.2000000000000002E-3</v>
      </c>
      <c r="U328" s="79">
        <v>5.9999999999999995E-4</v>
      </c>
    </row>
    <row r="329" spans="2:21">
      <c r="B329" t="s">
        <v>1370</v>
      </c>
      <c r="C329" t="s">
        <v>1159</v>
      </c>
      <c r="D329" t="s">
        <v>1132</v>
      </c>
      <c r="E329" t="s">
        <v>1133</v>
      </c>
      <c r="F329" t="s">
        <v>1371</v>
      </c>
      <c r="G329" t="s">
        <v>1357</v>
      </c>
      <c r="H329" t="s">
        <v>224</v>
      </c>
      <c r="I329" t="s">
        <v>225</v>
      </c>
      <c r="J329" t="s">
        <v>653</v>
      </c>
      <c r="K329" s="78">
        <v>17.16</v>
      </c>
      <c r="L329" t="s">
        <v>106</v>
      </c>
      <c r="M329" s="79">
        <v>5.9299999999999999E-2</v>
      </c>
      <c r="N329" s="79">
        <v>4.8599999999999997E-2</v>
      </c>
      <c r="O329" s="78">
        <v>4469362.8499999996</v>
      </c>
      <c r="P329" s="78">
        <v>118.56044443594212</v>
      </c>
      <c r="Q329" s="78">
        <v>0</v>
      </c>
      <c r="R329" s="78">
        <v>18365.975124866</v>
      </c>
      <c r="S329" s="79">
        <v>1.2999999999999999E-3</v>
      </c>
      <c r="T329" s="79">
        <v>5.4999999999999997E-3</v>
      </c>
      <c r="U329" s="79">
        <v>1E-3</v>
      </c>
    </row>
    <row r="330" spans="2:21">
      <c r="B330" t="s">
        <v>1372</v>
      </c>
      <c r="C330" t="s">
        <v>1239</v>
      </c>
      <c r="D330" t="s">
        <v>123</v>
      </c>
      <c r="E330" t="s">
        <v>1133</v>
      </c>
      <c r="F330" t="s">
        <v>1373</v>
      </c>
      <c r="G330" t="s">
        <v>1228</v>
      </c>
      <c r="H330" t="s">
        <v>224</v>
      </c>
      <c r="I330" t="s">
        <v>225</v>
      </c>
      <c r="J330" t="s">
        <v>370</v>
      </c>
      <c r="K330" s="78">
        <v>7.88</v>
      </c>
      <c r="L330" t="s">
        <v>106</v>
      </c>
      <c r="M330" s="79">
        <v>4.8800000000000003E-2</v>
      </c>
      <c r="N330" s="79">
        <v>4.4400000000000002E-2</v>
      </c>
      <c r="O330" s="78">
        <v>2860392.23</v>
      </c>
      <c r="P330" s="78">
        <v>103.18944843498664</v>
      </c>
      <c r="Q330" s="78">
        <v>0</v>
      </c>
      <c r="R330" s="78">
        <v>10230.3251857942</v>
      </c>
      <c r="S330" s="79">
        <v>1.1000000000000001E-3</v>
      </c>
      <c r="T330" s="79">
        <v>3.0000000000000001E-3</v>
      </c>
      <c r="U330" s="79">
        <v>5.9999999999999995E-4</v>
      </c>
    </row>
    <row r="331" spans="2:21">
      <c r="B331" t="s">
        <v>1374</v>
      </c>
      <c r="C331" t="s">
        <v>1368</v>
      </c>
      <c r="D331" t="s">
        <v>1141</v>
      </c>
      <c r="E331" t="s">
        <v>1133</v>
      </c>
      <c r="F331" t="s">
        <v>1375</v>
      </c>
      <c r="G331" t="s">
        <v>1237</v>
      </c>
      <c r="H331" t="s">
        <v>224</v>
      </c>
      <c r="I331" t="s">
        <v>225</v>
      </c>
      <c r="J331" t="s">
        <v>385</v>
      </c>
      <c r="K331" s="78">
        <v>7.77</v>
      </c>
      <c r="L331" t="s">
        <v>106</v>
      </c>
      <c r="M331" s="79">
        <v>0.05</v>
      </c>
      <c r="N331" s="79">
        <v>3.1199999999999999E-2</v>
      </c>
      <c r="O331" s="78">
        <v>1787745.14</v>
      </c>
      <c r="P331" s="78">
        <v>116.01836194666902</v>
      </c>
      <c r="Q331" s="78">
        <v>0</v>
      </c>
      <c r="R331" s="78">
        <v>7188.8743785403003</v>
      </c>
      <c r="S331" s="79">
        <v>8.0000000000000004E-4</v>
      </c>
      <c r="T331" s="79">
        <v>2.0999999999999999E-3</v>
      </c>
      <c r="U331" s="79">
        <v>4.0000000000000002E-4</v>
      </c>
    </row>
    <row r="332" spans="2:21">
      <c r="B332" t="s">
        <v>1376</v>
      </c>
      <c r="C332" t="s">
        <v>1377</v>
      </c>
      <c r="D332" t="s">
        <v>123</v>
      </c>
      <c r="E332" t="s">
        <v>1133</v>
      </c>
      <c r="F332" t="s">
        <v>1378</v>
      </c>
      <c r="G332" t="s">
        <v>1303</v>
      </c>
      <c r="H332" t="s">
        <v>224</v>
      </c>
      <c r="I332" t="s">
        <v>225</v>
      </c>
      <c r="J332" t="s">
        <v>324</v>
      </c>
      <c r="K332" s="78">
        <v>7.88</v>
      </c>
      <c r="L332" t="s">
        <v>106</v>
      </c>
      <c r="M332" s="79">
        <v>3.61E-2</v>
      </c>
      <c r="N332" s="79">
        <v>2.7699999999999999E-2</v>
      </c>
      <c r="O332" s="78">
        <v>2681617.71</v>
      </c>
      <c r="P332" s="78">
        <v>107.33902772796901</v>
      </c>
      <c r="Q332" s="78">
        <v>0</v>
      </c>
      <c r="R332" s="78">
        <v>9976.6119597045908</v>
      </c>
      <c r="S332" s="79">
        <v>0</v>
      </c>
      <c r="T332" s="79">
        <v>3.0000000000000001E-3</v>
      </c>
      <c r="U332" s="79">
        <v>5.9999999999999995E-4</v>
      </c>
    </row>
    <row r="333" spans="2:21">
      <c r="B333" t="s">
        <v>1379</v>
      </c>
      <c r="C333" t="s">
        <v>1380</v>
      </c>
      <c r="D333" t="s">
        <v>1132</v>
      </c>
      <c r="E333" t="s">
        <v>1133</v>
      </c>
      <c r="F333" t="s">
        <v>1381</v>
      </c>
      <c r="G333" t="s">
        <v>1228</v>
      </c>
      <c r="H333" t="s">
        <v>224</v>
      </c>
      <c r="I333" t="s">
        <v>225</v>
      </c>
      <c r="J333" t="s">
        <v>313</v>
      </c>
      <c r="K333" s="78">
        <v>7.63</v>
      </c>
      <c r="L333" t="s">
        <v>106</v>
      </c>
      <c r="M333" s="79">
        <v>3.6999999999999998E-2</v>
      </c>
      <c r="N333" s="79">
        <v>3.4099999999999998E-2</v>
      </c>
      <c r="O333" s="78">
        <v>1385502.48</v>
      </c>
      <c r="P333" s="78">
        <v>102.21350018472008</v>
      </c>
      <c r="Q333" s="78">
        <v>0</v>
      </c>
      <c r="R333" s="78">
        <v>4908.4472301209198</v>
      </c>
      <c r="S333" s="79">
        <v>8.9999999999999998E-4</v>
      </c>
      <c r="T333" s="79">
        <v>1.5E-3</v>
      </c>
      <c r="U333" s="79">
        <v>2.9999999999999997E-4</v>
      </c>
    </row>
    <row r="334" spans="2:21">
      <c r="B334" t="s">
        <v>1382</v>
      </c>
      <c r="C334" t="s">
        <v>1383</v>
      </c>
      <c r="D334" t="s">
        <v>1132</v>
      </c>
      <c r="E334" t="s">
        <v>1133</v>
      </c>
      <c r="F334" t="s">
        <v>1384</v>
      </c>
      <c r="G334" t="s">
        <v>1331</v>
      </c>
      <c r="H334" t="s">
        <v>224</v>
      </c>
      <c r="I334" t="s">
        <v>225</v>
      </c>
      <c r="J334" t="s">
        <v>313</v>
      </c>
      <c r="K334" s="78">
        <v>4.09</v>
      </c>
      <c r="L334" t="s">
        <v>106</v>
      </c>
      <c r="M334" s="79">
        <v>4.6300000000000001E-2</v>
      </c>
      <c r="N334" s="79">
        <v>0.03</v>
      </c>
      <c r="O334" s="78">
        <v>446936.33</v>
      </c>
      <c r="P334" s="78">
        <v>108.94269549980909</v>
      </c>
      <c r="Q334" s="78">
        <v>0</v>
      </c>
      <c r="R334" s="78">
        <v>1687.6109452523599</v>
      </c>
      <c r="S334" s="79">
        <v>1E-4</v>
      </c>
      <c r="T334" s="79">
        <v>5.0000000000000001E-4</v>
      </c>
      <c r="U334" s="79">
        <v>1E-4</v>
      </c>
    </row>
    <row r="335" spans="2:21">
      <c r="B335" t="s">
        <v>1385</v>
      </c>
      <c r="C335" t="s">
        <v>1386</v>
      </c>
      <c r="D335" t="s">
        <v>123</v>
      </c>
      <c r="E335" t="s">
        <v>1133</v>
      </c>
      <c r="F335" t="s">
        <v>1224</v>
      </c>
      <c r="G335" t="s">
        <v>1232</v>
      </c>
      <c r="H335" t="s">
        <v>224</v>
      </c>
      <c r="I335" t="s">
        <v>225</v>
      </c>
      <c r="J335" t="s">
        <v>385</v>
      </c>
      <c r="K335" s="78">
        <v>7.59</v>
      </c>
      <c r="L335" t="s">
        <v>106</v>
      </c>
      <c r="M335" s="79">
        <v>6.2E-2</v>
      </c>
      <c r="N335" s="79">
        <v>4.0300000000000002E-2</v>
      </c>
      <c r="O335" s="78">
        <v>1072647.0900000001</v>
      </c>
      <c r="P335" s="78">
        <v>118.19020683062278</v>
      </c>
      <c r="Q335" s="78">
        <v>0</v>
      </c>
      <c r="R335" s="78">
        <v>4394.0693530417402</v>
      </c>
      <c r="S335" s="79">
        <v>1.4E-3</v>
      </c>
      <c r="T335" s="79">
        <v>1.2999999999999999E-3</v>
      </c>
      <c r="U335" s="79">
        <v>2.0000000000000001E-4</v>
      </c>
    </row>
    <row r="336" spans="2:21">
      <c r="B336" t="s">
        <v>1387</v>
      </c>
      <c r="C336" t="s">
        <v>1159</v>
      </c>
      <c r="D336" t="s">
        <v>1132</v>
      </c>
      <c r="E336" t="s">
        <v>1133</v>
      </c>
      <c r="F336" t="s">
        <v>1388</v>
      </c>
      <c r="G336" t="s">
        <v>1331</v>
      </c>
      <c r="H336" t="s">
        <v>224</v>
      </c>
      <c r="I336" t="s">
        <v>225</v>
      </c>
      <c r="J336" t="s">
        <v>653</v>
      </c>
      <c r="K336" s="78">
        <v>8.39</v>
      </c>
      <c r="L336" t="s">
        <v>106</v>
      </c>
      <c r="M336" s="79">
        <v>3.2500000000000001E-2</v>
      </c>
      <c r="N336" s="79">
        <v>2.6200000000000001E-2</v>
      </c>
      <c r="O336" s="78">
        <v>2860392.23</v>
      </c>
      <c r="P336" s="78">
        <v>104.9809188407732</v>
      </c>
      <c r="Q336" s="78">
        <v>0</v>
      </c>
      <c r="R336" s="78">
        <v>10407.933688712201</v>
      </c>
      <c r="S336" s="79">
        <v>3.8E-3</v>
      </c>
      <c r="T336" s="79">
        <v>3.0999999999999999E-3</v>
      </c>
      <c r="U336" s="79">
        <v>5.9999999999999995E-4</v>
      </c>
    </row>
    <row r="337" spans="2:21">
      <c r="B337" t="s">
        <v>1389</v>
      </c>
      <c r="C337" t="s">
        <v>1390</v>
      </c>
      <c r="D337" t="s">
        <v>123</v>
      </c>
      <c r="E337" t="s">
        <v>1133</v>
      </c>
      <c r="F337" t="s">
        <v>1391</v>
      </c>
      <c r="G337" t="s">
        <v>1392</v>
      </c>
      <c r="H337" t="s">
        <v>224</v>
      </c>
      <c r="I337" t="s">
        <v>225</v>
      </c>
      <c r="J337" t="s">
        <v>385</v>
      </c>
      <c r="K337" s="78">
        <v>4.04</v>
      </c>
      <c r="L337" t="s">
        <v>106</v>
      </c>
      <c r="M337" s="79">
        <v>6.25E-2</v>
      </c>
      <c r="N337" s="79">
        <v>4.5400000000000003E-2</v>
      </c>
      <c r="O337" s="78">
        <v>2681617.71</v>
      </c>
      <c r="P337" s="78">
        <v>107.95486119986184</v>
      </c>
      <c r="Q337" s="78">
        <v>0</v>
      </c>
      <c r="R337" s="78">
        <v>10033.8505215857</v>
      </c>
      <c r="S337" s="79">
        <v>1.2999999999999999E-3</v>
      </c>
      <c r="T337" s="79">
        <v>3.0000000000000001E-3</v>
      </c>
      <c r="U337" s="79">
        <v>5.9999999999999995E-4</v>
      </c>
    </row>
    <row r="338" spans="2:21">
      <c r="B338" t="s">
        <v>1393</v>
      </c>
      <c r="C338" t="s">
        <v>1159</v>
      </c>
      <c r="D338" t="s">
        <v>1132</v>
      </c>
      <c r="E338" t="s">
        <v>1133</v>
      </c>
      <c r="F338" t="s">
        <v>1394</v>
      </c>
      <c r="G338" t="s">
        <v>1219</v>
      </c>
      <c r="H338" t="s">
        <v>224</v>
      </c>
      <c r="I338" t="s">
        <v>225</v>
      </c>
      <c r="J338" t="s">
        <v>653</v>
      </c>
      <c r="K338" s="78">
        <v>7.85</v>
      </c>
      <c r="L338" t="s">
        <v>106</v>
      </c>
      <c r="M338" s="79">
        <v>4.8800000000000003E-2</v>
      </c>
      <c r="N338" s="79">
        <v>3.4599999999999999E-2</v>
      </c>
      <c r="O338" s="78">
        <v>2681617.71</v>
      </c>
      <c r="P338" s="78">
        <v>111.08799983342804</v>
      </c>
      <c r="Q338" s="78">
        <v>0</v>
      </c>
      <c r="R338" s="78">
        <v>10325.0596840375</v>
      </c>
      <c r="S338" s="79">
        <v>8.3000000000000001E-3</v>
      </c>
      <c r="T338" s="79">
        <v>3.0999999999999999E-3</v>
      </c>
      <c r="U338" s="79">
        <v>5.9999999999999995E-4</v>
      </c>
    </row>
    <row r="339" spans="2:21">
      <c r="B339" t="s">
        <v>1395</v>
      </c>
      <c r="C339" t="s">
        <v>1396</v>
      </c>
      <c r="D339" t="s">
        <v>123</v>
      </c>
      <c r="E339" t="s">
        <v>1133</v>
      </c>
      <c r="F339" t="s">
        <v>1397</v>
      </c>
      <c r="G339" t="s">
        <v>1258</v>
      </c>
      <c r="H339" t="s">
        <v>224</v>
      </c>
      <c r="I339" t="s">
        <v>225</v>
      </c>
      <c r="J339" t="s">
        <v>385</v>
      </c>
      <c r="K339" s="78">
        <v>6.63</v>
      </c>
      <c r="L339" t="s">
        <v>106</v>
      </c>
      <c r="M339" s="79">
        <v>9.6299999999999997E-2</v>
      </c>
      <c r="N339" s="79">
        <v>6.88E-2</v>
      </c>
      <c r="O339" s="78">
        <v>2547536.83</v>
      </c>
      <c r="P339" s="78">
        <v>120.05212702223123</v>
      </c>
      <c r="Q339" s="78">
        <v>0</v>
      </c>
      <c r="R339" s="78">
        <v>10600.317917393601</v>
      </c>
      <c r="S339" s="79">
        <v>2.5000000000000001E-3</v>
      </c>
      <c r="T339" s="79">
        <v>3.2000000000000002E-3</v>
      </c>
      <c r="U339" s="79">
        <v>5.9999999999999995E-4</v>
      </c>
    </row>
    <row r="340" spans="2:21">
      <c r="B340" t="s">
        <v>1398</v>
      </c>
      <c r="C340" t="s">
        <v>1399</v>
      </c>
      <c r="D340" t="s">
        <v>1132</v>
      </c>
      <c r="E340" t="s">
        <v>1133</v>
      </c>
      <c r="F340" t="s">
        <v>1327</v>
      </c>
      <c r="G340" t="s">
        <v>1169</v>
      </c>
      <c r="H340" t="s">
        <v>224</v>
      </c>
      <c r="I340" t="s">
        <v>225</v>
      </c>
      <c r="J340" t="s">
        <v>310</v>
      </c>
      <c r="K340" s="78">
        <v>4.1100000000000003</v>
      </c>
      <c r="L340" t="s">
        <v>106</v>
      </c>
      <c r="M340" s="79">
        <v>4.1300000000000003E-2</v>
      </c>
      <c r="N340" s="79">
        <v>4.7100000000000003E-2</v>
      </c>
      <c r="O340" s="78">
        <v>1340808.8999999999</v>
      </c>
      <c r="P340" s="78">
        <v>98.951829957086389</v>
      </c>
      <c r="Q340" s="78">
        <v>0</v>
      </c>
      <c r="R340" s="78">
        <v>4598.5326316667497</v>
      </c>
      <c r="S340" s="79">
        <v>0</v>
      </c>
      <c r="T340" s="79">
        <v>1.4E-3</v>
      </c>
      <c r="U340" s="79">
        <v>2.9999999999999997E-4</v>
      </c>
    </row>
    <row r="341" spans="2:21">
      <c r="B341" t="s">
        <v>1400</v>
      </c>
      <c r="C341" t="s">
        <v>1159</v>
      </c>
      <c r="D341" t="s">
        <v>1132</v>
      </c>
      <c r="E341" t="s">
        <v>1133</v>
      </c>
      <c r="F341" t="s">
        <v>1401</v>
      </c>
      <c r="G341" t="s">
        <v>1146</v>
      </c>
      <c r="H341" t="s">
        <v>224</v>
      </c>
      <c r="I341" t="s">
        <v>225</v>
      </c>
      <c r="J341" t="s">
        <v>653</v>
      </c>
      <c r="K341" s="78">
        <v>5.8</v>
      </c>
      <c r="L341" t="s">
        <v>106</v>
      </c>
      <c r="M341" s="79">
        <v>6.8000000000000005E-2</v>
      </c>
      <c r="N341" s="79">
        <v>4.0599999999999997E-2</v>
      </c>
      <c r="O341" s="78">
        <v>2547536.83</v>
      </c>
      <c r="P341" s="78">
        <v>117.00866649954395</v>
      </c>
      <c r="Q341" s="78">
        <v>0</v>
      </c>
      <c r="R341" s="78">
        <v>10331.5875350927</v>
      </c>
      <c r="S341" s="79">
        <v>2.5000000000000001E-3</v>
      </c>
      <c r="T341" s="79">
        <v>3.0999999999999999E-3</v>
      </c>
      <c r="U341" s="79">
        <v>5.9999999999999995E-4</v>
      </c>
    </row>
    <row r="342" spans="2:21">
      <c r="B342" t="s">
        <v>1402</v>
      </c>
      <c r="C342" t="s">
        <v>1403</v>
      </c>
      <c r="D342" t="s">
        <v>123</v>
      </c>
      <c r="E342" t="s">
        <v>1133</v>
      </c>
      <c r="F342" t="s">
        <v>1404</v>
      </c>
      <c r="G342" t="s">
        <v>1169</v>
      </c>
      <c r="H342" t="s">
        <v>224</v>
      </c>
      <c r="I342" t="s">
        <v>225</v>
      </c>
      <c r="J342" t="s">
        <v>318</v>
      </c>
      <c r="K342" s="78">
        <v>4.1500000000000004</v>
      </c>
      <c r="L342" t="s">
        <v>106</v>
      </c>
      <c r="M342" s="79">
        <v>3.7499999999999999E-2</v>
      </c>
      <c r="N342" s="79">
        <v>2.6200000000000001E-2</v>
      </c>
      <c r="O342" s="78">
        <v>1072647.0900000001</v>
      </c>
      <c r="P342" s="78">
        <v>104.45638171043515</v>
      </c>
      <c r="Q342" s="78">
        <v>0</v>
      </c>
      <c r="R342" s="78">
        <v>3883.4739564440001</v>
      </c>
      <c r="S342" s="79">
        <v>3.0000000000000001E-3</v>
      </c>
      <c r="T342" s="79">
        <v>1.1999999999999999E-3</v>
      </c>
      <c r="U342" s="79">
        <v>2.0000000000000001E-4</v>
      </c>
    </row>
    <row r="343" spans="2:21">
      <c r="B343" t="s">
        <v>1405</v>
      </c>
      <c r="C343" t="s">
        <v>1159</v>
      </c>
      <c r="D343" t="s">
        <v>1132</v>
      </c>
      <c r="E343" t="s">
        <v>1133</v>
      </c>
      <c r="F343" t="s">
        <v>1406</v>
      </c>
      <c r="G343" t="s">
        <v>1247</v>
      </c>
      <c r="H343" t="s">
        <v>224</v>
      </c>
      <c r="I343" t="s">
        <v>225</v>
      </c>
      <c r="J343" t="s">
        <v>653</v>
      </c>
      <c r="K343" s="78">
        <v>8.5500000000000007</v>
      </c>
      <c r="L343" t="s">
        <v>106</v>
      </c>
      <c r="M343" s="79">
        <v>4.2500000000000003E-2</v>
      </c>
      <c r="N343" s="79">
        <v>3.5400000000000001E-2</v>
      </c>
      <c r="O343" s="78">
        <v>2726311.34</v>
      </c>
      <c r="P343" s="78">
        <v>106.10278103327963</v>
      </c>
      <c r="Q343" s="78">
        <v>0</v>
      </c>
      <c r="R343" s="78">
        <v>10026.070924040199</v>
      </c>
      <c r="S343" s="79">
        <v>2E-3</v>
      </c>
      <c r="T343" s="79">
        <v>3.0000000000000001E-3</v>
      </c>
      <c r="U343" s="79">
        <v>5.9999999999999995E-4</v>
      </c>
    </row>
    <row r="344" spans="2:21">
      <c r="B344" t="s">
        <v>1407</v>
      </c>
      <c r="C344" t="s">
        <v>1239</v>
      </c>
      <c r="D344" t="s">
        <v>123</v>
      </c>
      <c r="E344" t="s">
        <v>1133</v>
      </c>
      <c r="F344" t="s">
        <v>1408</v>
      </c>
      <c r="G344" t="s">
        <v>1232</v>
      </c>
      <c r="H344" t="s">
        <v>224</v>
      </c>
      <c r="I344" t="s">
        <v>225</v>
      </c>
      <c r="J344" t="s">
        <v>370</v>
      </c>
      <c r="K344" s="78">
        <v>8.36</v>
      </c>
      <c r="L344" t="s">
        <v>106</v>
      </c>
      <c r="M344" s="79">
        <v>3.4000000000000002E-2</v>
      </c>
      <c r="N344" s="79">
        <v>3.0200000000000001E-2</v>
      </c>
      <c r="O344" s="78">
        <v>4201201.09</v>
      </c>
      <c r="P344" s="78">
        <v>102.74792277551082</v>
      </c>
      <c r="Q344" s="78">
        <v>0</v>
      </c>
      <c r="R344" s="78">
        <v>14961.4980339166</v>
      </c>
      <c r="S344" s="79">
        <v>4.8999999999999998E-3</v>
      </c>
      <c r="T344" s="79">
        <v>4.4999999999999997E-3</v>
      </c>
      <c r="U344" s="79">
        <v>8.0000000000000004E-4</v>
      </c>
    </row>
    <row r="345" spans="2:21">
      <c r="B345" t="s">
        <v>1409</v>
      </c>
      <c r="C345" t="s">
        <v>1159</v>
      </c>
      <c r="D345" t="s">
        <v>1132</v>
      </c>
      <c r="E345" t="s">
        <v>1133</v>
      </c>
      <c r="F345" t="s">
        <v>1371</v>
      </c>
      <c r="G345" t="s">
        <v>1357</v>
      </c>
      <c r="H345" t="s">
        <v>224</v>
      </c>
      <c r="I345" t="s">
        <v>225</v>
      </c>
      <c r="J345" t="s">
        <v>653</v>
      </c>
      <c r="K345" s="78">
        <v>8.39</v>
      </c>
      <c r="L345" t="s">
        <v>106</v>
      </c>
      <c r="M345" s="79">
        <v>0.03</v>
      </c>
      <c r="N345" s="79">
        <v>2.4E-2</v>
      </c>
      <c r="O345" s="78">
        <v>3396715.76</v>
      </c>
      <c r="P345" s="78">
        <v>104.43829382899541</v>
      </c>
      <c r="Q345" s="78">
        <v>0</v>
      </c>
      <c r="R345" s="78">
        <v>12295.537922871301</v>
      </c>
      <c r="S345" s="79">
        <v>6.7999999999999996E-3</v>
      </c>
      <c r="T345" s="79">
        <v>3.7000000000000002E-3</v>
      </c>
      <c r="U345" s="79">
        <v>6.9999999999999999E-4</v>
      </c>
    </row>
    <row r="346" spans="2:21">
      <c r="B346" t="s">
        <v>1410</v>
      </c>
      <c r="C346" t="s">
        <v>1411</v>
      </c>
      <c r="D346" t="s">
        <v>123</v>
      </c>
      <c r="E346" t="s">
        <v>1133</v>
      </c>
      <c r="F346" t="s">
        <v>1412</v>
      </c>
      <c r="G346" t="s">
        <v>1163</v>
      </c>
      <c r="H346" t="s">
        <v>224</v>
      </c>
      <c r="I346" t="s">
        <v>225</v>
      </c>
      <c r="J346" t="s">
        <v>385</v>
      </c>
      <c r="K346" s="78">
        <v>18.52</v>
      </c>
      <c r="L346" t="s">
        <v>106</v>
      </c>
      <c r="M346" s="79">
        <v>3.7999999999999999E-2</v>
      </c>
      <c r="N346" s="79">
        <v>3.1199999999999999E-2</v>
      </c>
      <c r="O346" s="78">
        <v>1787745.14</v>
      </c>
      <c r="P346" s="78">
        <v>113.75023263400452</v>
      </c>
      <c r="Q346" s="78">
        <v>0</v>
      </c>
      <c r="R346" s="78">
        <v>7048.3337258641805</v>
      </c>
      <c r="S346" s="79">
        <v>2.3999999999999998E-3</v>
      </c>
      <c r="T346" s="79">
        <v>2.0999999999999999E-3</v>
      </c>
      <c r="U346" s="79">
        <v>4.0000000000000002E-4</v>
      </c>
    </row>
    <row r="347" spans="2:21">
      <c r="B347" t="s">
        <v>1413</v>
      </c>
      <c r="C347" t="s">
        <v>1344</v>
      </c>
      <c r="D347" t="s">
        <v>1141</v>
      </c>
      <c r="E347" t="s">
        <v>1133</v>
      </c>
      <c r="F347" t="s">
        <v>1414</v>
      </c>
      <c r="G347" t="s">
        <v>1392</v>
      </c>
      <c r="H347" t="s">
        <v>224</v>
      </c>
      <c r="I347" t="s">
        <v>225</v>
      </c>
      <c r="J347" t="s">
        <v>364</v>
      </c>
      <c r="K347" s="78">
        <v>17.399999999999999</v>
      </c>
      <c r="L347" t="s">
        <v>106</v>
      </c>
      <c r="M347" s="79">
        <v>5.1299999999999998E-2</v>
      </c>
      <c r="N347" s="79">
        <v>3.1099999999999999E-2</v>
      </c>
      <c r="O347" s="78">
        <v>1564277.03</v>
      </c>
      <c r="P347" s="78">
        <v>138.38019196314502</v>
      </c>
      <c r="Q347" s="78">
        <v>0</v>
      </c>
      <c r="R347" s="78">
        <v>7502.6753643865604</v>
      </c>
      <c r="S347" s="79">
        <v>1.2999999999999999E-3</v>
      </c>
      <c r="T347" s="79">
        <v>2.2000000000000001E-3</v>
      </c>
      <c r="U347" s="79">
        <v>4.0000000000000002E-4</v>
      </c>
    </row>
    <row r="348" spans="2:21">
      <c r="B348" t="s">
        <v>1415</v>
      </c>
      <c r="C348" t="s">
        <v>1159</v>
      </c>
      <c r="D348" t="s">
        <v>1132</v>
      </c>
      <c r="E348" t="s">
        <v>1133</v>
      </c>
      <c r="F348" t="s">
        <v>1416</v>
      </c>
      <c r="G348" t="s">
        <v>1303</v>
      </c>
      <c r="H348" t="s">
        <v>224</v>
      </c>
      <c r="I348" t="s">
        <v>225</v>
      </c>
      <c r="J348" t="s">
        <v>653</v>
      </c>
      <c r="K348" s="78">
        <v>8.44</v>
      </c>
      <c r="L348" t="s">
        <v>106</v>
      </c>
      <c r="M348" s="79">
        <v>3.6200000000000003E-2</v>
      </c>
      <c r="N348" s="79">
        <v>0.03</v>
      </c>
      <c r="O348" s="78">
        <v>2636924.08</v>
      </c>
      <c r="P348" s="78">
        <v>105.11880016059291</v>
      </c>
      <c r="Q348" s="78">
        <v>0</v>
      </c>
      <c r="R348" s="78">
        <v>9607.4156387087405</v>
      </c>
      <c r="S348" s="79">
        <v>2.2000000000000001E-3</v>
      </c>
      <c r="T348" s="79">
        <v>2.8999999999999998E-3</v>
      </c>
      <c r="U348" s="79">
        <v>5.0000000000000001E-4</v>
      </c>
    </row>
    <row r="349" spans="2:21">
      <c r="B349" t="s">
        <v>1417</v>
      </c>
      <c r="C349" t="s">
        <v>1344</v>
      </c>
      <c r="D349" t="s">
        <v>1141</v>
      </c>
      <c r="E349" t="s">
        <v>1133</v>
      </c>
      <c r="F349" t="s">
        <v>1418</v>
      </c>
      <c r="G349" t="s">
        <v>1419</v>
      </c>
      <c r="H349" t="s">
        <v>224</v>
      </c>
      <c r="I349" t="s">
        <v>225</v>
      </c>
      <c r="J349" t="s">
        <v>364</v>
      </c>
      <c r="K349" s="78">
        <v>18.13</v>
      </c>
      <c r="L349" t="s">
        <v>106</v>
      </c>
      <c r="M349" s="79">
        <v>4.2000000000000003E-2</v>
      </c>
      <c r="N349" s="79">
        <v>3.0800000000000001E-2</v>
      </c>
      <c r="O349" s="78">
        <v>2860392.23</v>
      </c>
      <c r="P349" s="78">
        <v>121.08199973526891</v>
      </c>
      <c r="Q349" s="78">
        <v>0</v>
      </c>
      <c r="R349" s="78">
        <v>12004.214109426801</v>
      </c>
      <c r="S349" s="79">
        <v>3.8E-3</v>
      </c>
      <c r="T349" s="79">
        <v>3.5999999999999999E-3</v>
      </c>
      <c r="U349" s="79">
        <v>6.9999999999999999E-4</v>
      </c>
    </row>
    <row r="350" spans="2:21">
      <c r="B350" t="s">
        <v>1420</v>
      </c>
      <c r="C350" t="s">
        <v>1421</v>
      </c>
      <c r="D350" t="s">
        <v>123</v>
      </c>
      <c r="E350" t="s">
        <v>1133</v>
      </c>
      <c r="F350" t="s">
        <v>1422</v>
      </c>
      <c r="G350" t="s">
        <v>1303</v>
      </c>
      <c r="H350" t="s">
        <v>224</v>
      </c>
      <c r="I350" t="s">
        <v>225</v>
      </c>
      <c r="J350" t="s">
        <v>549</v>
      </c>
      <c r="K350" s="78">
        <v>7.68</v>
      </c>
      <c r="L350" t="s">
        <v>106</v>
      </c>
      <c r="M350" s="79">
        <v>3.9300000000000002E-2</v>
      </c>
      <c r="N350" s="79">
        <v>2.8199999999999999E-2</v>
      </c>
      <c r="O350" s="78">
        <v>2337476.7599999998</v>
      </c>
      <c r="P350" s="78">
        <v>109.90490052492387</v>
      </c>
      <c r="Q350" s="78">
        <v>0</v>
      </c>
      <c r="R350" s="78">
        <v>8904.1592262816193</v>
      </c>
      <c r="S350" s="79">
        <v>0</v>
      </c>
      <c r="T350" s="79">
        <v>2.7000000000000001E-3</v>
      </c>
      <c r="U350" s="79">
        <v>5.0000000000000001E-4</v>
      </c>
    </row>
    <row r="351" spans="2:21">
      <c r="B351" t="s">
        <v>1423</v>
      </c>
      <c r="C351" t="s">
        <v>1424</v>
      </c>
      <c r="D351" t="s">
        <v>123</v>
      </c>
      <c r="E351" t="s">
        <v>1133</v>
      </c>
      <c r="F351" t="s">
        <v>1236</v>
      </c>
      <c r="G351" t="s">
        <v>1237</v>
      </c>
      <c r="H351" t="s">
        <v>224</v>
      </c>
      <c r="I351" t="s">
        <v>225</v>
      </c>
      <c r="J351" t="s">
        <v>385</v>
      </c>
      <c r="K351" s="78">
        <v>8.27</v>
      </c>
      <c r="L351" t="s">
        <v>106</v>
      </c>
      <c r="M351" s="79">
        <v>5.5500000000000001E-2</v>
      </c>
      <c r="N351" s="79">
        <v>2.4799999999999999E-2</v>
      </c>
      <c r="O351" s="78">
        <v>2301721.86</v>
      </c>
      <c r="P351" s="78">
        <v>108.17884901027244</v>
      </c>
      <c r="Q351" s="78">
        <v>0</v>
      </c>
      <c r="R351" s="78">
        <v>8630.2575641104195</v>
      </c>
      <c r="S351" s="79">
        <v>2.3E-3</v>
      </c>
      <c r="T351" s="79">
        <v>2.5999999999999999E-3</v>
      </c>
      <c r="U351" s="79">
        <v>5.0000000000000001E-4</v>
      </c>
    </row>
    <row r="352" spans="2:21">
      <c r="B352" t="s">
        <v>1425</v>
      </c>
      <c r="C352" t="s">
        <v>1159</v>
      </c>
      <c r="D352" t="s">
        <v>1132</v>
      </c>
      <c r="E352" t="s">
        <v>1133</v>
      </c>
      <c r="F352" t="s">
        <v>1426</v>
      </c>
      <c r="G352" t="s">
        <v>1331</v>
      </c>
      <c r="H352" t="s">
        <v>224</v>
      </c>
      <c r="I352" t="s">
        <v>225</v>
      </c>
      <c r="J352" t="s">
        <v>653</v>
      </c>
      <c r="K352" s="78">
        <v>9.3699999999999992</v>
      </c>
      <c r="L352" t="s">
        <v>106</v>
      </c>
      <c r="M352" s="79">
        <v>2.8000000000000001E-2</v>
      </c>
      <c r="N352" s="79">
        <v>2.1999999999999999E-2</v>
      </c>
      <c r="O352" s="78">
        <v>1787745.14</v>
      </c>
      <c r="P352" s="78">
        <v>105.28153073900052</v>
      </c>
      <c r="Q352" s="78">
        <v>0</v>
      </c>
      <c r="R352" s="78">
        <v>6523.5853848453398</v>
      </c>
      <c r="S352" s="79">
        <v>3.3E-3</v>
      </c>
      <c r="T352" s="79">
        <v>1.9E-3</v>
      </c>
      <c r="U352" s="79">
        <v>4.0000000000000002E-4</v>
      </c>
    </row>
    <row r="353" spans="2:21">
      <c r="B353" t="s">
        <v>1427</v>
      </c>
      <c r="C353" t="s">
        <v>1239</v>
      </c>
      <c r="D353" t="s">
        <v>123</v>
      </c>
      <c r="E353" t="s">
        <v>1133</v>
      </c>
      <c r="F353" t="s">
        <v>1428</v>
      </c>
      <c r="G353" t="s">
        <v>1429</v>
      </c>
      <c r="H353" t="s">
        <v>224</v>
      </c>
      <c r="I353" t="s">
        <v>225</v>
      </c>
      <c r="J353" t="s">
        <v>370</v>
      </c>
      <c r="K353" s="78">
        <v>8.51</v>
      </c>
      <c r="L353" t="s">
        <v>106</v>
      </c>
      <c r="M353" s="79">
        <v>2.9499999999999998E-2</v>
      </c>
      <c r="N353" s="79">
        <v>2.63E-2</v>
      </c>
      <c r="O353" s="78">
        <v>3530796.65</v>
      </c>
      <c r="P353" s="78">
        <v>102.17528814076526</v>
      </c>
      <c r="Q353" s="78">
        <v>0</v>
      </c>
      <c r="R353" s="78">
        <v>12503.947298502901</v>
      </c>
      <c r="S353" s="79">
        <v>4.7000000000000002E-3</v>
      </c>
      <c r="T353" s="79">
        <v>3.7000000000000002E-3</v>
      </c>
      <c r="U353" s="79">
        <v>6.9999999999999999E-4</v>
      </c>
    </row>
    <row r="354" spans="2:21">
      <c r="B354" t="s">
        <v>1430</v>
      </c>
      <c r="C354" t="s">
        <v>1159</v>
      </c>
      <c r="D354" t="s">
        <v>1132</v>
      </c>
      <c r="E354" t="s">
        <v>1133</v>
      </c>
      <c r="F354" t="s">
        <v>1431</v>
      </c>
      <c r="G354" t="s">
        <v>1228</v>
      </c>
      <c r="H354" t="s">
        <v>224</v>
      </c>
      <c r="I354" t="s">
        <v>225</v>
      </c>
      <c r="J354" t="s">
        <v>653</v>
      </c>
      <c r="K354" s="78">
        <v>7.8</v>
      </c>
      <c r="L354" t="s">
        <v>106</v>
      </c>
      <c r="M354" s="79">
        <v>4.4999999999999998E-2</v>
      </c>
      <c r="N354" s="79">
        <v>3.1699999999999999E-2</v>
      </c>
      <c r="O354" s="78">
        <v>2315129.9500000002</v>
      </c>
      <c r="P354" s="78">
        <v>110.68500046565595</v>
      </c>
      <c r="Q354" s="78">
        <v>0</v>
      </c>
      <c r="R354" s="78">
        <v>8881.6305315212594</v>
      </c>
      <c r="S354" s="79">
        <v>1.1999999999999999E-3</v>
      </c>
      <c r="T354" s="79">
        <v>2.5999999999999999E-3</v>
      </c>
      <c r="U354" s="79">
        <v>5.0000000000000001E-4</v>
      </c>
    </row>
    <row r="355" spans="2:21">
      <c r="B355" t="s">
        <v>1432</v>
      </c>
      <c r="C355" t="s">
        <v>1239</v>
      </c>
      <c r="D355" t="s">
        <v>123</v>
      </c>
      <c r="E355" t="s">
        <v>1133</v>
      </c>
      <c r="F355" t="s">
        <v>1270</v>
      </c>
      <c r="G355" t="s">
        <v>1232</v>
      </c>
      <c r="H355" t="s">
        <v>224</v>
      </c>
      <c r="I355" t="s">
        <v>225</v>
      </c>
      <c r="J355" t="s">
        <v>370</v>
      </c>
      <c r="K355" s="78">
        <v>8.52</v>
      </c>
      <c r="L355" t="s">
        <v>106</v>
      </c>
      <c r="M355" s="79">
        <v>4.1300000000000003E-2</v>
      </c>
      <c r="N355" s="79">
        <v>3.5099999999999999E-2</v>
      </c>
      <c r="O355" s="78">
        <v>1005606.64</v>
      </c>
      <c r="P355" s="78">
        <v>104.99740256785554</v>
      </c>
      <c r="Q355" s="78">
        <v>0</v>
      </c>
      <c r="R355" s="78">
        <v>3659.6137285682298</v>
      </c>
      <c r="S355" s="79">
        <v>2E-3</v>
      </c>
      <c r="T355" s="79">
        <v>1.1000000000000001E-3</v>
      </c>
      <c r="U355" s="79">
        <v>2.0000000000000001E-4</v>
      </c>
    </row>
    <row r="356" spans="2:21">
      <c r="B356" t="s">
        <v>1433</v>
      </c>
      <c r="C356" t="s">
        <v>1159</v>
      </c>
      <c r="D356" t="s">
        <v>1132</v>
      </c>
      <c r="E356" t="s">
        <v>1133</v>
      </c>
      <c r="F356" t="s">
        <v>1434</v>
      </c>
      <c r="G356" t="s">
        <v>1419</v>
      </c>
      <c r="H356" t="s">
        <v>224</v>
      </c>
      <c r="I356" t="s">
        <v>225</v>
      </c>
      <c r="J356" t="s">
        <v>653</v>
      </c>
      <c r="K356" s="78">
        <v>19.02</v>
      </c>
      <c r="L356" t="s">
        <v>106</v>
      </c>
      <c r="M356" s="79">
        <v>3.85E-2</v>
      </c>
      <c r="N356" s="79">
        <v>3.1800000000000002E-2</v>
      </c>
      <c r="O356" s="78">
        <v>3575490.28</v>
      </c>
      <c r="P356" s="78">
        <v>105.33022742617054</v>
      </c>
      <c r="Q356" s="78">
        <v>0</v>
      </c>
      <c r="R356" s="78">
        <v>13053.205646619799</v>
      </c>
      <c r="S356" s="79">
        <v>2.8999999999999998E-3</v>
      </c>
      <c r="T356" s="79">
        <v>3.8999999999999998E-3</v>
      </c>
      <c r="U356" s="79">
        <v>6.9999999999999999E-4</v>
      </c>
    </row>
    <row r="357" spans="2:21">
      <c r="B357" t="s">
        <v>1435</v>
      </c>
      <c r="C357" t="s">
        <v>1436</v>
      </c>
      <c r="D357" t="s">
        <v>123</v>
      </c>
      <c r="E357" t="s">
        <v>1133</v>
      </c>
      <c r="F357" t="s">
        <v>1437</v>
      </c>
      <c r="G357" t="s">
        <v>1182</v>
      </c>
      <c r="H357" t="s">
        <v>224</v>
      </c>
      <c r="I357" t="s">
        <v>225</v>
      </c>
      <c r="J357" t="s">
        <v>385</v>
      </c>
      <c r="K357" s="78">
        <v>8.09</v>
      </c>
      <c r="L357" t="s">
        <v>106</v>
      </c>
      <c r="M357" s="79">
        <v>3.8800000000000001E-2</v>
      </c>
      <c r="N357" s="79">
        <v>2.5100000000000001E-2</v>
      </c>
      <c r="O357" s="78">
        <v>2413455.9500000002</v>
      </c>
      <c r="P357" s="78">
        <v>111.64487490878203</v>
      </c>
      <c r="Q357" s="78">
        <v>0</v>
      </c>
      <c r="R357" s="78">
        <v>9339.1365714500807</v>
      </c>
      <c r="S357" s="79">
        <v>2.9999999999999997E-4</v>
      </c>
      <c r="T357" s="79">
        <v>2.8E-3</v>
      </c>
      <c r="U357" s="79">
        <v>5.0000000000000001E-4</v>
      </c>
    </row>
    <row r="358" spans="2:21">
      <c r="B358" t="s">
        <v>1438</v>
      </c>
      <c r="C358" t="s">
        <v>1159</v>
      </c>
      <c r="D358" t="s">
        <v>1132</v>
      </c>
      <c r="E358" t="s">
        <v>1133</v>
      </c>
      <c r="F358" t="s">
        <v>1309</v>
      </c>
      <c r="G358" t="s">
        <v>1152</v>
      </c>
      <c r="H358" t="s">
        <v>224</v>
      </c>
      <c r="I358" t="s">
        <v>225</v>
      </c>
      <c r="J358" t="s">
        <v>653</v>
      </c>
      <c r="K358" s="78">
        <v>18.96</v>
      </c>
      <c r="L358" t="s">
        <v>106</v>
      </c>
      <c r="M358" s="79">
        <v>3.6299999999999999E-2</v>
      </c>
      <c r="N358" s="79">
        <v>2.9399999999999999E-2</v>
      </c>
      <c r="O358" s="78">
        <v>2335689.02</v>
      </c>
      <c r="P358" s="78">
        <v>112.34226389695897</v>
      </c>
      <c r="Q358" s="78">
        <v>0</v>
      </c>
      <c r="R358" s="78">
        <v>9094.6658879419701</v>
      </c>
      <c r="S358" s="79">
        <v>4.7000000000000002E-3</v>
      </c>
      <c r="T358" s="79">
        <v>2.7000000000000001E-3</v>
      </c>
      <c r="U358" s="79">
        <v>5.0000000000000001E-4</v>
      </c>
    </row>
    <row r="359" spans="2:21">
      <c r="B359" t="s">
        <v>1439</v>
      </c>
      <c r="C359" t="s">
        <v>1440</v>
      </c>
      <c r="D359" t="s">
        <v>123</v>
      </c>
      <c r="E359" t="s">
        <v>1133</v>
      </c>
      <c r="F359" t="s">
        <v>1441</v>
      </c>
      <c r="G359" t="s">
        <v>1429</v>
      </c>
      <c r="H359" t="s">
        <v>224</v>
      </c>
      <c r="I359" t="s">
        <v>225</v>
      </c>
      <c r="J359" t="s">
        <v>385</v>
      </c>
      <c r="K359" s="78">
        <v>8.4</v>
      </c>
      <c r="L359" t="s">
        <v>106</v>
      </c>
      <c r="M359" s="79">
        <v>2.9499999999999998E-2</v>
      </c>
      <c r="N359" s="79">
        <v>2.1499999999999998E-2</v>
      </c>
      <c r="O359" s="78">
        <v>2234681.4700000002</v>
      </c>
      <c r="P359" s="78">
        <v>106.74402557934209</v>
      </c>
      <c r="Q359" s="78">
        <v>0</v>
      </c>
      <c r="R359" s="78">
        <v>8267.7581351992194</v>
      </c>
      <c r="S359" s="79">
        <v>3.0000000000000001E-3</v>
      </c>
      <c r="T359" s="79">
        <v>2.5000000000000001E-3</v>
      </c>
      <c r="U359" s="79">
        <v>5.0000000000000001E-4</v>
      </c>
    </row>
    <row r="360" spans="2:21">
      <c r="B360" t="s">
        <v>1442</v>
      </c>
      <c r="C360" t="s">
        <v>1411</v>
      </c>
      <c r="D360" t="s">
        <v>123</v>
      </c>
      <c r="E360" t="s">
        <v>1133</v>
      </c>
      <c r="F360" t="s">
        <v>1443</v>
      </c>
      <c r="G360" t="s">
        <v>1163</v>
      </c>
      <c r="H360" t="s">
        <v>224</v>
      </c>
      <c r="I360" t="s">
        <v>225</v>
      </c>
      <c r="J360" t="s">
        <v>385</v>
      </c>
      <c r="K360" s="78">
        <v>17.25</v>
      </c>
      <c r="L360" t="s">
        <v>106</v>
      </c>
      <c r="M360" s="79">
        <v>4.1000000000000002E-2</v>
      </c>
      <c r="N360" s="79">
        <v>4.0099999999999997E-2</v>
      </c>
      <c r="O360" s="78">
        <v>4111813.82</v>
      </c>
      <c r="P360" s="78">
        <v>100.97733615447297</v>
      </c>
      <c r="Q360" s="78">
        <v>0</v>
      </c>
      <c r="R360" s="78">
        <v>14390.8322337308</v>
      </c>
      <c r="S360" s="79">
        <v>4.1000000000000003E-3</v>
      </c>
      <c r="T360" s="79">
        <v>4.3E-3</v>
      </c>
      <c r="U360" s="79">
        <v>8.0000000000000004E-4</v>
      </c>
    </row>
    <row r="361" spans="2:21">
      <c r="B361" t="s">
        <v>1444</v>
      </c>
      <c r="C361" t="s">
        <v>1159</v>
      </c>
      <c r="D361" t="s">
        <v>1132</v>
      </c>
      <c r="E361" t="s">
        <v>1133</v>
      </c>
      <c r="F361" t="s">
        <v>1445</v>
      </c>
      <c r="G361" t="s">
        <v>1346</v>
      </c>
      <c r="H361" t="s">
        <v>224</v>
      </c>
      <c r="I361" t="s">
        <v>225</v>
      </c>
      <c r="J361" t="s">
        <v>653</v>
      </c>
      <c r="K361" s="78">
        <v>21.93</v>
      </c>
      <c r="L361" t="s">
        <v>106</v>
      </c>
      <c r="M361" s="79">
        <v>3.7999999999999999E-2</v>
      </c>
      <c r="N361" s="79">
        <v>3.1099999999999999E-2</v>
      </c>
      <c r="O361" s="78">
        <v>1877132.41</v>
      </c>
      <c r="P361" s="78">
        <v>116.0451102189611</v>
      </c>
      <c r="Q361" s="78">
        <v>0</v>
      </c>
      <c r="R361" s="78">
        <v>7550.0584167704201</v>
      </c>
      <c r="S361" s="79">
        <v>1.2999999999999999E-3</v>
      </c>
      <c r="T361" s="79">
        <v>2.2000000000000001E-3</v>
      </c>
      <c r="U361" s="79">
        <v>4.0000000000000002E-4</v>
      </c>
    </row>
    <row r="362" spans="2:21">
      <c r="B362" t="s">
        <v>1446</v>
      </c>
      <c r="C362" t="s">
        <v>1159</v>
      </c>
      <c r="D362" t="s">
        <v>1132</v>
      </c>
      <c r="E362" t="s">
        <v>1133</v>
      </c>
      <c r="F362" t="s">
        <v>1447</v>
      </c>
      <c r="G362" t="s">
        <v>1429</v>
      </c>
      <c r="H362" t="s">
        <v>224</v>
      </c>
      <c r="I362" t="s">
        <v>225</v>
      </c>
      <c r="J362" t="s">
        <v>653</v>
      </c>
      <c r="K362" s="78">
        <v>17.16</v>
      </c>
      <c r="L362" t="s">
        <v>106</v>
      </c>
      <c r="M362" s="79">
        <v>4.5999999999999999E-2</v>
      </c>
      <c r="N362" s="79">
        <v>3.78E-2</v>
      </c>
      <c r="O362" s="78">
        <v>2681617.71</v>
      </c>
      <c r="P362" s="78">
        <v>115.08414895736843</v>
      </c>
      <c r="Q362" s="78">
        <v>0</v>
      </c>
      <c r="R362" s="78">
        <v>10696.481245844199</v>
      </c>
      <c r="S362" s="79">
        <v>5.4000000000000003E-3</v>
      </c>
      <c r="T362" s="79">
        <v>3.2000000000000002E-3</v>
      </c>
      <c r="U362" s="79">
        <v>5.9999999999999995E-4</v>
      </c>
    </row>
    <row r="363" spans="2:21">
      <c r="B363" t="s">
        <v>266</v>
      </c>
      <c r="C363" s="16"/>
      <c r="D363" s="16"/>
      <c r="E363" s="16"/>
      <c r="F363" s="16"/>
    </row>
    <row r="364" spans="2:21">
      <c r="B364" t="s">
        <v>395</v>
      </c>
      <c r="C364" s="16"/>
      <c r="D364" s="16"/>
      <c r="E364" s="16"/>
      <c r="F364" s="16"/>
    </row>
    <row r="365" spans="2:21">
      <c r="B365" t="s">
        <v>396</v>
      </c>
      <c r="C365" s="16"/>
      <c r="D365" s="16"/>
      <c r="E365" s="16"/>
      <c r="F365" s="16"/>
    </row>
    <row r="366" spans="2:21">
      <c r="B366" t="s">
        <v>397</v>
      </c>
      <c r="C366" s="16"/>
      <c r="D366" s="16"/>
      <c r="E366" s="16"/>
      <c r="F366" s="16"/>
    </row>
    <row r="367" spans="2:21">
      <c r="B367" t="s">
        <v>398</v>
      </c>
      <c r="C367" s="16"/>
      <c r="D367" s="16"/>
      <c r="E367" s="16"/>
      <c r="F367" s="16"/>
    </row>
    <row r="368" spans="2:21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Q9 A1:XFD3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s="83">
        <v>44012</v>
      </c>
      <c r="E1" s="16"/>
      <c r="F1" s="16"/>
      <c r="G1" s="16"/>
    </row>
    <row r="2" spans="2:62">
      <c r="B2" s="2" t="s">
        <v>1</v>
      </c>
      <c r="C2" s="12" t="s">
        <v>197</v>
      </c>
      <c r="E2" s="16"/>
      <c r="F2" s="16"/>
      <c r="G2" s="16"/>
    </row>
    <row r="3" spans="2:62">
      <c r="B3" s="2" t="s">
        <v>2</v>
      </c>
      <c r="C3" s="26" t="s">
        <v>4558</v>
      </c>
      <c r="E3" s="16"/>
      <c r="F3" s="16"/>
      <c r="G3" s="16"/>
    </row>
    <row r="4" spans="2:62" s="1" customFormat="1">
      <c r="B4" s="2" t="s">
        <v>3</v>
      </c>
    </row>
    <row r="5" spans="2:62">
      <c r="B5" s="75" t="s">
        <v>198</v>
      </c>
      <c r="C5" t="s">
        <v>199</v>
      </c>
    </row>
    <row r="6" spans="2:62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9"/>
      <c r="BJ6" s="19"/>
    </row>
    <row r="7" spans="2:62" ht="26.25" customHeight="1">
      <c r="B7" s="107" t="s">
        <v>91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9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213161140.66</v>
      </c>
      <c r="J11" s="7"/>
      <c r="K11" s="76">
        <v>4803.9657225000001</v>
      </c>
      <c r="L11" s="76">
        <v>3002057.4170575244</v>
      </c>
      <c r="M11" s="7"/>
      <c r="N11" s="77">
        <v>1</v>
      </c>
      <c r="O11" s="77">
        <v>0.16819999999999999</v>
      </c>
      <c r="BF11" s="16"/>
      <c r="BG11" s="19"/>
      <c r="BH11" s="16"/>
      <c r="BJ11" s="16"/>
    </row>
    <row r="12" spans="2:62">
      <c r="B12" s="80" t="s">
        <v>208</v>
      </c>
      <c r="E12" s="16"/>
      <c r="F12" s="16"/>
      <c r="G12" s="16"/>
      <c r="I12" s="82">
        <v>204473976.56</v>
      </c>
      <c r="K12" s="82">
        <v>4413.3018899999997</v>
      </c>
      <c r="L12" s="82">
        <v>1787108.5955938434</v>
      </c>
      <c r="N12" s="81">
        <v>0.59530000000000005</v>
      </c>
      <c r="O12" s="81">
        <v>0.10009999999999999</v>
      </c>
    </row>
    <row r="13" spans="2:62">
      <c r="B13" s="80" t="s">
        <v>1448</v>
      </c>
      <c r="E13" s="16"/>
      <c r="F13" s="16"/>
      <c r="G13" s="16"/>
      <c r="I13" s="82">
        <v>68004436.439999998</v>
      </c>
      <c r="K13" s="82">
        <v>33.054000000000002</v>
      </c>
      <c r="L13" s="82">
        <v>1094085.6649194499</v>
      </c>
      <c r="N13" s="81">
        <v>0.3644</v>
      </c>
      <c r="O13" s="81">
        <v>6.13E-2</v>
      </c>
    </row>
    <row r="14" spans="2:62">
      <c r="B14" t="s">
        <v>1449</v>
      </c>
      <c r="C14" t="s">
        <v>1450</v>
      </c>
      <c r="D14" t="s">
        <v>100</v>
      </c>
      <c r="E14" t="s">
        <v>123</v>
      </c>
      <c r="F14" t="s">
        <v>1095</v>
      </c>
      <c r="G14" t="s">
        <v>585</v>
      </c>
      <c r="H14" t="s">
        <v>102</v>
      </c>
      <c r="I14" s="78">
        <v>12046685.949999999</v>
      </c>
      <c r="J14" s="78">
        <v>63.9</v>
      </c>
      <c r="K14" s="78">
        <v>0</v>
      </c>
      <c r="L14" s="78">
        <v>7697.8323220499997</v>
      </c>
      <c r="M14" s="79">
        <v>3.8E-3</v>
      </c>
      <c r="N14" s="79">
        <v>2.5999999999999999E-3</v>
      </c>
      <c r="O14" s="79">
        <v>4.0000000000000002E-4</v>
      </c>
    </row>
    <row r="15" spans="2:62">
      <c r="B15" t="s">
        <v>1451</v>
      </c>
      <c r="C15" t="s">
        <v>1452</v>
      </c>
      <c r="D15" t="s">
        <v>100</v>
      </c>
      <c r="E15" t="s">
        <v>123</v>
      </c>
      <c r="F15" t="s">
        <v>1453</v>
      </c>
      <c r="G15" t="s">
        <v>580</v>
      </c>
      <c r="H15" t="s">
        <v>102</v>
      </c>
      <c r="I15" s="78">
        <v>1046280.42</v>
      </c>
      <c r="J15" s="78">
        <v>1280</v>
      </c>
      <c r="K15" s="78">
        <v>0</v>
      </c>
      <c r="L15" s="78">
        <v>13392.389375999999</v>
      </c>
      <c r="M15" s="79">
        <v>4.1000000000000003E-3</v>
      </c>
      <c r="N15" s="79">
        <v>4.4999999999999997E-3</v>
      </c>
      <c r="O15" s="79">
        <v>8.0000000000000004E-4</v>
      </c>
    </row>
    <row r="16" spans="2:62">
      <c r="B16" t="s">
        <v>1454</v>
      </c>
      <c r="C16" t="s">
        <v>1455</v>
      </c>
      <c r="D16" t="s">
        <v>100</v>
      </c>
      <c r="E16" t="s">
        <v>123</v>
      </c>
      <c r="F16" t="s">
        <v>1456</v>
      </c>
      <c r="G16" t="s">
        <v>580</v>
      </c>
      <c r="H16" t="s">
        <v>102</v>
      </c>
      <c r="I16" s="78">
        <v>788801.69</v>
      </c>
      <c r="J16" s="78">
        <v>1870</v>
      </c>
      <c r="K16" s="78">
        <v>0</v>
      </c>
      <c r="L16" s="78">
        <v>14750.591603000001</v>
      </c>
      <c r="M16" s="79">
        <v>3.5000000000000001E-3</v>
      </c>
      <c r="N16" s="79">
        <v>4.8999999999999998E-3</v>
      </c>
      <c r="O16" s="79">
        <v>8.0000000000000004E-4</v>
      </c>
    </row>
    <row r="17" spans="2:15">
      <c r="B17" t="s">
        <v>1457</v>
      </c>
      <c r="C17" t="s">
        <v>1458</v>
      </c>
      <c r="D17" t="s">
        <v>100</v>
      </c>
      <c r="E17" t="s">
        <v>123</v>
      </c>
      <c r="F17" t="s">
        <v>1459</v>
      </c>
      <c r="G17" t="s">
        <v>941</v>
      </c>
      <c r="H17" t="s">
        <v>102</v>
      </c>
      <c r="I17" s="78">
        <v>141516.66</v>
      </c>
      <c r="J17" s="78">
        <v>47400</v>
      </c>
      <c r="K17" s="78">
        <v>0</v>
      </c>
      <c r="L17" s="78">
        <v>67078.896840000001</v>
      </c>
      <c r="M17" s="79">
        <v>3.2000000000000002E-3</v>
      </c>
      <c r="N17" s="79">
        <v>2.23E-2</v>
      </c>
      <c r="O17" s="79">
        <v>3.8E-3</v>
      </c>
    </row>
    <row r="18" spans="2:15">
      <c r="B18" t="s">
        <v>1460</v>
      </c>
      <c r="C18" t="s">
        <v>1461</v>
      </c>
      <c r="D18" t="s">
        <v>100</v>
      </c>
      <c r="E18" t="s">
        <v>123</v>
      </c>
      <c r="F18" t="s">
        <v>837</v>
      </c>
      <c r="G18" t="s">
        <v>810</v>
      </c>
      <c r="H18" t="s">
        <v>102</v>
      </c>
      <c r="I18" s="78">
        <v>476811.58</v>
      </c>
      <c r="J18" s="78">
        <v>1230</v>
      </c>
      <c r="K18" s="78">
        <v>0</v>
      </c>
      <c r="L18" s="78">
        <v>5864.7824339999997</v>
      </c>
      <c r="M18" s="79">
        <v>1.1999999999999999E-3</v>
      </c>
      <c r="N18" s="79">
        <v>2E-3</v>
      </c>
      <c r="O18" s="79">
        <v>2.9999999999999997E-4</v>
      </c>
    </row>
    <row r="19" spans="2:15">
      <c r="B19" t="s">
        <v>1462</v>
      </c>
      <c r="C19" t="s">
        <v>1463</v>
      </c>
      <c r="D19" t="s">
        <v>100</v>
      </c>
      <c r="E19" t="s">
        <v>123</v>
      </c>
      <c r="F19" t="s">
        <v>477</v>
      </c>
      <c r="G19" t="s">
        <v>406</v>
      </c>
      <c r="H19" t="s">
        <v>102</v>
      </c>
      <c r="I19" s="78">
        <v>4487174.96</v>
      </c>
      <c r="J19" s="78">
        <v>1050</v>
      </c>
      <c r="K19" s="78">
        <v>0</v>
      </c>
      <c r="L19" s="78">
        <v>47115.337079999998</v>
      </c>
      <c r="M19" s="79">
        <v>3.8999999999999998E-3</v>
      </c>
      <c r="N19" s="79">
        <v>1.5699999999999999E-2</v>
      </c>
      <c r="O19" s="79">
        <v>2.5999999999999999E-3</v>
      </c>
    </row>
    <row r="20" spans="2:15">
      <c r="B20" t="s">
        <v>1464</v>
      </c>
      <c r="C20" t="s">
        <v>1465</v>
      </c>
      <c r="D20" t="s">
        <v>100</v>
      </c>
      <c r="E20" t="s">
        <v>123</v>
      </c>
      <c r="F20" t="s">
        <v>769</v>
      </c>
      <c r="G20" t="s">
        <v>406</v>
      </c>
      <c r="H20" t="s">
        <v>102</v>
      </c>
      <c r="I20" s="78">
        <v>5969348.46</v>
      </c>
      <c r="J20" s="78">
        <v>2058</v>
      </c>
      <c r="K20" s="78">
        <v>0</v>
      </c>
      <c r="L20" s="78">
        <v>122849.1913068</v>
      </c>
      <c r="M20" s="79">
        <v>4.4999999999999997E-3</v>
      </c>
      <c r="N20" s="79">
        <v>4.0899999999999999E-2</v>
      </c>
      <c r="O20" s="79">
        <v>6.8999999999999999E-3</v>
      </c>
    </row>
    <row r="21" spans="2:15">
      <c r="B21" t="s">
        <v>1466</v>
      </c>
      <c r="C21" t="s">
        <v>1467</v>
      </c>
      <c r="D21" t="s">
        <v>100</v>
      </c>
      <c r="E21" t="s">
        <v>123</v>
      </c>
      <c r="F21" t="s">
        <v>412</v>
      </c>
      <c r="G21" t="s">
        <v>406</v>
      </c>
      <c r="H21" t="s">
        <v>102</v>
      </c>
      <c r="I21" s="78">
        <v>6483466.1399999997</v>
      </c>
      <c r="J21" s="78">
        <v>1731</v>
      </c>
      <c r="K21" s="78">
        <v>0</v>
      </c>
      <c r="L21" s="78">
        <v>112228.7988834</v>
      </c>
      <c r="M21" s="79">
        <v>4.3E-3</v>
      </c>
      <c r="N21" s="79">
        <v>3.7400000000000003E-2</v>
      </c>
      <c r="O21" s="79">
        <v>6.3E-3</v>
      </c>
    </row>
    <row r="22" spans="2:15">
      <c r="B22" t="s">
        <v>1468</v>
      </c>
      <c r="C22" t="s">
        <v>1469</v>
      </c>
      <c r="D22" t="s">
        <v>100</v>
      </c>
      <c r="E22" t="s">
        <v>123</v>
      </c>
      <c r="F22" t="s">
        <v>748</v>
      </c>
      <c r="G22" t="s">
        <v>406</v>
      </c>
      <c r="H22" t="s">
        <v>102</v>
      </c>
      <c r="I22" s="78">
        <v>1053786.82</v>
      </c>
      <c r="J22" s="78">
        <v>6462</v>
      </c>
      <c r="K22" s="78">
        <v>0</v>
      </c>
      <c r="L22" s="78">
        <v>68095.704308400003</v>
      </c>
      <c r="M22" s="79">
        <v>4.4999999999999997E-3</v>
      </c>
      <c r="N22" s="79">
        <v>2.2700000000000001E-2</v>
      </c>
      <c r="O22" s="79">
        <v>3.8E-3</v>
      </c>
    </row>
    <row r="23" spans="2:15">
      <c r="B23" t="s">
        <v>1470</v>
      </c>
      <c r="C23" t="s">
        <v>1471</v>
      </c>
      <c r="D23" t="s">
        <v>100</v>
      </c>
      <c r="E23" t="s">
        <v>123</v>
      </c>
      <c r="F23" t="s">
        <v>684</v>
      </c>
      <c r="G23" t="s">
        <v>406</v>
      </c>
      <c r="H23" t="s">
        <v>102</v>
      </c>
      <c r="I23" s="78">
        <v>298531.12</v>
      </c>
      <c r="J23" s="78">
        <v>7310</v>
      </c>
      <c r="K23" s="78">
        <v>0</v>
      </c>
      <c r="L23" s="78">
        <v>21822.624872</v>
      </c>
      <c r="M23" s="79">
        <v>3.0000000000000001E-3</v>
      </c>
      <c r="N23" s="79">
        <v>7.3000000000000001E-3</v>
      </c>
      <c r="O23" s="79">
        <v>1.1999999999999999E-3</v>
      </c>
    </row>
    <row r="24" spans="2:15">
      <c r="B24" t="s">
        <v>1472</v>
      </c>
      <c r="C24" t="s">
        <v>1473</v>
      </c>
      <c r="D24" t="s">
        <v>100</v>
      </c>
      <c r="E24" t="s">
        <v>123</v>
      </c>
      <c r="F24" t="s">
        <v>1006</v>
      </c>
      <c r="G24" t="s">
        <v>112</v>
      </c>
      <c r="H24" t="s">
        <v>102</v>
      </c>
      <c r="I24" s="78">
        <v>36441.81</v>
      </c>
      <c r="J24" s="78">
        <v>147300</v>
      </c>
      <c r="K24" s="78">
        <v>0</v>
      </c>
      <c r="L24" s="78">
        <v>53678.78613</v>
      </c>
      <c r="M24" s="79">
        <v>9.1999999999999998E-3</v>
      </c>
      <c r="N24" s="79">
        <v>1.7899999999999999E-2</v>
      </c>
      <c r="O24" s="79">
        <v>3.0000000000000001E-3</v>
      </c>
    </row>
    <row r="25" spans="2:15">
      <c r="B25" t="s">
        <v>1474</v>
      </c>
      <c r="C25" t="s">
        <v>1475</v>
      </c>
      <c r="D25" t="s">
        <v>100</v>
      </c>
      <c r="E25" t="s">
        <v>123</v>
      </c>
      <c r="F25" t="s">
        <v>1476</v>
      </c>
      <c r="G25" t="s">
        <v>1112</v>
      </c>
      <c r="H25" t="s">
        <v>102</v>
      </c>
      <c r="I25" s="78">
        <v>117078.72</v>
      </c>
      <c r="J25" s="78">
        <v>2644</v>
      </c>
      <c r="K25" s="78">
        <v>0</v>
      </c>
      <c r="L25" s="78">
        <v>3095.5613567999999</v>
      </c>
      <c r="M25" s="79">
        <v>6.9999999999999999E-4</v>
      </c>
      <c r="N25" s="79">
        <v>1E-3</v>
      </c>
      <c r="O25" s="79">
        <v>2.0000000000000001E-4</v>
      </c>
    </row>
    <row r="26" spans="2:15">
      <c r="B26" t="s">
        <v>1477</v>
      </c>
      <c r="C26" t="s">
        <v>1478</v>
      </c>
      <c r="D26" t="s">
        <v>100</v>
      </c>
      <c r="E26" t="s">
        <v>123</v>
      </c>
      <c r="F26" t="s">
        <v>1123</v>
      </c>
      <c r="G26" t="s">
        <v>1112</v>
      </c>
      <c r="H26" t="s">
        <v>102</v>
      </c>
      <c r="I26" s="78">
        <v>6281381.2999999998</v>
      </c>
      <c r="J26" s="78">
        <v>252</v>
      </c>
      <c r="K26" s="78">
        <v>0</v>
      </c>
      <c r="L26" s="78">
        <v>15829.080876</v>
      </c>
      <c r="M26" s="79">
        <v>5.4000000000000003E-3</v>
      </c>
      <c r="N26" s="79">
        <v>5.3E-3</v>
      </c>
      <c r="O26" s="79">
        <v>8.9999999999999998E-4</v>
      </c>
    </row>
    <row r="27" spans="2:15">
      <c r="B27" t="s">
        <v>1479</v>
      </c>
      <c r="C27" t="s">
        <v>1480</v>
      </c>
      <c r="D27" t="s">
        <v>100</v>
      </c>
      <c r="E27" t="s">
        <v>123</v>
      </c>
      <c r="F27" t="s">
        <v>913</v>
      </c>
      <c r="G27" t="s">
        <v>642</v>
      </c>
      <c r="H27" t="s">
        <v>102</v>
      </c>
      <c r="I27" s="78">
        <v>5823724.1399999997</v>
      </c>
      <c r="J27" s="78">
        <v>1026</v>
      </c>
      <c r="K27" s="78">
        <v>0</v>
      </c>
      <c r="L27" s="78">
        <v>59751.409676399999</v>
      </c>
      <c r="M27" s="79">
        <v>4.4999999999999997E-3</v>
      </c>
      <c r="N27" s="79">
        <v>1.9900000000000001E-2</v>
      </c>
      <c r="O27" s="79">
        <v>3.3E-3</v>
      </c>
    </row>
    <row r="28" spans="2:15">
      <c r="B28" t="s">
        <v>1481</v>
      </c>
      <c r="C28" t="s">
        <v>1482</v>
      </c>
      <c r="D28" t="s">
        <v>100</v>
      </c>
      <c r="E28" t="s">
        <v>123</v>
      </c>
      <c r="F28" t="s">
        <v>1483</v>
      </c>
      <c r="G28" t="s">
        <v>1484</v>
      </c>
      <c r="H28" t="s">
        <v>102</v>
      </c>
      <c r="I28" s="78">
        <v>250319.48</v>
      </c>
      <c r="J28" s="78">
        <v>6606</v>
      </c>
      <c r="K28" s="78">
        <v>0</v>
      </c>
      <c r="L28" s="78">
        <v>16536.104848800001</v>
      </c>
      <c r="M28" s="79">
        <v>2.3E-3</v>
      </c>
      <c r="N28" s="79">
        <v>5.4999999999999997E-3</v>
      </c>
      <c r="O28" s="79">
        <v>8.9999999999999998E-4</v>
      </c>
    </row>
    <row r="29" spans="2:15">
      <c r="B29" t="s">
        <v>1485</v>
      </c>
      <c r="C29" t="s">
        <v>1486</v>
      </c>
      <c r="D29" t="s">
        <v>100</v>
      </c>
      <c r="E29" t="s">
        <v>123</v>
      </c>
      <c r="F29" t="s">
        <v>1487</v>
      </c>
      <c r="G29" t="s">
        <v>886</v>
      </c>
      <c r="H29" t="s">
        <v>102</v>
      </c>
      <c r="I29" s="78">
        <v>12833.99</v>
      </c>
      <c r="J29" s="78">
        <v>42220</v>
      </c>
      <c r="K29" s="78">
        <v>33.054000000000002</v>
      </c>
      <c r="L29" s="78">
        <v>5451.5645780000004</v>
      </c>
      <c r="M29" s="79">
        <v>1E-4</v>
      </c>
      <c r="N29" s="79">
        <v>1.8E-3</v>
      </c>
      <c r="O29" s="79">
        <v>2.9999999999999997E-4</v>
      </c>
    </row>
    <row r="30" spans="2:15">
      <c r="B30" t="s">
        <v>1488</v>
      </c>
      <c r="C30" t="s">
        <v>1489</v>
      </c>
      <c r="D30" t="s">
        <v>100</v>
      </c>
      <c r="E30" t="s">
        <v>123</v>
      </c>
      <c r="F30" t="s">
        <v>885</v>
      </c>
      <c r="G30" t="s">
        <v>886</v>
      </c>
      <c r="H30" t="s">
        <v>102</v>
      </c>
      <c r="I30" s="78">
        <v>543176.61</v>
      </c>
      <c r="J30" s="78">
        <v>9593</v>
      </c>
      <c r="K30" s="78">
        <v>0</v>
      </c>
      <c r="L30" s="78">
        <v>52106.932197299997</v>
      </c>
      <c r="M30" s="79">
        <v>4.7000000000000002E-3</v>
      </c>
      <c r="N30" s="79">
        <v>1.7399999999999999E-2</v>
      </c>
      <c r="O30" s="79">
        <v>2.8999999999999998E-3</v>
      </c>
    </row>
    <row r="31" spans="2:15">
      <c r="B31" t="s">
        <v>1490</v>
      </c>
      <c r="C31" t="s">
        <v>1491</v>
      </c>
      <c r="D31" t="s">
        <v>100</v>
      </c>
      <c r="E31" t="s">
        <v>123</v>
      </c>
      <c r="F31" t="s">
        <v>547</v>
      </c>
      <c r="G31" t="s">
        <v>548</v>
      </c>
      <c r="H31" t="s">
        <v>102</v>
      </c>
      <c r="I31" s="78">
        <v>1643645.34</v>
      </c>
      <c r="J31" s="78">
        <v>2259</v>
      </c>
      <c r="K31" s="78">
        <v>0</v>
      </c>
      <c r="L31" s="78">
        <v>37129.948230599999</v>
      </c>
      <c r="M31" s="79">
        <v>6.7000000000000002E-3</v>
      </c>
      <c r="N31" s="79">
        <v>1.24E-2</v>
      </c>
      <c r="O31" s="79">
        <v>2.0999999999999999E-3</v>
      </c>
    </row>
    <row r="32" spans="2:15">
      <c r="B32" t="s">
        <v>1492</v>
      </c>
      <c r="C32" t="s">
        <v>1493</v>
      </c>
      <c r="D32" t="s">
        <v>100</v>
      </c>
      <c r="E32" t="s">
        <v>123</v>
      </c>
      <c r="F32" t="s">
        <v>1012</v>
      </c>
      <c r="G32" t="s">
        <v>1013</v>
      </c>
      <c r="H32" t="s">
        <v>102</v>
      </c>
      <c r="I32" s="78">
        <v>1983398.71</v>
      </c>
      <c r="J32" s="78">
        <v>2101</v>
      </c>
      <c r="K32" s="78">
        <v>0</v>
      </c>
      <c r="L32" s="78">
        <v>41671.206897099997</v>
      </c>
      <c r="M32" s="79">
        <v>5.5999999999999999E-3</v>
      </c>
      <c r="N32" s="79">
        <v>1.3899999999999999E-2</v>
      </c>
      <c r="O32" s="79">
        <v>2.3E-3</v>
      </c>
    </row>
    <row r="33" spans="2:15">
      <c r="B33" t="s">
        <v>1494</v>
      </c>
      <c r="C33" t="s">
        <v>1495</v>
      </c>
      <c r="D33" t="s">
        <v>100</v>
      </c>
      <c r="E33" t="s">
        <v>123</v>
      </c>
      <c r="F33" t="s">
        <v>552</v>
      </c>
      <c r="G33" t="s">
        <v>474</v>
      </c>
      <c r="H33" t="s">
        <v>102</v>
      </c>
      <c r="I33" s="78">
        <v>496514.56</v>
      </c>
      <c r="J33" s="78">
        <v>3713</v>
      </c>
      <c r="K33" s="78">
        <v>0</v>
      </c>
      <c r="L33" s="78">
        <v>18435.585612800001</v>
      </c>
      <c r="M33" s="79">
        <v>3.8E-3</v>
      </c>
      <c r="N33" s="79">
        <v>6.1000000000000004E-3</v>
      </c>
      <c r="O33" s="79">
        <v>1E-3</v>
      </c>
    </row>
    <row r="34" spans="2:15">
      <c r="B34" t="s">
        <v>1496</v>
      </c>
      <c r="C34" t="s">
        <v>1497</v>
      </c>
      <c r="D34" t="s">
        <v>100</v>
      </c>
      <c r="E34" t="s">
        <v>123</v>
      </c>
      <c r="F34" t="s">
        <v>556</v>
      </c>
      <c r="G34" t="s">
        <v>474</v>
      </c>
      <c r="H34" t="s">
        <v>102</v>
      </c>
      <c r="I34" s="78">
        <v>1196681.42</v>
      </c>
      <c r="J34" s="78">
        <v>1569</v>
      </c>
      <c r="K34" s="78">
        <v>0</v>
      </c>
      <c r="L34" s="78">
        <v>18775.931479800001</v>
      </c>
      <c r="M34" s="79">
        <v>3.0999999999999999E-3</v>
      </c>
      <c r="N34" s="79">
        <v>6.3E-3</v>
      </c>
      <c r="O34" s="79">
        <v>1.1000000000000001E-3</v>
      </c>
    </row>
    <row r="35" spans="2:15">
      <c r="B35" t="s">
        <v>1498</v>
      </c>
      <c r="C35" t="s">
        <v>1499</v>
      </c>
      <c r="D35" t="s">
        <v>100</v>
      </c>
      <c r="E35" t="s">
        <v>123</v>
      </c>
      <c r="F35" t="s">
        <v>614</v>
      </c>
      <c r="G35" t="s">
        <v>474</v>
      </c>
      <c r="H35" t="s">
        <v>102</v>
      </c>
      <c r="I35" s="78">
        <v>2985494.89</v>
      </c>
      <c r="J35" s="78">
        <v>624</v>
      </c>
      <c r="K35" s="78">
        <v>0</v>
      </c>
      <c r="L35" s="78">
        <v>18629.4881136</v>
      </c>
      <c r="M35" s="79">
        <v>3.7000000000000002E-3</v>
      </c>
      <c r="N35" s="79">
        <v>6.1999999999999998E-3</v>
      </c>
      <c r="O35" s="79">
        <v>1E-3</v>
      </c>
    </row>
    <row r="36" spans="2:15">
      <c r="B36" t="s">
        <v>1500</v>
      </c>
      <c r="C36" t="s">
        <v>1501</v>
      </c>
      <c r="D36" t="s">
        <v>100</v>
      </c>
      <c r="E36" t="s">
        <v>123</v>
      </c>
      <c r="F36" t="s">
        <v>520</v>
      </c>
      <c r="G36" t="s">
        <v>474</v>
      </c>
      <c r="H36" t="s">
        <v>102</v>
      </c>
      <c r="I36" s="78">
        <v>254688.2</v>
      </c>
      <c r="J36" s="78">
        <v>12950</v>
      </c>
      <c r="K36" s="78">
        <v>0</v>
      </c>
      <c r="L36" s="78">
        <v>32982.121899999998</v>
      </c>
      <c r="M36" s="79">
        <v>5.4000000000000003E-3</v>
      </c>
      <c r="N36" s="79">
        <v>1.0999999999999999E-2</v>
      </c>
      <c r="O36" s="79">
        <v>1.8E-3</v>
      </c>
    </row>
    <row r="37" spans="2:15">
      <c r="B37" t="s">
        <v>1502</v>
      </c>
      <c r="C37" t="s">
        <v>1503</v>
      </c>
      <c r="D37" t="s">
        <v>100</v>
      </c>
      <c r="E37" t="s">
        <v>123</v>
      </c>
      <c r="F37" t="s">
        <v>494</v>
      </c>
      <c r="G37" t="s">
        <v>474</v>
      </c>
      <c r="H37" t="s">
        <v>102</v>
      </c>
      <c r="I37" s="78">
        <v>472171.52000000002</v>
      </c>
      <c r="J37" s="78">
        <v>15670</v>
      </c>
      <c r="K37" s="78">
        <v>0</v>
      </c>
      <c r="L37" s="78">
        <v>73989.277184000006</v>
      </c>
      <c r="M37" s="79">
        <v>3.8999999999999998E-3</v>
      </c>
      <c r="N37" s="79">
        <v>2.46E-2</v>
      </c>
      <c r="O37" s="79">
        <v>4.1000000000000003E-3</v>
      </c>
    </row>
    <row r="38" spans="2:15">
      <c r="B38" t="s">
        <v>1504</v>
      </c>
      <c r="C38" t="s">
        <v>1505</v>
      </c>
      <c r="D38" t="s">
        <v>100</v>
      </c>
      <c r="E38" t="s">
        <v>123</v>
      </c>
      <c r="F38" t="s">
        <v>1134</v>
      </c>
      <c r="G38" t="s">
        <v>1506</v>
      </c>
      <c r="H38" t="s">
        <v>102</v>
      </c>
      <c r="I38" s="78">
        <v>442680.82</v>
      </c>
      <c r="J38" s="78">
        <v>4166</v>
      </c>
      <c r="K38" s="78">
        <v>0</v>
      </c>
      <c r="L38" s="78">
        <v>18442.082961200002</v>
      </c>
      <c r="M38" s="79">
        <v>4.0000000000000002E-4</v>
      </c>
      <c r="N38" s="79">
        <v>6.1000000000000004E-3</v>
      </c>
      <c r="O38" s="79">
        <v>1E-3</v>
      </c>
    </row>
    <row r="39" spans="2:15">
      <c r="B39" t="s">
        <v>1507</v>
      </c>
      <c r="C39" t="s">
        <v>1508</v>
      </c>
      <c r="D39" t="s">
        <v>100</v>
      </c>
      <c r="E39" t="s">
        <v>123</v>
      </c>
      <c r="F39" t="s">
        <v>1509</v>
      </c>
      <c r="G39" t="s">
        <v>1506</v>
      </c>
      <c r="H39" t="s">
        <v>102</v>
      </c>
      <c r="I39" s="78">
        <v>157341.24</v>
      </c>
      <c r="J39" s="78">
        <v>19000</v>
      </c>
      <c r="K39" s="78">
        <v>0</v>
      </c>
      <c r="L39" s="78">
        <v>29894.835599999999</v>
      </c>
      <c r="M39" s="79">
        <v>1.1999999999999999E-3</v>
      </c>
      <c r="N39" s="79">
        <v>0.01</v>
      </c>
      <c r="O39" s="79">
        <v>1.6999999999999999E-3</v>
      </c>
    </row>
    <row r="40" spans="2:15">
      <c r="B40" t="s">
        <v>1510</v>
      </c>
      <c r="C40" t="s">
        <v>1511</v>
      </c>
      <c r="D40" t="s">
        <v>100</v>
      </c>
      <c r="E40" t="s">
        <v>123</v>
      </c>
      <c r="F40" t="s">
        <v>1512</v>
      </c>
      <c r="G40" t="s">
        <v>125</v>
      </c>
      <c r="H40" t="s">
        <v>102</v>
      </c>
      <c r="I40" s="78">
        <v>207030.9</v>
      </c>
      <c r="J40" s="78">
        <v>22090</v>
      </c>
      <c r="K40" s="78">
        <v>0</v>
      </c>
      <c r="L40" s="78">
        <v>45733.125809999998</v>
      </c>
      <c r="M40" s="79">
        <v>4.1000000000000003E-3</v>
      </c>
      <c r="N40" s="79">
        <v>1.52E-2</v>
      </c>
      <c r="O40" s="79">
        <v>2.5999999999999999E-3</v>
      </c>
    </row>
    <row r="41" spans="2:15">
      <c r="B41" t="s">
        <v>1513</v>
      </c>
      <c r="C41" t="s">
        <v>1514</v>
      </c>
      <c r="D41" t="s">
        <v>100</v>
      </c>
      <c r="E41" t="s">
        <v>123</v>
      </c>
      <c r="F41" t="s">
        <v>1515</v>
      </c>
      <c r="G41" t="s">
        <v>129</v>
      </c>
      <c r="H41" t="s">
        <v>102</v>
      </c>
      <c r="I41" s="78">
        <v>50503.53</v>
      </c>
      <c r="J41" s="78">
        <v>64490</v>
      </c>
      <c r="K41" s="78">
        <v>0</v>
      </c>
      <c r="L41" s="78">
        <v>32569.726497</v>
      </c>
      <c r="M41" s="79">
        <v>6.9999999999999999E-4</v>
      </c>
      <c r="N41" s="79">
        <v>1.0800000000000001E-2</v>
      </c>
      <c r="O41" s="79">
        <v>1.8E-3</v>
      </c>
    </row>
    <row r="42" spans="2:15">
      <c r="B42" t="s">
        <v>1516</v>
      </c>
      <c r="C42" t="s">
        <v>1517</v>
      </c>
      <c r="D42" t="s">
        <v>100</v>
      </c>
      <c r="E42" t="s">
        <v>123</v>
      </c>
      <c r="F42" t="s">
        <v>649</v>
      </c>
      <c r="G42" t="s">
        <v>132</v>
      </c>
      <c r="H42" t="s">
        <v>102</v>
      </c>
      <c r="I42" s="78">
        <v>12256925.460000001</v>
      </c>
      <c r="J42" s="78">
        <v>314</v>
      </c>
      <c r="K42" s="78">
        <v>0</v>
      </c>
      <c r="L42" s="78">
        <v>38486.745944399998</v>
      </c>
      <c r="M42" s="79">
        <v>4.4000000000000003E-3</v>
      </c>
      <c r="N42" s="79">
        <v>1.2800000000000001E-2</v>
      </c>
      <c r="O42" s="79">
        <v>2.2000000000000001E-3</v>
      </c>
    </row>
    <row r="43" spans="2:15">
      <c r="B43" s="80" t="s">
        <v>1518</v>
      </c>
      <c r="E43" s="16"/>
      <c r="F43" s="16"/>
      <c r="G43" s="16"/>
      <c r="I43" s="82">
        <v>109267442.59999999</v>
      </c>
      <c r="K43" s="82">
        <v>4380.2478899999996</v>
      </c>
      <c r="L43" s="82">
        <v>581417.91898674995</v>
      </c>
      <c r="N43" s="81">
        <v>0.19370000000000001</v>
      </c>
      <c r="O43" s="81">
        <v>3.2599999999999997E-2</v>
      </c>
    </row>
    <row r="44" spans="2:15">
      <c r="B44" t="s">
        <v>1519</v>
      </c>
      <c r="C44" t="s">
        <v>1520</v>
      </c>
      <c r="D44" t="s">
        <v>100</v>
      </c>
      <c r="E44" t="s">
        <v>123</v>
      </c>
      <c r="F44" t="s">
        <v>1521</v>
      </c>
      <c r="G44" t="s">
        <v>101</v>
      </c>
      <c r="H44" t="s">
        <v>102</v>
      </c>
      <c r="I44" s="78">
        <v>12532.37</v>
      </c>
      <c r="J44" s="78">
        <v>12690</v>
      </c>
      <c r="K44" s="78">
        <v>0</v>
      </c>
      <c r="L44" s="78">
        <v>1590.357753</v>
      </c>
      <c r="M44" s="79">
        <v>8.9999999999999998E-4</v>
      </c>
      <c r="N44" s="79">
        <v>5.0000000000000001E-4</v>
      </c>
      <c r="O44" s="79">
        <v>1E-4</v>
      </c>
    </row>
    <row r="45" spans="2:15">
      <c r="B45" t="s">
        <v>1522</v>
      </c>
      <c r="C45" t="s">
        <v>1523</v>
      </c>
      <c r="D45" t="s">
        <v>100</v>
      </c>
      <c r="E45" t="s">
        <v>123</v>
      </c>
      <c r="F45" t="s">
        <v>1524</v>
      </c>
      <c r="G45" t="s">
        <v>1525</v>
      </c>
      <c r="H45" t="s">
        <v>102</v>
      </c>
      <c r="I45" s="78">
        <v>215097.07</v>
      </c>
      <c r="J45" s="78">
        <v>5699</v>
      </c>
      <c r="K45" s="78">
        <v>0</v>
      </c>
      <c r="L45" s="78">
        <v>12258.382019299999</v>
      </c>
      <c r="M45" s="79">
        <v>8.6999999999999994E-3</v>
      </c>
      <c r="N45" s="79">
        <v>4.1000000000000003E-3</v>
      </c>
      <c r="O45" s="79">
        <v>6.9999999999999999E-4</v>
      </c>
    </row>
    <row r="46" spans="2:15">
      <c r="B46" t="s">
        <v>1526</v>
      </c>
      <c r="C46" t="s">
        <v>1527</v>
      </c>
      <c r="D46" t="s">
        <v>100</v>
      </c>
      <c r="E46" t="s">
        <v>123</v>
      </c>
      <c r="F46" t="s">
        <v>1528</v>
      </c>
      <c r="G46" t="s">
        <v>1525</v>
      </c>
      <c r="H46" t="s">
        <v>102</v>
      </c>
      <c r="I46" s="78">
        <v>947504.75</v>
      </c>
      <c r="J46" s="78">
        <v>3920</v>
      </c>
      <c r="K46" s="78">
        <v>0</v>
      </c>
      <c r="L46" s="78">
        <v>37142.186199999996</v>
      </c>
      <c r="M46" s="79">
        <v>8.8000000000000005E-3</v>
      </c>
      <c r="N46" s="79">
        <v>1.24E-2</v>
      </c>
      <c r="O46" s="79">
        <v>2.0999999999999999E-3</v>
      </c>
    </row>
    <row r="47" spans="2:15">
      <c r="B47" t="s">
        <v>1529</v>
      </c>
      <c r="C47" t="s">
        <v>1530</v>
      </c>
      <c r="D47" t="s">
        <v>100</v>
      </c>
      <c r="E47" t="s">
        <v>123</v>
      </c>
      <c r="F47" t="s">
        <v>841</v>
      </c>
      <c r="G47" t="s">
        <v>585</v>
      </c>
      <c r="H47" t="s">
        <v>102</v>
      </c>
      <c r="I47" s="78">
        <v>1207226.22</v>
      </c>
      <c r="J47" s="78">
        <v>2818</v>
      </c>
      <c r="K47" s="78">
        <v>0</v>
      </c>
      <c r="L47" s="78">
        <v>34019.634879600002</v>
      </c>
      <c r="M47" s="79">
        <v>8.3999999999999995E-3</v>
      </c>
      <c r="N47" s="79">
        <v>1.1299999999999999E-2</v>
      </c>
      <c r="O47" s="79">
        <v>1.9E-3</v>
      </c>
    </row>
    <row r="48" spans="2:15">
      <c r="B48" t="s">
        <v>1531</v>
      </c>
      <c r="C48" t="s">
        <v>1532</v>
      </c>
      <c r="D48" t="s">
        <v>100</v>
      </c>
      <c r="E48" t="s">
        <v>123</v>
      </c>
      <c r="F48" t="s">
        <v>634</v>
      </c>
      <c r="G48" t="s">
        <v>585</v>
      </c>
      <c r="H48" t="s">
        <v>102</v>
      </c>
      <c r="I48" s="78">
        <v>92917.35</v>
      </c>
      <c r="J48" s="78">
        <v>27500</v>
      </c>
      <c r="K48" s="78">
        <v>0</v>
      </c>
      <c r="L48" s="78">
        <v>25552.271250000002</v>
      </c>
      <c r="M48" s="79">
        <v>7.4000000000000003E-3</v>
      </c>
      <c r="N48" s="79">
        <v>8.5000000000000006E-3</v>
      </c>
      <c r="O48" s="79">
        <v>1.4E-3</v>
      </c>
    </row>
    <row r="49" spans="2:15">
      <c r="B49" t="s">
        <v>1533</v>
      </c>
      <c r="C49" t="s">
        <v>1534</v>
      </c>
      <c r="D49" t="s">
        <v>100</v>
      </c>
      <c r="E49" t="s">
        <v>123</v>
      </c>
      <c r="F49" t="s">
        <v>1535</v>
      </c>
      <c r="G49" t="s">
        <v>1536</v>
      </c>
      <c r="H49" t="s">
        <v>102</v>
      </c>
      <c r="I49" s="78">
        <v>64871.94</v>
      </c>
      <c r="J49" s="78">
        <v>2647</v>
      </c>
      <c r="K49" s="78">
        <v>0</v>
      </c>
      <c r="L49" s="78">
        <v>1717.1602518</v>
      </c>
      <c r="M49" s="79">
        <v>1.5E-3</v>
      </c>
      <c r="N49" s="79">
        <v>5.9999999999999995E-4</v>
      </c>
      <c r="O49" s="79">
        <v>1E-4</v>
      </c>
    </row>
    <row r="50" spans="2:15">
      <c r="B50" t="s">
        <v>1537</v>
      </c>
      <c r="C50" t="s">
        <v>1538</v>
      </c>
      <c r="D50" t="s">
        <v>100</v>
      </c>
      <c r="E50" t="s">
        <v>123</v>
      </c>
      <c r="F50" t="s">
        <v>1539</v>
      </c>
      <c r="G50" t="s">
        <v>580</v>
      </c>
      <c r="H50" t="s">
        <v>102</v>
      </c>
      <c r="I50" s="78">
        <v>64615.67</v>
      </c>
      <c r="J50" s="78">
        <v>8049</v>
      </c>
      <c r="K50" s="78">
        <v>0</v>
      </c>
      <c r="L50" s="78">
        <v>5200.9152783</v>
      </c>
      <c r="M50" s="79">
        <v>4.4000000000000003E-3</v>
      </c>
      <c r="N50" s="79">
        <v>1.6999999999999999E-3</v>
      </c>
      <c r="O50" s="79">
        <v>2.9999999999999997E-4</v>
      </c>
    </row>
    <row r="51" spans="2:15">
      <c r="B51" t="s">
        <v>1540</v>
      </c>
      <c r="C51" t="s">
        <v>1541</v>
      </c>
      <c r="D51" t="s">
        <v>100</v>
      </c>
      <c r="E51" t="s">
        <v>123</v>
      </c>
      <c r="F51" t="s">
        <v>1542</v>
      </c>
      <c r="G51" t="s">
        <v>580</v>
      </c>
      <c r="H51" t="s">
        <v>102</v>
      </c>
      <c r="I51" s="78">
        <v>237916.11</v>
      </c>
      <c r="J51" s="78">
        <v>2886</v>
      </c>
      <c r="K51" s="78">
        <v>0</v>
      </c>
      <c r="L51" s="78">
        <v>6866.2589346000004</v>
      </c>
      <c r="M51" s="79">
        <v>3.5000000000000001E-3</v>
      </c>
      <c r="N51" s="79">
        <v>2.3E-3</v>
      </c>
      <c r="O51" s="79">
        <v>4.0000000000000002E-4</v>
      </c>
    </row>
    <row r="52" spans="2:15">
      <c r="B52" t="s">
        <v>1543</v>
      </c>
      <c r="C52" t="s">
        <v>1544</v>
      </c>
      <c r="D52" t="s">
        <v>100</v>
      </c>
      <c r="E52" t="s">
        <v>123</v>
      </c>
      <c r="F52" t="s">
        <v>1545</v>
      </c>
      <c r="G52" t="s">
        <v>580</v>
      </c>
      <c r="H52" t="s">
        <v>102</v>
      </c>
      <c r="I52" s="78">
        <v>219386.58</v>
      </c>
      <c r="J52" s="78">
        <v>3478</v>
      </c>
      <c r="K52" s="78">
        <v>0</v>
      </c>
      <c r="L52" s="78">
        <v>7630.2652523999996</v>
      </c>
      <c r="M52" s="79">
        <v>3.5000000000000001E-3</v>
      </c>
      <c r="N52" s="79">
        <v>2.5000000000000001E-3</v>
      </c>
      <c r="O52" s="79">
        <v>4.0000000000000002E-4</v>
      </c>
    </row>
    <row r="53" spans="2:15">
      <c r="B53" t="s">
        <v>1546</v>
      </c>
      <c r="C53" t="s">
        <v>1547</v>
      </c>
      <c r="D53" t="s">
        <v>100</v>
      </c>
      <c r="E53" t="s">
        <v>123</v>
      </c>
      <c r="F53" t="s">
        <v>809</v>
      </c>
      <c r="G53" t="s">
        <v>810</v>
      </c>
      <c r="H53" t="s">
        <v>102</v>
      </c>
      <c r="I53" s="78">
        <v>1015974.86</v>
      </c>
      <c r="J53" s="78">
        <v>626</v>
      </c>
      <c r="K53" s="78">
        <v>0</v>
      </c>
      <c r="L53" s="78">
        <v>6360.0026236000003</v>
      </c>
      <c r="M53" s="79">
        <v>4.7999999999999996E-3</v>
      </c>
      <c r="N53" s="79">
        <v>2.0999999999999999E-3</v>
      </c>
      <c r="O53" s="79">
        <v>4.0000000000000002E-4</v>
      </c>
    </row>
    <row r="54" spans="2:15">
      <c r="B54" t="s">
        <v>1548</v>
      </c>
      <c r="C54" t="s">
        <v>1549</v>
      </c>
      <c r="D54" t="s">
        <v>100</v>
      </c>
      <c r="E54" t="s">
        <v>123</v>
      </c>
      <c r="F54" t="s">
        <v>1550</v>
      </c>
      <c r="G54" t="s">
        <v>810</v>
      </c>
      <c r="H54" t="s">
        <v>102</v>
      </c>
      <c r="I54" s="78">
        <v>74748.98</v>
      </c>
      <c r="J54" s="78">
        <v>9053</v>
      </c>
      <c r="K54" s="78">
        <v>0</v>
      </c>
      <c r="L54" s="78">
        <v>6767.0251594000001</v>
      </c>
      <c r="M54" s="79">
        <v>4.0000000000000001E-3</v>
      </c>
      <c r="N54" s="79">
        <v>2.3E-3</v>
      </c>
      <c r="O54" s="79">
        <v>4.0000000000000002E-4</v>
      </c>
    </row>
    <row r="55" spans="2:15">
      <c r="B55" t="s">
        <v>1551</v>
      </c>
      <c r="C55" t="s">
        <v>1552</v>
      </c>
      <c r="D55" t="s">
        <v>100</v>
      </c>
      <c r="E55" t="s">
        <v>123</v>
      </c>
      <c r="F55" t="s">
        <v>1553</v>
      </c>
      <c r="G55" t="s">
        <v>112</v>
      </c>
      <c r="H55" t="s">
        <v>102</v>
      </c>
      <c r="I55" s="78">
        <v>61885.440000000002</v>
      </c>
      <c r="J55" s="78">
        <v>6299</v>
      </c>
      <c r="K55" s="78">
        <v>0</v>
      </c>
      <c r="L55" s="78">
        <v>3898.1638656</v>
      </c>
      <c r="M55" s="79">
        <v>1.6999999999999999E-3</v>
      </c>
      <c r="N55" s="79">
        <v>1.2999999999999999E-3</v>
      </c>
      <c r="O55" s="79">
        <v>2.0000000000000001E-4</v>
      </c>
    </row>
    <row r="56" spans="2:15">
      <c r="B56" t="s">
        <v>1554</v>
      </c>
      <c r="C56" t="s">
        <v>1555</v>
      </c>
      <c r="D56" t="s">
        <v>100</v>
      </c>
      <c r="E56" t="s">
        <v>123</v>
      </c>
      <c r="F56" t="s">
        <v>1556</v>
      </c>
      <c r="G56" t="s">
        <v>112</v>
      </c>
      <c r="H56" t="s">
        <v>102</v>
      </c>
      <c r="I56" s="78">
        <v>36019.61</v>
      </c>
      <c r="J56" s="78">
        <v>23610</v>
      </c>
      <c r="K56" s="78">
        <v>0</v>
      </c>
      <c r="L56" s="78">
        <v>8504.2299210000001</v>
      </c>
      <c r="M56" s="79">
        <v>4.7000000000000002E-3</v>
      </c>
      <c r="N56" s="79">
        <v>2.8E-3</v>
      </c>
      <c r="O56" s="79">
        <v>5.0000000000000001E-4</v>
      </c>
    </row>
    <row r="57" spans="2:15">
      <c r="B57" t="s">
        <v>1557</v>
      </c>
      <c r="C57" t="s">
        <v>1558</v>
      </c>
      <c r="D57" t="s">
        <v>100</v>
      </c>
      <c r="E57" t="s">
        <v>123</v>
      </c>
      <c r="F57" t="s">
        <v>1111</v>
      </c>
      <c r="G57" t="s">
        <v>1112</v>
      </c>
      <c r="H57" t="s">
        <v>102</v>
      </c>
      <c r="I57" s="78">
        <v>81043662.799999997</v>
      </c>
      <c r="J57" s="78">
        <v>29.9</v>
      </c>
      <c r="K57" s="78">
        <v>4380.2478899999996</v>
      </c>
      <c r="L57" s="78">
        <v>28612.303067199999</v>
      </c>
      <c r="M57" s="79">
        <v>1.5599999999999999E-2</v>
      </c>
      <c r="N57" s="79">
        <v>9.4999999999999998E-3</v>
      </c>
      <c r="O57" s="79">
        <v>1.6000000000000001E-3</v>
      </c>
    </row>
    <row r="58" spans="2:15">
      <c r="B58" t="s">
        <v>1559</v>
      </c>
      <c r="C58" t="s">
        <v>1560</v>
      </c>
      <c r="D58" t="s">
        <v>100</v>
      </c>
      <c r="E58" t="s">
        <v>123</v>
      </c>
      <c r="F58" t="s">
        <v>1561</v>
      </c>
      <c r="G58" t="s">
        <v>1112</v>
      </c>
      <c r="H58" t="s">
        <v>102</v>
      </c>
      <c r="I58" s="78">
        <v>638427.96</v>
      </c>
      <c r="J58" s="78">
        <v>1128</v>
      </c>
      <c r="K58" s="78">
        <v>0</v>
      </c>
      <c r="L58" s="78">
        <v>7201.4673887999998</v>
      </c>
      <c r="M58" s="79">
        <v>6.4999999999999997E-3</v>
      </c>
      <c r="N58" s="79">
        <v>2.3999999999999998E-3</v>
      </c>
      <c r="O58" s="79">
        <v>4.0000000000000002E-4</v>
      </c>
    </row>
    <row r="59" spans="2:15">
      <c r="B59" t="s">
        <v>1562</v>
      </c>
      <c r="C59" t="s">
        <v>1563</v>
      </c>
      <c r="D59" t="s">
        <v>100</v>
      </c>
      <c r="E59" t="s">
        <v>123</v>
      </c>
      <c r="F59" t="s">
        <v>1564</v>
      </c>
      <c r="G59" t="s">
        <v>1112</v>
      </c>
      <c r="H59" t="s">
        <v>102</v>
      </c>
      <c r="I59" s="78">
        <v>6088600.4500000002</v>
      </c>
      <c r="J59" s="78">
        <v>83.7</v>
      </c>
      <c r="K59" s="78">
        <v>0</v>
      </c>
      <c r="L59" s="78">
        <v>5096.1585766500002</v>
      </c>
      <c r="M59" s="79">
        <v>5.4000000000000003E-3</v>
      </c>
      <c r="N59" s="79">
        <v>1.6999999999999999E-3</v>
      </c>
      <c r="O59" s="79">
        <v>2.9999999999999997E-4</v>
      </c>
    </row>
    <row r="60" spans="2:15">
      <c r="B60" t="s">
        <v>1565</v>
      </c>
      <c r="C60" t="s">
        <v>1566</v>
      </c>
      <c r="D60" t="s">
        <v>100</v>
      </c>
      <c r="E60" t="s">
        <v>123</v>
      </c>
      <c r="F60" t="s">
        <v>1567</v>
      </c>
      <c r="G60" t="s">
        <v>642</v>
      </c>
      <c r="H60" t="s">
        <v>102</v>
      </c>
      <c r="I60" s="78">
        <v>52299.91</v>
      </c>
      <c r="J60" s="78">
        <v>11980</v>
      </c>
      <c r="K60" s="78">
        <v>0</v>
      </c>
      <c r="L60" s="78">
        <v>6265.5292179999997</v>
      </c>
      <c r="M60" s="79">
        <v>5.4999999999999997E-3</v>
      </c>
      <c r="N60" s="79">
        <v>2.0999999999999999E-3</v>
      </c>
      <c r="O60" s="79">
        <v>4.0000000000000002E-4</v>
      </c>
    </row>
    <row r="61" spans="2:15">
      <c r="B61" t="s">
        <v>1568</v>
      </c>
      <c r="C61" t="s">
        <v>1569</v>
      </c>
      <c r="D61" t="s">
        <v>100</v>
      </c>
      <c r="E61" t="s">
        <v>123</v>
      </c>
      <c r="F61" t="s">
        <v>1570</v>
      </c>
      <c r="G61" t="s">
        <v>1484</v>
      </c>
      <c r="H61" t="s">
        <v>102</v>
      </c>
      <c r="I61" s="78">
        <v>54956.47</v>
      </c>
      <c r="J61" s="78">
        <v>16660</v>
      </c>
      <c r="K61" s="78">
        <v>0</v>
      </c>
      <c r="L61" s="78">
        <v>9155.7479019999992</v>
      </c>
      <c r="M61" s="79">
        <v>2E-3</v>
      </c>
      <c r="N61" s="79">
        <v>3.0000000000000001E-3</v>
      </c>
      <c r="O61" s="79">
        <v>5.0000000000000001E-4</v>
      </c>
    </row>
    <row r="62" spans="2:15">
      <c r="B62" t="s">
        <v>1571</v>
      </c>
      <c r="C62" t="s">
        <v>1572</v>
      </c>
      <c r="D62" t="s">
        <v>100</v>
      </c>
      <c r="E62" t="s">
        <v>123</v>
      </c>
      <c r="F62" t="s">
        <v>1573</v>
      </c>
      <c r="G62" t="s">
        <v>1484</v>
      </c>
      <c r="H62" t="s">
        <v>102</v>
      </c>
      <c r="I62" s="78">
        <v>67606.61</v>
      </c>
      <c r="J62" s="78">
        <v>4281</v>
      </c>
      <c r="K62" s="78">
        <v>0</v>
      </c>
      <c r="L62" s="78">
        <v>2894.2389741000002</v>
      </c>
      <c r="M62" s="79">
        <v>1.6999999999999999E-3</v>
      </c>
      <c r="N62" s="79">
        <v>1E-3</v>
      </c>
      <c r="O62" s="79">
        <v>2.0000000000000001E-4</v>
      </c>
    </row>
    <row r="63" spans="2:15">
      <c r="B63" t="s">
        <v>1574</v>
      </c>
      <c r="C63" t="s">
        <v>1575</v>
      </c>
      <c r="D63" t="s">
        <v>100</v>
      </c>
      <c r="E63" t="s">
        <v>123</v>
      </c>
      <c r="F63" t="s">
        <v>1576</v>
      </c>
      <c r="G63" t="s">
        <v>886</v>
      </c>
      <c r="H63" t="s">
        <v>102</v>
      </c>
      <c r="I63" s="78">
        <v>84650.33</v>
      </c>
      <c r="J63" s="78">
        <v>9394</v>
      </c>
      <c r="K63" s="78">
        <v>0</v>
      </c>
      <c r="L63" s="78">
        <v>7952.0520002000003</v>
      </c>
      <c r="M63" s="79">
        <v>6.7000000000000002E-3</v>
      </c>
      <c r="N63" s="79">
        <v>2.5999999999999999E-3</v>
      </c>
      <c r="O63" s="79">
        <v>4.0000000000000002E-4</v>
      </c>
    </row>
    <row r="64" spans="2:15">
      <c r="B64" t="s">
        <v>1577</v>
      </c>
      <c r="C64" t="s">
        <v>1578</v>
      </c>
      <c r="D64" t="s">
        <v>100</v>
      </c>
      <c r="E64" t="s">
        <v>123</v>
      </c>
      <c r="F64" t="s">
        <v>1579</v>
      </c>
      <c r="G64" t="s">
        <v>548</v>
      </c>
      <c r="H64" t="s">
        <v>102</v>
      </c>
      <c r="I64" s="78">
        <v>34462.5</v>
      </c>
      <c r="J64" s="78">
        <v>13790</v>
      </c>
      <c r="K64" s="78">
        <v>0</v>
      </c>
      <c r="L64" s="78">
        <v>4752.3787499999999</v>
      </c>
      <c r="M64" s="79">
        <v>2.7000000000000001E-3</v>
      </c>
      <c r="N64" s="79">
        <v>1.6000000000000001E-3</v>
      </c>
      <c r="O64" s="79">
        <v>2.9999999999999997E-4</v>
      </c>
    </row>
    <row r="65" spans="2:15">
      <c r="B65" t="s">
        <v>1580</v>
      </c>
      <c r="C65" t="s">
        <v>1581</v>
      </c>
      <c r="D65" t="s">
        <v>100</v>
      </c>
      <c r="E65" t="s">
        <v>123</v>
      </c>
      <c r="F65" t="s">
        <v>1582</v>
      </c>
      <c r="G65" t="s">
        <v>548</v>
      </c>
      <c r="H65" t="s">
        <v>102</v>
      </c>
      <c r="I65" s="78">
        <v>86374.67</v>
      </c>
      <c r="J65" s="78">
        <v>5167</v>
      </c>
      <c r="K65" s="78">
        <v>0</v>
      </c>
      <c r="L65" s="78">
        <v>4462.9791988999996</v>
      </c>
      <c r="M65" s="79">
        <v>7.9000000000000008E-3</v>
      </c>
      <c r="N65" s="79">
        <v>1.5E-3</v>
      </c>
      <c r="O65" s="79">
        <v>2.9999999999999997E-4</v>
      </c>
    </row>
    <row r="66" spans="2:15">
      <c r="B66" t="s">
        <v>1583</v>
      </c>
      <c r="C66" t="s">
        <v>1584</v>
      </c>
      <c r="D66" t="s">
        <v>100</v>
      </c>
      <c r="E66" t="s">
        <v>123</v>
      </c>
      <c r="F66" t="s">
        <v>1585</v>
      </c>
      <c r="G66" t="s">
        <v>548</v>
      </c>
      <c r="H66" t="s">
        <v>102</v>
      </c>
      <c r="I66" s="78">
        <v>56034.82</v>
      </c>
      <c r="J66" s="78">
        <v>19180</v>
      </c>
      <c r="K66" s="78">
        <v>0</v>
      </c>
      <c r="L66" s="78">
        <v>10747.478476</v>
      </c>
      <c r="M66" s="79">
        <v>4.1000000000000003E-3</v>
      </c>
      <c r="N66" s="79">
        <v>3.5999999999999999E-3</v>
      </c>
      <c r="O66" s="79">
        <v>5.9999999999999995E-4</v>
      </c>
    </row>
    <row r="67" spans="2:15">
      <c r="B67" t="s">
        <v>1586</v>
      </c>
      <c r="C67" t="s">
        <v>1587</v>
      </c>
      <c r="D67" t="s">
        <v>100</v>
      </c>
      <c r="E67" t="s">
        <v>123</v>
      </c>
      <c r="F67" t="s">
        <v>1588</v>
      </c>
      <c r="G67" t="s">
        <v>548</v>
      </c>
      <c r="H67" t="s">
        <v>102</v>
      </c>
      <c r="I67" s="78">
        <v>27596.7</v>
      </c>
      <c r="J67" s="78">
        <v>16990</v>
      </c>
      <c r="K67" s="78">
        <v>0</v>
      </c>
      <c r="L67" s="78">
        <v>4688.6793299999999</v>
      </c>
      <c r="M67" s="79">
        <v>3.2000000000000002E-3</v>
      </c>
      <c r="N67" s="79">
        <v>1.6000000000000001E-3</v>
      </c>
      <c r="O67" s="79">
        <v>2.9999999999999997E-4</v>
      </c>
    </row>
    <row r="68" spans="2:15">
      <c r="B68" t="s">
        <v>1589</v>
      </c>
      <c r="C68" t="s">
        <v>1590</v>
      </c>
      <c r="D68" t="s">
        <v>100</v>
      </c>
      <c r="E68" t="s">
        <v>123</v>
      </c>
      <c r="F68" t="s">
        <v>1591</v>
      </c>
      <c r="G68" t="s">
        <v>1013</v>
      </c>
      <c r="H68" t="s">
        <v>102</v>
      </c>
      <c r="I68" s="78">
        <v>1082767.6200000001</v>
      </c>
      <c r="J68" s="78">
        <v>1135</v>
      </c>
      <c r="K68" s="78">
        <v>0</v>
      </c>
      <c r="L68" s="78">
        <v>12289.412487</v>
      </c>
      <c r="M68" s="79">
        <v>0.01</v>
      </c>
      <c r="N68" s="79">
        <v>4.1000000000000003E-3</v>
      </c>
      <c r="O68" s="79">
        <v>6.9999999999999999E-4</v>
      </c>
    </row>
    <row r="69" spans="2:15">
      <c r="B69" t="s">
        <v>1592</v>
      </c>
      <c r="C69" t="s">
        <v>1593</v>
      </c>
      <c r="D69" t="s">
        <v>100</v>
      </c>
      <c r="E69" t="s">
        <v>123</v>
      </c>
      <c r="F69" t="s">
        <v>1594</v>
      </c>
      <c r="G69" t="s">
        <v>1013</v>
      </c>
      <c r="H69" t="s">
        <v>102</v>
      </c>
      <c r="I69" s="78">
        <v>139672.07999999999</v>
      </c>
      <c r="J69" s="78">
        <v>5480</v>
      </c>
      <c r="K69" s="78">
        <v>0</v>
      </c>
      <c r="L69" s="78">
        <v>7654.0299839999998</v>
      </c>
      <c r="M69" s="79">
        <v>9.5999999999999992E-3</v>
      </c>
      <c r="N69" s="79">
        <v>2.5000000000000001E-3</v>
      </c>
      <c r="O69" s="79">
        <v>4.0000000000000002E-4</v>
      </c>
    </row>
    <row r="70" spans="2:15">
      <c r="B70" t="s">
        <v>1595</v>
      </c>
      <c r="C70" t="s">
        <v>1596</v>
      </c>
      <c r="D70" t="s">
        <v>100</v>
      </c>
      <c r="E70" t="s">
        <v>123</v>
      </c>
      <c r="F70" t="s">
        <v>1597</v>
      </c>
      <c r="G70" t="s">
        <v>1013</v>
      </c>
      <c r="H70" t="s">
        <v>102</v>
      </c>
      <c r="I70" s="78">
        <v>59442.66</v>
      </c>
      <c r="J70" s="78">
        <v>5889</v>
      </c>
      <c r="K70" s="78">
        <v>0</v>
      </c>
      <c r="L70" s="78">
        <v>3500.5782473999998</v>
      </c>
      <c r="M70" s="79">
        <v>6.7000000000000002E-3</v>
      </c>
      <c r="N70" s="79">
        <v>1.1999999999999999E-3</v>
      </c>
      <c r="O70" s="79">
        <v>2.0000000000000001E-4</v>
      </c>
    </row>
    <row r="71" spans="2:15">
      <c r="B71" t="s">
        <v>1598</v>
      </c>
      <c r="C71" t="s">
        <v>1599</v>
      </c>
      <c r="D71" t="s">
        <v>100</v>
      </c>
      <c r="E71" t="s">
        <v>123</v>
      </c>
      <c r="F71" t="s">
        <v>514</v>
      </c>
      <c r="G71" t="s">
        <v>474</v>
      </c>
      <c r="H71" t="s">
        <v>102</v>
      </c>
      <c r="I71" s="78">
        <v>33025.64</v>
      </c>
      <c r="J71" s="78">
        <v>179690</v>
      </c>
      <c r="K71" s="78">
        <v>0</v>
      </c>
      <c r="L71" s="78">
        <v>59343.772515999997</v>
      </c>
      <c r="M71" s="79">
        <v>1.55E-2</v>
      </c>
      <c r="N71" s="79">
        <v>1.9800000000000002E-2</v>
      </c>
      <c r="O71" s="79">
        <v>3.3E-3</v>
      </c>
    </row>
    <row r="72" spans="2:15">
      <c r="B72" t="s">
        <v>1600</v>
      </c>
      <c r="C72" t="s">
        <v>1601</v>
      </c>
      <c r="D72" t="s">
        <v>100</v>
      </c>
      <c r="E72" t="s">
        <v>123</v>
      </c>
      <c r="F72" t="s">
        <v>596</v>
      </c>
      <c r="G72" t="s">
        <v>474</v>
      </c>
      <c r="H72" t="s">
        <v>102</v>
      </c>
      <c r="I72" s="78">
        <v>13930.95</v>
      </c>
      <c r="J72" s="78">
        <v>46780</v>
      </c>
      <c r="K72" s="78">
        <v>0</v>
      </c>
      <c r="L72" s="78">
        <v>6516.8984099999998</v>
      </c>
      <c r="M72" s="79">
        <v>2.5999999999999999E-3</v>
      </c>
      <c r="N72" s="79">
        <v>2.2000000000000001E-3</v>
      </c>
      <c r="O72" s="79">
        <v>4.0000000000000002E-4</v>
      </c>
    </row>
    <row r="73" spans="2:15">
      <c r="B73" t="s">
        <v>1602</v>
      </c>
      <c r="C73" t="s">
        <v>1603</v>
      </c>
      <c r="D73" t="s">
        <v>100</v>
      </c>
      <c r="E73" t="s">
        <v>123</v>
      </c>
      <c r="F73" t="s">
        <v>736</v>
      </c>
      <c r="G73" t="s">
        <v>474</v>
      </c>
      <c r="H73" t="s">
        <v>102</v>
      </c>
      <c r="I73" s="78">
        <v>72852.63</v>
      </c>
      <c r="J73" s="78">
        <v>7697</v>
      </c>
      <c r="K73" s="78">
        <v>0</v>
      </c>
      <c r="L73" s="78">
        <v>5607.4669310999998</v>
      </c>
      <c r="M73" s="79">
        <v>2E-3</v>
      </c>
      <c r="N73" s="79">
        <v>1.9E-3</v>
      </c>
      <c r="O73" s="79">
        <v>2.9999999999999997E-4</v>
      </c>
    </row>
    <row r="74" spans="2:15">
      <c r="B74" t="s">
        <v>1604</v>
      </c>
      <c r="C74" t="s">
        <v>1605</v>
      </c>
      <c r="D74" t="s">
        <v>100</v>
      </c>
      <c r="E74" t="s">
        <v>123</v>
      </c>
      <c r="F74" t="s">
        <v>537</v>
      </c>
      <c r="G74" t="s">
        <v>474</v>
      </c>
      <c r="H74" t="s">
        <v>102</v>
      </c>
      <c r="I74" s="78">
        <v>1161813.04</v>
      </c>
      <c r="J74" s="78">
        <v>1264</v>
      </c>
      <c r="K74" s="78">
        <v>0</v>
      </c>
      <c r="L74" s="78">
        <v>14685.316825600001</v>
      </c>
      <c r="M74" s="79">
        <v>6.4999999999999997E-3</v>
      </c>
      <c r="N74" s="79">
        <v>4.8999999999999998E-3</v>
      </c>
      <c r="O74" s="79">
        <v>8.0000000000000004E-4</v>
      </c>
    </row>
    <row r="75" spans="2:15">
      <c r="B75" t="s">
        <v>1606</v>
      </c>
      <c r="C75" t="s">
        <v>1607</v>
      </c>
      <c r="D75" t="s">
        <v>100</v>
      </c>
      <c r="E75" t="s">
        <v>123</v>
      </c>
      <c r="F75" t="s">
        <v>1086</v>
      </c>
      <c r="G75" t="s">
        <v>125</v>
      </c>
      <c r="H75" t="s">
        <v>102</v>
      </c>
      <c r="I75" s="78">
        <v>7299734.5800000001</v>
      </c>
      <c r="J75" s="78">
        <v>525</v>
      </c>
      <c r="K75" s="78">
        <v>0</v>
      </c>
      <c r="L75" s="78">
        <v>38323.606545000002</v>
      </c>
      <c r="M75" s="79">
        <v>9.4000000000000004E-3</v>
      </c>
      <c r="N75" s="79">
        <v>1.2800000000000001E-2</v>
      </c>
      <c r="O75" s="79">
        <v>2.0999999999999999E-3</v>
      </c>
    </row>
    <row r="76" spans="2:15">
      <c r="B76" t="s">
        <v>1608</v>
      </c>
      <c r="C76" t="s">
        <v>1609</v>
      </c>
      <c r="D76" t="s">
        <v>100</v>
      </c>
      <c r="E76" t="s">
        <v>123</v>
      </c>
      <c r="F76" t="s">
        <v>1610</v>
      </c>
      <c r="G76" t="s">
        <v>125</v>
      </c>
      <c r="H76" t="s">
        <v>102</v>
      </c>
      <c r="I76" s="78">
        <v>3290467.34</v>
      </c>
      <c r="J76" s="78">
        <v>1294</v>
      </c>
      <c r="K76" s="78">
        <v>0</v>
      </c>
      <c r="L76" s="78">
        <v>42578.647379599999</v>
      </c>
      <c r="M76" s="79">
        <v>7.0000000000000001E-3</v>
      </c>
      <c r="N76" s="79">
        <v>1.4200000000000001E-2</v>
      </c>
      <c r="O76" s="79">
        <v>2.3999999999999998E-3</v>
      </c>
    </row>
    <row r="77" spans="2:15">
      <c r="B77" t="s">
        <v>1611</v>
      </c>
      <c r="C77" t="s">
        <v>1612</v>
      </c>
      <c r="D77" t="s">
        <v>100</v>
      </c>
      <c r="E77" t="s">
        <v>123</v>
      </c>
      <c r="F77" t="s">
        <v>1613</v>
      </c>
      <c r="G77" t="s">
        <v>1614</v>
      </c>
      <c r="H77" t="s">
        <v>102</v>
      </c>
      <c r="I77" s="78">
        <v>69407.63</v>
      </c>
      <c r="J77" s="78">
        <v>24710</v>
      </c>
      <c r="K77" s="78">
        <v>0</v>
      </c>
      <c r="L77" s="78">
        <v>17150.625372999999</v>
      </c>
      <c r="M77" s="79">
        <v>1.0200000000000001E-2</v>
      </c>
      <c r="N77" s="79">
        <v>5.7000000000000002E-3</v>
      </c>
      <c r="O77" s="79">
        <v>1E-3</v>
      </c>
    </row>
    <row r="78" spans="2:15">
      <c r="B78" t="s">
        <v>1615</v>
      </c>
      <c r="C78" t="s">
        <v>1616</v>
      </c>
      <c r="D78" t="s">
        <v>100</v>
      </c>
      <c r="E78" t="s">
        <v>123</v>
      </c>
      <c r="F78" t="s">
        <v>1617</v>
      </c>
      <c r="G78" t="s">
        <v>1614</v>
      </c>
      <c r="H78" t="s">
        <v>102</v>
      </c>
      <c r="I78" s="78">
        <v>200365.8</v>
      </c>
      <c r="J78" s="78">
        <v>13930</v>
      </c>
      <c r="K78" s="78">
        <v>0</v>
      </c>
      <c r="L78" s="78">
        <v>27910.95594</v>
      </c>
      <c r="M78" s="79">
        <v>8.6999999999999994E-3</v>
      </c>
      <c r="N78" s="79">
        <v>9.2999999999999992E-3</v>
      </c>
      <c r="O78" s="79">
        <v>1.6000000000000001E-3</v>
      </c>
    </row>
    <row r="79" spans="2:15">
      <c r="B79" t="s">
        <v>1618</v>
      </c>
      <c r="C79" t="s">
        <v>1619</v>
      </c>
      <c r="D79" t="s">
        <v>100</v>
      </c>
      <c r="E79" t="s">
        <v>123</v>
      </c>
      <c r="F79" t="s">
        <v>1620</v>
      </c>
      <c r="G79" t="s">
        <v>1614</v>
      </c>
      <c r="H79" t="s">
        <v>102</v>
      </c>
      <c r="I79" s="78">
        <v>534085.98</v>
      </c>
      <c r="J79" s="78">
        <v>7349</v>
      </c>
      <c r="K79" s="78">
        <v>0</v>
      </c>
      <c r="L79" s="78">
        <v>39249.978670199998</v>
      </c>
      <c r="M79" s="79">
        <v>8.5000000000000006E-3</v>
      </c>
      <c r="N79" s="79">
        <v>1.3100000000000001E-2</v>
      </c>
      <c r="O79" s="79">
        <v>2.2000000000000001E-3</v>
      </c>
    </row>
    <row r="80" spans="2:15">
      <c r="B80" t="s">
        <v>1621</v>
      </c>
      <c r="C80" t="s">
        <v>1622</v>
      </c>
      <c r="D80" t="s">
        <v>100</v>
      </c>
      <c r="E80" t="s">
        <v>123</v>
      </c>
      <c r="F80" t="s">
        <v>1623</v>
      </c>
      <c r="G80" t="s">
        <v>127</v>
      </c>
      <c r="H80" t="s">
        <v>102</v>
      </c>
      <c r="I80" s="78">
        <v>76829.23</v>
      </c>
      <c r="J80" s="78">
        <v>32310</v>
      </c>
      <c r="K80" s="78">
        <v>0</v>
      </c>
      <c r="L80" s="78">
        <v>24823.524213000001</v>
      </c>
      <c r="M80" s="79">
        <v>1.3599999999999999E-2</v>
      </c>
      <c r="N80" s="79">
        <v>8.3000000000000001E-3</v>
      </c>
      <c r="O80" s="79">
        <v>1.4E-3</v>
      </c>
    </row>
    <row r="81" spans="2:15">
      <c r="B81" t="s">
        <v>1624</v>
      </c>
      <c r="C81" t="s">
        <v>1625</v>
      </c>
      <c r="D81" t="s">
        <v>100</v>
      </c>
      <c r="E81" t="s">
        <v>123</v>
      </c>
      <c r="F81" t="s">
        <v>901</v>
      </c>
      <c r="G81" t="s">
        <v>128</v>
      </c>
      <c r="H81" t="s">
        <v>102</v>
      </c>
      <c r="I81" s="78">
        <v>1140246</v>
      </c>
      <c r="J81" s="78">
        <v>786.2</v>
      </c>
      <c r="K81" s="78">
        <v>0</v>
      </c>
      <c r="L81" s="78">
        <v>8964.6140520000008</v>
      </c>
      <c r="M81" s="79">
        <v>5.7000000000000002E-3</v>
      </c>
      <c r="N81" s="79">
        <v>3.0000000000000001E-3</v>
      </c>
      <c r="O81" s="79">
        <v>5.0000000000000001E-4</v>
      </c>
    </row>
    <row r="82" spans="2:15">
      <c r="B82" t="s">
        <v>1626</v>
      </c>
      <c r="C82" t="s">
        <v>1627</v>
      </c>
      <c r="D82" t="s">
        <v>100</v>
      </c>
      <c r="E82" t="s">
        <v>123</v>
      </c>
      <c r="F82" t="s">
        <v>1628</v>
      </c>
      <c r="G82" t="s">
        <v>129</v>
      </c>
      <c r="H82" t="s">
        <v>102</v>
      </c>
      <c r="I82" s="78">
        <v>13847.24</v>
      </c>
      <c r="J82" s="78">
        <v>3652</v>
      </c>
      <c r="K82" s="78">
        <v>0</v>
      </c>
      <c r="L82" s="78">
        <v>505.70120480000003</v>
      </c>
      <c r="M82" s="79">
        <v>4.0000000000000002E-4</v>
      </c>
      <c r="N82" s="79">
        <v>2.0000000000000001E-4</v>
      </c>
      <c r="O82" s="79">
        <v>0</v>
      </c>
    </row>
    <row r="83" spans="2:15">
      <c r="B83" t="s">
        <v>1629</v>
      </c>
      <c r="C83" t="s">
        <v>1630</v>
      </c>
      <c r="D83" t="s">
        <v>100</v>
      </c>
      <c r="E83" t="s">
        <v>123</v>
      </c>
      <c r="F83" t="s">
        <v>1048</v>
      </c>
      <c r="G83" t="s">
        <v>132</v>
      </c>
      <c r="H83" t="s">
        <v>102</v>
      </c>
      <c r="I83" s="78">
        <v>741012.16</v>
      </c>
      <c r="J83" s="78">
        <v>1536</v>
      </c>
      <c r="K83" s="78">
        <v>0</v>
      </c>
      <c r="L83" s="78">
        <v>11381.9467776</v>
      </c>
      <c r="M83" s="79">
        <v>3.8999999999999998E-3</v>
      </c>
      <c r="N83" s="79">
        <v>3.8E-3</v>
      </c>
      <c r="O83" s="79">
        <v>5.9999999999999995E-4</v>
      </c>
    </row>
    <row r="84" spans="2:15">
      <c r="B84" t="s">
        <v>1631</v>
      </c>
      <c r="C84" t="s">
        <v>1632</v>
      </c>
      <c r="D84" t="s">
        <v>100</v>
      </c>
      <c r="E84" t="s">
        <v>123</v>
      </c>
      <c r="F84" t="s">
        <v>814</v>
      </c>
      <c r="G84" t="s">
        <v>132</v>
      </c>
      <c r="H84" t="s">
        <v>102</v>
      </c>
      <c r="I84" s="78">
        <v>852571.85</v>
      </c>
      <c r="J84" s="78">
        <v>1360</v>
      </c>
      <c r="K84" s="78">
        <v>0</v>
      </c>
      <c r="L84" s="78">
        <v>11594.97716</v>
      </c>
      <c r="M84" s="79">
        <v>5.7000000000000002E-3</v>
      </c>
      <c r="N84" s="79">
        <v>3.8999999999999998E-3</v>
      </c>
      <c r="O84" s="79">
        <v>5.9999999999999995E-4</v>
      </c>
    </row>
    <row r="85" spans="2:15">
      <c r="B85" s="80" t="s">
        <v>1633</v>
      </c>
      <c r="E85" s="16"/>
      <c r="F85" s="16"/>
      <c r="G85" s="16"/>
      <c r="I85" s="82">
        <v>27202097.52</v>
      </c>
      <c r="K85" s="82">
        <v>0</v>
      </c>
      <c r="L85" s="82">
        <v>111605.0116876434</v>
      </c>
      <c r="N85" s="81">
        <v>3.7199999999999997E-2</v>
      </c>
      <c r="O85" s="81">
        <v>6.3E-3</v>
      </c>
    </row>
    <row r="86" spans="2:15">
      <c r="B86" t="s">
        <v>1634</v>
      </c>
      <c r="C86" t="s">
        <v>1635</v>
      </c>
      <c r="D86" t="s">
        <v>100</v>
      </c>
      <c r="E86" t="s">
        <v>123</v>
      </c>
      <c r="F86" t="s">
        <v>1636</v>
      </c>
      <c r="G86" t="s">
        <v>1219</v>
      </c>
      <c r="H86" t="s">
        <v>102</v>
      </c>
      <c r="I86" s="78">
        <v>0.12</v>
      </c>
      <c r="J86" s="78">
        <v>0</v>
      </c>
      <c r="K86" s="78">
        <v>0</v>
      </c>
      <c r="L86" s="78">
        <v>0</v>
      </c>
      <c r="M86" s="79">
        <v>0</v>
      </c>
      <c r="N86" s="79">
        <v>0</v>
      </c>
      <c r="O86" s="79">
        <v>0</v>
      </c>
    </row>
    <row r="87" spans="2:15">
      <c r="B87" t="s">
        <v>1637</v>
      </c>
      <c r="C87" t="s">
        <v>1638</v>
      </c>
      <c r="D87" t="s">
        <v>100</v>
      </c>
      <c r="E87" t="s">
        <v>123</v>
      </c>
      <c r="F87" t="s">
        <v>1639</v>
      </c>
      <c r="G87" t="s">
        <v>101</v>
      </c>
      <c r="H87" t="s">
        <v>102</v>
      </c>
      <c r="I87" s="78">
        <v>82708.77</v>
      </c>
      <c r="J87" s="78">
        <v>508.5</v>
      </c>
      <c r="K87" s="78">
        <v>0</v>
      </c>
      <c r="L87" s="78">
        <v>420.57409545000002</v>
      </c>
      <c r="M87" s="79">
        <v>1.2500000000000001E-2</v>
      </c>
      <c r="N87" s="79">
        <v>1E-4</v>
      </c>
      <c r="O87" s="79">
        <v>0</v>
      </c>
    </row>
    <row r="88" spans="2:15">
      <c r="B88" t="s">
        <v>1640</v>
      </c>
      <c r="C88" t="s">
        <v>1641</v>
      </c>
      <c r="D88" t="s">
        <v>100</v>
      </c>
      <c r="E88" t="s">
        <v>123</v>
      </c>
      <c r="F88" t="s">
        <v>1642</v>
      </c>
      <c r="G88" t="s">
        <v>101</v>
      </c>
      <c r="H88" t="s">
        <v>102</v>
      </c>
      <c r="I88" s="78">
        <v>36754.46</v>
      </c>
      <c r="J88" s="78">
        <v>2673</v>
      </c>
      <c r="K88" s="78">
        <v>0</v>
      </c>
      <c r="L88" s="78">
        <v>982.44671579999999</v>
      </c>
      <c r="M88" s="79">
        <v>4.1000000000000003E-3</v>
      </c>
      <c r="N88" s="79">
        <v>2.9999999999999997E-4</v>
      </c>
      <c r="O88" s="79">
        <v>1E-4</v>
      </c>
    </row>
    <row r="89" spans="2:15">
      <c r="B89" t="s">
        <v>1643</v>
      </c>
      <c r="C89" t="s">
        <v>1644</v>
      </c>
      <c r="D89" t="s">
        <v>100</v>
      </c>
      <c r="E89" t="s">
        <v>123</v>
      </c>
      <c r="F89" t="s">
        <v>1645</v>
      </c>
      <c r="G89" t="s">
        <v>585</v>
      </c>
      <c r="H89" t="s">
        <v>102</v>
      </c>
      <c r="I89" s="78">
        <v>8895790.5399999991</v>
      </c>
      <c r="J89" s="78">
        <v>75</v>
      </c>
      <c r="K89" s="78">
        <v>0</v>
      </c>
      <c r="L89" s="78">
        <v>6671.8429050000004</v>
      </c>
      <c r="M89" s="79">
        <v>9.4000000000000004E-3</v>
      </c>
      <c r="N89" s="79">
        <v>2.2000000000000001E-3</v>
      </c>
      <c r="O89" s="79">
        <v>4.0000000000000002E-4</v>
      </c>
    </row>
    <row r="90" spans="2:15">
      <c r="B90" t="s">
        <v>1646</v>
      </c>
      <c r="C90" t="s">
        <v>1647</v>
      </c>
      <c r="D90" t="s">
        <v>100</v>
      </c>
      <c r="E90" t="s">
        <v>123</v>
      </c>
      <c r="F90" t="s">
        <v>1648</v>
      </c>
      <c r="G90" t="s">
        <v>585</v>
      </c>
      <c r="H90" t="s">
        <v>102</v>
      </c>
      <c r="I90" s="78">
        <v>70438.740000000005</v>
      </c>
      <c r="J90" s="78">
        <v>7627</v>
      </c>
      <c r="K90" s="78">
        <v>0</v>
      </c>
      <c r="L90" s="78">
        <v>5372.3626998</v>
      </c>
      <c r="M90" s="79">
        <v>5.1999999999999998E-3</v>
      </c>
      <c r="N90" s="79">
        <v>1.8E-3</v>
      </c>
      <c r="O90" s="79">
        <v>2.9999999999999997E-4</v>
      </c>
    </row>
    <row r="91" spans="2:15">
      <c r="B91" t="s">
        <v>1649</v>
      </c>
      <c r="C91" t="s">
        <v>1650</v>
      </c>
      <c r="D91" t="s">
        <v>100</v>
      </c>
      <c r="E91" t="s">
        <v>123</v>
      </c>
      <c r="F91" t="s">
        <v>1651</v>
      </c>
      <c r="G91" t="s">
        <v>810</v>
      </c>
      <c r="H91" t="s">
        <v>102</v>
      </c>
      <c r="I91" s="78">
        <v>82815.539999999994</v>
      </c>
      <c r="J91" s="78">
        <v>8510</v>
      </c>
      <c r="K91" s="78">
        <v>0</v>
      </c>
      <c r="L91" s="78">
        <v>7047.6024539999999</v>
      </c>
      <c r="M91" s="79">
        <v>6.6E-3</v>
      </c>
      <c r="N91" s="79">
        <v>2.3E-3</v>
      </c>
      <c r="O91" s="79">
        <v>4.0000000000000002E-4</v>
      </c>
    </row>
    <row r="92" spans="2:15">
      <c r="B92" t="s">
        <v>1652</v>
      </c>
      <c r="C92" t="s">
        <v>1653</v>
      </c>
      <c r="D92" t="s">
        <v>100</v>
      </c>
      <c r="E92" t="s">
        <v>123</v>
      </c>
      <c r="F92" t="s">
        <v>1654</v>
      </c>
      <c r="G92" t="s">
        <v>810</v>
      </c>
      <c r="H92" t="s">
        <v>102</v>
      </c>
      <c r="I92" s="78">
        <v>830846.18</v>
      </c>
      <c r="J92" s="78">
        <v>779.7</v>
      </c>
      <c r="K92" s="78">
        <v>0</v>
      </c>
      <c r="L92" s="78">
        <v>6478.1076654600001</v>
      </c>
      <c r="M92" s="79">
        <v>1.34E-2</v>
      </c>
      <c r="N92" s="79">
        <v>2.2000000000000001E-3</v>
      </c>
      <c r="O92" s="79">
        <v>4.0000000000000002E-4</v>
      </c>
    </row>
    <row r="93" spans="2:15">
      <c r="B93" t="s">
        <v>1655</v>
      </c>
      <c r="C93" t="s">
        <v>1656</v>
      </c>
      <c r="D93" t="s">
        <v>100</v>
      </c>
      <c r="E93" t="s">
        <v>123</v>
      </c>
      <c r="F93" t="s">
        <v>1657</v>
      </c>
      <c r="G93" t="s">
        <v>810</v>
      </c>
      <c r="H93" t="s">
        <v>102</v>
      </c>
      <c r="I93" s="78">
        <v>48104.05</v>
      </c>
      <c r="J93" s="78">
        <v>12980</v>
      </c>
      <c r="K93" s="78">
        <v>0</v>
      </c>
      <c r="L93" s="78">
        <v>6243.9056899999996</v>
      </c>
      <c r="M93" s="79">
        <v>7.1000000000000004E-3</v>
      </c>
      <c r="N93" s="79">
        <v>2.0999999999999999E-3</v>
      </c>
      <c r="O93" s="79">
        <v>2.9999999999999997E-4</v>
      </c>
    </row>
    <row r="94" spans="2:15">
      <c r="B94" t="s">
        <v>1658</v>
      </c>
      <c r="C94" t="s">
        <v>1659</v>
      </c>
      <c r="D94" t="s">
        <v>100</v>
      </c>
      <c r="E94" t="s">
        <v>123</v>
      </c>
      <c r="F94" t="s">
        <v>1660</v>
      </c>
      <c r="G94" t="s">
        <v>810</v>
      </c>
      <c r="H94" t="s">
        <v>102</v>
      </c>
      <c r="I94" s="78">
        <v>1494.86</v>
      </c>
      <c r="J94" s="78">
        <v>243.7</v>
      </c>
      <c r="K94" s="78">
        <v>0</v>
      </c>
      <c r="L94" s="78">
        <v>3.6429738199999999</v>
      </c>
      <c r="M94" s="79">
        <v>2.0000000000000001E-4</v>
      </c>
      <c r="N94" s="79">
        <v>0</v>
      </c>
      <c r="O94" s="79">
        <v>0</v>
      </c>
    </row>
    <row r="95" spans="2:15">
      <c r="B95" t="s">
        <v>1661</v>
      </c>
      <c r="C95" t="s">
        <v>1662</v>
      </c>
      <c r="D95" t="s">
        <v>100</v>
      </c>
      <c r="E95" t="s">
        <v>123</v>
      </c>
      <c r="F95" t="s">
        <v>1663</v>
      </c>
      <c r="G95" t="s">
        <v>1664</v>
      </c>
      <c r="H95" t="s">
        <v>102</v>
      </c>
      <c r="I95" s="78">
        <v>32642.48</v>
      </c>
      <c r="J95" s="78">
        <v>2871</v>
      </c>
      <c r="K95" s="78">
        <v>0</v>
      </c>
      <c r="L95" s="78">
        <v>937.16560079999999</v>
      </c>
      <c r="M95" s="79">
        <v>5.7000000000000002E-3</v>
      </c>
      <c r="N95" s="79">
        <v>2.9999999999999997E-4</v>
      </c>
      <c r="O95" s="79">
        <v>1E-4</v>
      </c>
    </row>
    <row r="96" spans="2:15">
      <c r="B96" t="s">
        <v>1665</v>
      </c>
      <c r="C96" t="s">
        <v>1666</v>
      </c>
      <c r="D96" t="s">
        <v>100</v>
      </c>
      <c r="E96" t="s">
        <v>123</v>
      </c>
      <c r="F96" t="s">
        <v>1667</v>
      </c>
      <c r="G96" t="s">
        <v>1668</v>
      </c>
      <c r="H96" t="s">
        <v>102</v>
      </c>
      <c r="I96" s="78">
        <v>128308.01</v>
      </c>
      <c r="J96" s="78">
        <v>614</v>
      </c>
      <c r="K96" s="78">
        <v>0</v>
      </c>
      <c r="L96" s="78">
        <v>787.81118140000001</v>
      </c>
      <c r="M96" s="79">
        <v>3.0000000000000001E-3</v>
      </c>
      <c r="N96" s="79">
        <v>2.9999999999999997E-4</v>
      </c>
      <c r="O96" s="79">
        <v>0</v>
      </c>
    </row>
    <row r="97" spans="2:15">
      <c r="B97" t="s">
        <v>1669</v>
      </c>
      <c r="C97" t="s">
        <v>1670</v>
      </c>
      <c r="D97" t="s">
        <v>100</v>
      </c>
      <c r="E97" t="s">
        <v>123</v>
      </c>
      <c r="F97" t="s">
        <v>1671</v>
      </c>
      <c r="G97" t="s">
        <v>112</v>
      </c>
      <c r="H97" t="s">
        <v>102</v>
      </c>
      <c r="I97" s="78">
        <v>134505.07999999999</v>
      </c>
      <c r="J97" s="78">
        <v>1331</v>
      </c>
      <c r="K97" s="78">
        <v>0</v>
      </c>
      <c r="L97" s="78">
        <v>1790.2626147999999</v>
      </c>
      <c r="M97" s="79">
        <v>3.8E-3</v>
      </c>
      <c r="N97" s="79">
        <v>5.9999999999999995E-4</v>
      </c>
      <c r="O97" s="79">
        <v>1E-4</v>
      </c>
    </row>
    <row r="98" spans="2:15">
      <c r="B98" t="s">
        <v>1672</v>
      </c>
      <c r="C98" t="s">
        <v>1673</v>
      </c>
      <c r="D98" t="s">
        <v>100</v>
      </c>
      <c r="E98" t="s">
        <v>123</v>
      </c>
      <c r="F98" t="s">
        <v>1674</v>
      </c>
      <c r="G98" t="s">
        <v>1112</v>
      </c>
      <c r="H98" t="s">
        <v>102</v>
      </c>
      <c r="I98" s="78">
        <v>155465.97</v>
      </c>
      <c r="J98" s="78">
        <v>468.6</v>
      </c>
      <c r="K98" s="78">
        <v>0</v>
      </c>
      <c r="L98" s="78">
        <v>728.51353542000004</v>
      </c>
      <c r="M98" s="79">
        <v>7.7999999999999996E-3</v>
      </c>
      <c r="N98" s="79">
        <v>2.0000000000000001E-4</v>
      </c>
      <c r="O98" s="79">
        <v>0</v>
      </c>
    </row>
    <row r="99" spans="2:15">
      <c r="B99" t="s">
        <v>1675</v>
      </c>
      <c r="C99" t="s">
        <v>1676</v>
      </c>
      <c r="D99" t="s">
        <v>100</v>
      </c>
      <c r="E99" t="s">
        <v>123</v>
      </c>
      <c r="F99" t="s">
        <v>1116</v>
      </c>
      <c r="G99" t="s">
        <v>1112</v>
      </c>
      <c r="H99" t="s">
        <v>102</v>
      </c>
      <c r="I99" s="78">
        <v>649090.36</v>
      </c>
      <c r="J99" s="78">
        <v>190</v>
      </c>
      <c r="K99" s="78">
        <v>0</v>
      </c>
      <c r="L99" s="78">
        <v>1233.2716840000001</v>
      </c>
      <c r="M99" s="79">
        <v>7.3000000000000001E-3</v>
      </c>
      <c r="N99" s="79">
        <v>4.0000000000000002E-4</v>
      </c>
      <c r="O99" s="79">
        <v>1E-4</v>
      </c>
    </row>
    <row r="100" spans="2:15">
      <c r="B100" t="s">
        <v>1677</v>
      </c>
      <c r="C100" t="s">
        <v>1678</v>
      </c>
      <c r="D100" t="s">
        <v>100</v>
      </c>
      <c r="E100" t="s">
        <v>123</v>
      </c>
      <c r="F100" t="s">
        <v>1679</v>
      </c>
      <c r="G100" t="s">
        <v>1680</v>
      </c>
      <c r="H100" t="s">
        <v>102</v>
      </c>
      <c r="I100" s="78">
        <v>213776.43</v>
      </c>
      <c r="J100" s="78">
        <v>416</v>
      </c>
      <c r="K100" s="78">
        <v>0</v>
      </c>
      <c r="L100" s="78">
        <v>889.30994880000003</v>
      </c>
      <c r="M100" s="79">
        <v>1.11E-2</v>
      </c>
      <c r="N100" s="79">
        <v>2.9999999999999997E-4</v>
      </c>
      <c r="O100" s="79">
        <v>0</v>
      </c>
    </row>
    <row r="101" spans="2:15">
      <c r="B101" t="s">
        <v>1681</v>
      </c>
      <c r="C101" t="s">
        <v>1682</v>
      </c>
      <c r="D101" t="s">
        <v>100</v>
      </c>
      <c r="E101" t="s">
        <v>123</v>
      </c>
      <c r="F101" t="s">
        <v>1683</v>
      </c>
      <c r="G101" t="s">
        <v>1680</v>
      </c>
      <c r="H101" t="s">
        <v>102</v>
      </c>
      <c r="I101" s="78">
        <v>31304.13</v>
      </c>
      <c r="J101" s="78">
        <v>9180</v>
      </c>
      <c r="K101" s="78">
        <v>0</v>
      </c>
      <c r="L101" s="78">
        <v>2873.7191339999999</v>
      </c>
      <c r="M101" s="79">
        <v>6.1000000000000004E-3</v>
      </c>
      <c r="N101" s="79">
        <v>1E-3</v>
      </c>
      <c r="O101" s="79">
        <v>2.0000000000000001E-4</v>
      </c>
    </row>
    <row r="102" spans="2:15">
      <c r="B102" t="s">
        <v>1684</v>
      </c>
      <c r="C102" t="s">
        <v>1685</v>
      </c>
      <c r="D102" t="s">
        <v>100</v>
      </c>
      <c r="E102" t="s">
        <v>123</v>
      </c>
      <c r="F102" t="s">
        <v>1686</v>
      </c>
      <c r="G102" t="s">
        <v>642</v>
      </c>
      <c r="H102" t="s">
        <v>102</v>
      </c>
      <c r="I102" s="78">
        <v>264569.24</v>
      </c>
      <c r="J102" s="78">
        <v>586.29999999999995</v>
      </c>
      <c r="K102" s="78">
        <v>0</v>
      </c>
      <c r="L102" s="78">
        <v>1551.16945412</v>
      </c>
      <c r="M102" s="79">
        <v>7.7000000000000002E-3</v>
      </c>
      <c r="N102" s="79">
        <v>5.0000000000000001E-4</v>
      </c>
      <c r="O102" s="79">
        <v>1E-4</v>
      </c>
    </row>
    <row r="103" spans="2:15">
      <c r="B103" t="s">
        <v>1687</v>
      </c>
      <c r="C103" t="s">
        <v>1688</v>
      </c>
      <c r="D103" t="s">
        <v>100</v>
      </c>
      <c r="E103" t="s">
        <v>123</v>
      </c>
      <c r="F103" t="s">
        <v>1689</v>
      </c>
      <c r="G103" t="s">
        <v>642</v>
      </c>
      <c r="H103" t="s">
        <v>102</v>
      </c>
      <c r="I103" s="78">
        <v>165177</v>
      </c>
      <c r="J103" s="78">
        <v>1114</v>
      </c>
      <c r="K103" s="78">
        <v>0</v>
      </c>
      <c r="L103" s="78">
        <v>1840.07178</v>
      </c>
      <c r="M103" s="79">
        <v>1.09E-2</v>
      </c>
      <c r="N103" s="79">
        <v>5.9999999999999995E-4</v>
      </c>
      <c r="O103" s="79">
        <v>1E-4</v>
      </c>
    </row>
    <row r="104" spans="2:15">
      <c r="B104" t="s">
        <v>1690</v>
      </c>
      <c r="C104" t="s">
        <v>1691</v>
      </c>
      <c r="D104" t="s">
        <v>100</v>
      </c>
      <c r="E104" t="s">
        <v>123</v>
      </c>
      <c r="F104" t="s">
        <v>1692</v>
      </c>
      <c r="G104" t="s">
        <v>642</v>
      </c>
      <c r="H104" t="s">
        <v>102</v>
      </c>
      <c r="I104" s="78">
        <v>72167.009999999995</v>
      </c>
      <c r="J104" s="78">
        <v>617.9</v>
      </c>
      <c r="K104" s="78">
        <v>0</v>
      </c>
      <c r="L104" s="78">
        <v>445.91995479000002</v>
      </c>
      <c r="M104" s="79">
        <v>5.4999999999999997E-3</v>
      </c>
      <c r="N104" s="79">
        <v>1E-4</v>
      </c>
      <c r="O104" s="79">
        <v>0</v>
      </c>
    </row>
    <row r="105" spans="2:15">
      <c r="B105" t="s">
        <v>1693</v>
      </c>
      <c r="C105" t="s">
        <v>1694</v>
      </c>
      <c r="D105" t="s">
        <v>100</v>
      </c>
      <c r="E105" t="s">
        <v>123</v>
      </c>
      <c r="F105" t="s">
        <v>1695</v>
      </c>
      <c r="G105" t="s">
        <v>642</v>
      </c>
      <c r="H105" t="s">
        <v>102</v>
      </c>
      <c r="I105" s="78">
        <v>158331.63</v>
      </c>
      <c r="J105" s="78">
        <v>2224</v>
      </c>
      <c r="K105" s="78">
        <v>0</v>
      </c>
      <c r="L105" s="78">
        <v>3521.2954512000001</v>
      </c>
      <c r="M105" s="79">
        <v>6.1999999999999998E-3</v>
      </c>
      <c r="N105" s="79">
        <v>1.1999999999999999E-3</v>
      </c>
      <c r="O105" s="79">
        <v>2.0000000000000001E-4</v>
      </c>
    </row>
    <row r="106" spans="2:15">
      <c r="B106" t="s">
        <v>1696</v>
      </c>
      <c r="C106" t="s">
        <v>1697</v>
      </c>
      <c r="D106" t="s">
        <v>100</v>
      </c>
      <c r="E106" t="s">
        <v>123</v>
      </c>
      <c r="F106" t="s">
        <v>1698</v>
      </c>
      <c r="G106" t="s">
        <v>642</v>
      </c>
      <c r="H106" t="s">
        <v>102</v>
      </c>
      <c r="I106" s="78">
        <v>809316.68</v>
      </c>
      <c r="J106" s="78">
        <v>541.29999999999995</v>
      </c>
      <c r="K106" s="78">
        <v>0</v>
      </c>
      <c r="L106" s="78">
        <v>4380.8311888400003</v>
      </c>
      <c r="M106" s="79">
        <v>9.4999999999999998E-3</v>
      </c>
      <c r="N106" s="79">
        <v>1.5E-3</v>
      </c>
      <c r="O106" s="79">
        <v>2.0000000000000001E-4</v>
      </c>
    </row>
    <row r="107" spans="2:15">
      <c r="B107" t="s">
        <v>1699</v>
      </c>
      <c r="C107" t="s">
        <v>1700</v>
      </c>
      <c r="D107" t="s">
        <v>100</v>
      </c>
      <c r="E107" t="s">
        <v>123</v>
      </c>
      <c r="F107" t="s">
        <v>1701</v>
      </c>
      <c r="G107" t="s">
        <v>642</v>
      </c>
      <c r="H107" t="s">
        <v>102</v>
      </c>
      <c r="I107" s="78">
        <v>191641.21</v>
      </c>
      <c r="J107" s="78">
        <v>610.9</v>
      </c>
      <c r="K107" s="78">
        <v>0</v>
      </c>
      <c r="L107" s="78">
        <v>1170.73615189</v>
      </c>
      <c r="M107" s="79">
        <v>1.12E-2</v>
      </c>
      <c r="N107" s="79">
        <v>4.0000000000000002E-4</v>
      </c>
      <c r="O107" s="79">
        <v>1E-4</v>
      </c>
    </row>
    <row r="108" spans="2:15">
      <c r="B108" t="s">
        <v>1702</v>
      </c>
      <c r="C108" t="s">
        <v>1703</v>
      </c>
      <c r="D108" t="s">
        <v>100</v>
      </c>
      <c r="E108" t="s">
        <v>123</v>
      </c>
      <c r="F108" t="s">
        <v>1704</v>
      </c>
      <c r="G108" t="s">
        <v>886</v>
      </c>
      <c r="H108" t="s">
        <v>102</v>
      </c>
      <c r="I108" s="78">
        <v>114582.96</v>
      </c>
      <c r="J108" s="78">
        <v>1813</v>
      </c>
      <c r="K108" s="78">
        <v>0</v>
      </c>
      <c r="L108" s="78">
        <v>2077.3890648000001</v>
      </c>
      <c r="M108" s="79">
        <v>5.1000000000000004E-3</v>
      </c>
      <c r="N108" s="79">
        <v>6.9999999999999999E-4</v>
      </c>
      <c r="O108" s="79">
        <v>1E-4</v>
      </c>
    </row>
    <row r="109" spans="2:15">
      <c r="B109" t="s">
        <v>1705</v>
      </c>
      <c r="C109" t="s">
        <v>1706</v>
      </c>
      <c r="D109" t="s">
        <v>100</v>
      </c>
      <c r="E109" t="s">
        <v>123</v>
      </c>
      <c r="F109" t="s">
        <v>1707</v>
      </c>
      <c r="G109" t="s">
        <v>886</v>
      </c>
      <c r="H109" t="s">
        <v>102</v>
      </c>
      <c r="I109" s="78">
        <v>4832.22</v>
      </c>
      <c r="J109" s="78">
        <v>11700</v>
      </c>
      <c r="K109" s="78">
        <v>0</v>
      </c>
      <c r="L109" s="78">
        <v>565.36973999999998</v>
      </c>
      <c r="M109" s="79">
        <v>1.5E-3</v>
      </c>
      <c r="N109" s="79">
        <v>2.0000000000000001E-4</v>
      </c>
      <c r="O109" s="79">
        <v>0</v>
      </c>
    </row>
    <row r="110" spans="2:15">
      <c r="B110" t="s">
        <v>1708</v>
      </c>
      <c r="C110" t="s">
        <v>1709</v>
      </c>
      <c r="D110" t="s">
        <v>100</v>
      </c>
      <c r="E110" t="s">
        <v>123</v>
      </c>
      <c r="F110" t="s">
        <v>1710</v>
      </c>
      <c r="G110" t="s">
        <v>1711</v>
      </c>
      <c r="H110" t="s">
        <v>102</v>
      </c>
      <c r="I110" s="78">
        <v>2003379.06</v>
      </c>
      <c r="J110" s="78">
        <v>222.7</v>
      </c>
      <c r="K110" s="78">
        <v>0</v>
      </c>
      <c r="L110" s="78">
        <v>4461.5251666200002</v>
      </c>
      <c r="M110" s="79">
        <v>4.7000000000000002E-3</v>
      </c>
      <c r="N110" s="79">
        <v>1.5E-3</v>
      </c>
      <c r="O110" s="79">
        <v>2.0000000000000001E-4</v>
      </c>
    </row>
    <row r="111" spans="2:15">
      <c r="B111" t="s">
        <v>1712</v>
      </c>
      <c r="C111" t="s">
        <v>1713</v>
      </c>
      <c r="D111" t="s">
        <v>100</v>
      </c>
      <c r="E111" t="s">
        <v>123</v>
      </c>
      <c r="F111" t="s">
        <v>1714</v>
      </c>
      <c r="G111" t="s">
        <v>548</v>
      </c>
      <c r="H111" t="s">
        <v>102</v>
      </c>
      <c r="I111" s="78">
        <v>37313.54</v>
      </c>
      <c r="J111" s="78">
        <v>9430</v>
      </c>
      <c r="K111" s="78">
        <v>0</v>
      </c>
      <c r="L111" s="78">
        <v>3518.6668220000001</v>
      </c>
      <c r="M111" s="79">
        <v>3.3E-3</v>
      </c>
      <c r="N111" s="79">
        <v>1.1999999999999999E-3</v>
      </c>
      <c r="O111" s="79">
        <v>2.0000000000000001E-4</v>
      </c>
    </row>
    <row r="112" spans="2:15">
      <c r="B112" t="s">
        <v>1715</v>
      </c>
      <c r="C112" t="s">
        <v>1716</v>
      </c>
      <c r="D112" t="s">
        <v>100</v>
      </c>
      <c r="E112" t="s">
        <v>123</v>
      </c>
      <c r="F112" t="s">
        <v>1717</v>
      </c>
      <c r="G112" t="s">
        <v>548</v>
      </c>
      <c r="H112" t="s">
        <v>102</v>
      </c>
      <c r="I112" s="78">
        <v>310762.18</v>
      </c>
      <c r="J112" s="78">
        <v>606.6</v>
      </c>
      <c r="K112" s="78">
        <v>0</v>
      </c>
      <c r="L112" s="78">
        <v>1885.0833838799999</v>
      </c>
      <c r="M112" s="79">
        <v>7.7999999999999996E-3</v>
      </c>
      <c r="N112" s="79">
        <v>5.9999999999999995E-4</v>
      </c>
      <c r="O112" s="79">
        <v>1E-4</v>
      </c>
    </row>
    <row r="113" spans="2:15">
      <c r="B113" t="s">
        <v>1718</v>
      </c>
      <c r="C113" t="s">
        <v>1719</v>
      </c>
      <c r="D113" t="s">
        <v>100</v>
      </c>
      <c r="E113" t="s">
        <v>123</v>
      </c>
      <c r="F113" t="s">
        <v>1720</v>
      </c>
      <c r="G113" t="s">
        <v>548</v>
      </c>
      <c r="H113" t="s">
        <v>102</v>
      </c>
      <c r="I113" s="78">
        <v>508356.84</v>
      </c>
      <c r="J113" s="78">
        <v>37.4</v>
      </c>
      <c r="K113" s="78">
        <v>0</v>
      </c>
      <c r="L113" s="78">
        <v>190.12545815999999</v>
      </c>
      <c r="M113" s="79">
        <v>2.8999999999999998E-3</v>
      </c>
      <c r="N113" s="79">
        <v>1E-4</v>
      </c>
      <c r="O113" s="79">
        <v>0</v>
      </c>
    </row>
    <row r="114" spans="2:15">
      <c r="B114" t="s">
        <v>1721</v>
      </c>
      <c r="C114" t="s">
        <v>1722</v>
      </c>
      <c r="D114" t="s">
        <v>100</v>
      </c>
      <c r="E114" t="s">
        <v>123</v>
      </c>
      <c r="F114" t="s">
        <v>1723</v>
      </c>
      <c r="G114" t="s">
        <v>1013</v>
      </c>
      <c r="H114" t="s">
        <v>102</v>
      </c>
      <c r="I114" s="78">
        <v>11933.98</v>
      </c>
      <c r="J114" s="78">
        <v>1.0000000000000001E-5</v>
      </c>
      <c r="K114" s="78">
        <v>0</v>
      </c>
      <c r="L114" s="78">
        <v>1.193398E-6</v>
      </c>
      <c r="M114" s="79">
        <v>0</v>
      </c>
      <c r="N114" s="79">
        <v>0</v>
      </c>
      <c r="O114" s="79">
        <v>0</v>
      </c>
    </row>
    <row r="115" spans="2:15">
      <c r="B115" t="s">
        <v>1724</v>
      </c>
      <c r="C115" t="s">
        <v>1725</v>
      </c>
      <c r="D115" t="s">
        <v>100</v>
      </c>
      <c r="E115" t="s">
        <v>123</v>
      </c>
      <c r="F115" t="s">
        <v>1726</v>
      </c>
      <c r="G115" t="s">
        <v>1013</v>
      </c>
      <c r="H115" t="s">
        <v>102</v>
      </c>
      <c r="I115" s="78">
        <v>12990.22</v>
      </c>
      <c r="J115" s="78">
        <v>22630</v>
      </c>
      <c r="K115" s="78">
        <v>0</v>
      </c>
      <c r="L115" s="78">
        <v>2939.6867860000002</v>
      </c>
      <c r="M115" s="79">
        <v>4.7000000000000002E-3</v>
      </c>
      <c r="N115" s="79">
        <v>1E-3</v>
      </c>
      <c r="O115" s="79">
        <v>2.0000000000000001E-4</v>
      </c>
    </row>
    <row r="116" spans="2:15">
      <c r="B116" t="s">
        <v>1727</v>
      </c>
      <c r="C116" t="s">
        <v>1728</v>
      </c>
      <c r="D116" t="s">
        <v>100</v>
      </c>
      <c r="E116" t="s">
        <v>123</v>
      </c>
      <c r="F116" t="s">
        <v>1729</v>
      </c>
      <c r="G116" t="s">
        <v>1013</v>
      </c>
      <c r="H116" t="s">
        <v>102</v>
      </c>
      <c r="I116" s="78">
        <v>990509.66</v>
      </c>
      <c r="J116" s="78">
        <v>10.7</v>
      </c>
      <c r="K116" s="78">
        <v>0</v>
      </c>
      <c r="L116" s="78">
        <v>105.98453361999999</v>
      </c>
      <c r="M116" s="79">
        <v>2.3999999999999998E-3</v>
      </c>
      <c r="N116" s="79">
        <v>0</v>
      </c>
      <c r="O116" s="79">
        <v>0</v>
      </c>
    </row>
    <row r="117" spans="2:15">
      <c r="B117" t="s">
        <v>1730</v>
      </c>
      <c r="C117" t="s">
        <v>1731</v>
      </c>
      <c r="D117" t="s">
        <v>100</v>
      </c>
      <c r="E117" t="s">
        <v>123</v>
      </c>
      <c r="F117" t="s">
        <v>868</v>
      </c>
      <c r="G117" t="s">
        <v>474</v>
      </c>
      <c r="H117" t="s">
        <v>102</v>
      </c>
      <c r="I117" s="78">
        <v>1629103.62</v>
      </c>
      <c r="J117" s="78">
        <v>150.19999999999999</v>
      </c>
      <c r="K117" s="78">
        <v>0</v>
      </c>
      <c r="L117" s="78">
        <v>2446.9136372399998</v>
      </c>
      <c r="M117" s="79">
        <v>3.0999999999999999E-3</v>
      </c>
      <c r="N117" s="79">
        <v>8.0000000000000004E-4</v>
      </c>
      <c r="O117" s="79">
        <v>1E-4</v>
      </c>
    </row>
    <row r="118" spans="2:15">
      <c r="B118" t="s">
        <v>1732</v>
      </c>
      <c r="C118" t="s">
        <v>1733</v>
      </c>
      <c r="D118" t="s">
        <v>100</v>
      </c>
      <c r="E118" t="s">
        <v>123</v>
      </c>
      <c r="F118" t="s">
        <v>1734</v>
      </c>
      <c r="G118" t="s">
        <v>1735</v>
      </c>
      <c r="H118" t="s">
        <v>102</v>
      </c>
      <c r="I118" s="78">
        <v>2364411.38</v>
      </c>
      <c r="J118" s="78">
        <v>357.5</v>
      </c>
      <c r="K118" s="78">
        <v>0</v>
      </c>
      <c r="L118" s="78">
        <v>8452.7706835000008</v>
      </c>
      <c r="M118" s="79">
        <v>7.7999999999999996E-3</v>
      </c>
      <c r="N118" s="79">
        <v>2.8E-3</v>
      </c>
      <c r="O118" s="79">
        <v>5.0000000000000001E-4</v>
      </c>
    </row>
    <row r="119" spans="2:15">
      <c r="B119" t="s">
        <v>1736</v>
      </c>
      <c r="C119" t="s">
        <v>1737</v>
      </c>
      <c r="D119" t="s">
        <v>100</v>
      </c>
      <c r="E119" t="s">
        <v>123</v>
      </c>
      <c r="F119" t="s">
        <v>1738</v>
      </c>
      <c r="G119" t="s">
        <v>1735</v>
      </c>
      <c r="H119" t="s">
        <v>102</v>
      </c>
      <c r="I119" s="78">
        <v>57081.36</v>
      </c>
      <c r="J119" s="78">
        <v>5203</v>
      </c>
      <c r="K119" s="78">
        <v>0</v>
      </c>
      <c r="L119" s="78">
        <v>2969.9431608</v>
      </c>
      <c r="M119" s="79">
        <v>5.4000000000000003E-3</v>
      </c>
      <c r="N119" s="79">
        <v>1E-3</v>
      </c>
      <c r="O119" s="79">
        <v>2.0000000000000001E-4</v>
      </c>
    </row>
    <row r="120" spans="2:15">
      <c r="B120" t="s">
        <v>1739</v>
      </c>
      <c r="C120" t="s">
        <v>1740</v>
      </c>
      <c r="D120" t="s">
        <v>100</v>
      </c>
      <c r="E120" t="s">
        <v>123</v>
      </c>
      <c r="F120" t="s">
        <v>1741</v>
      </c>
      <c r="G120" t="s">
        <v>125</v>
      </c>
      <c r="H120" t="s">
        <v>102</v>
      </c>
      <c r="I120" s="78">
        <v>24925.39</v>
      </c>
      <c r="J120" s="78">
        <v>17450</v>
      </c>
      <c r="K120" s="78">
        <v>0</v>
      </c>
      <c r="L120" s="78">
        <v>4349.4805550000001</v>
      </c>
      <c r="M120" s="79">
        <v>2.5999999999999999E-3</v>
      </c>
      <c r="N120" s="79">
        <v>1.4E-3</v>
      </c>
      <c r="O120" s="79">
        <v>2.0000000000000001E-4</v>
      </c>
    </row>
    <row r="121" spans="2:15">
      <c r="B121" t="s">
        <v>1742</v>
      </c>
      <c r="C121" t="s">
        <v>1743</v>
      </c>
      <c r="D121" t="s">
        <v>100</v>
      </c>
      <c r="E121" t="s">
        <v>123</v>
      </c>
      <c r="F121" t="s">
        <v>1744</v>
      </c>
      <c r="G121" t="s">
        <v>125</v>
      </c>
      <c r="H121" t="s">
        <v>102</v>
      </c>
      <c r="I121" s="78">
        <v>188988.2</v>
      </c>
      <c r="J121" s="78">
        <v>1214</v>
      </c>
      <c r="K121" s="78">
        <v>0</v>
      </c>
      <c r="L121" s="78">
        <v>2294.3167480000002</v>
      </c>
      <c r="M121" s="79">
        <v>1.1599999999999999E-2</v>
      </c>
      <c r="N121" s="79">
        <v>8.0000000000000004E-4</v>
      </c>
      <c r="O121" s="79">
        <v>1E-4</v>
      </c>
    </row>
    <row r="122" spans="2:15">
      <c r="B122" t="s">
        <v>1745</v>
      </c>
      <c r="C122" t="s">
        <v>1746</v>
      </c>
      <c r="D122" t="s">
        <v>100</v>
      </c>
      <c r="E122" t="s">
        <v>123</v>
      </c>
      <c r="F122" t="s">
        <v>1747</v>
      </c>
      <c r="G122" t="s">
        <v>125</v>
      </c>
      <c r="H122" t="s">
        <v>102</v>
      </c>
      <c r="I122" s="78">
        <v>631706.97</v>
      </c>
      <c r="J122" s="78">
        <v>284.3</v>
      </c>
      <c r="K122" s="78">
        <v>0</v>
      </c>
      <c r="L122" s="78">
        <v>1795.9429157100001</v>
      </c>
      <c r="M122" s="79">
        <v>4.8999999999999998E-3</v>
      </c>
      <c r="N122" s="79">
        <v>5.9999999999999995E-4</v>
      </c>
      <c r="O122" s="79">
        <v>1E-4</v>
      </c>
    </row>
    <row r="123" spans="2:15">
      <c r="B123" t="s">
        <v>1748</v>
      </c>
      <c r="C123" t="s">
        <v>1749</v>
      </c>
      <c r="D123" t="s">
        <v>100</v>
      </c>
      <c r="E123" t="s">
        <v>123</v>
      </c>
      <c r="F123" t="s">
        <v>1750</v>
      </c>
      <c r="G123" t="s">
        <v>127</v>
      </c>
      <c r="H123" t="s">
        <v>102</v>
      </c>
      <c r="I123" s="78">
        <v>426672.18</v>
      </c>
      <c r="J123" s="78">
        <v>232</v>
      </c>
      <c r="K123" s="78">
        <v>0</v>
      </c>
      <c r="L123" s="78">
        <v>989.87945760000002</v>
      </c>
      <c r="M123" s="79">
        <v>7.7999999999999996E-3</v>
      </c>
      <c r="N123" s="79">
        <v>2.9999999999999997E-4</v>
      </c>
      <c r="O123" s="79">
        <v>1E-4</v>
      </c>
    </row>
    <row r="124" spans="2:15">
      <c r="B124" t="s">
        <v>1751</v>
      </c>
      <c r="C124" t="s">
        <v>1752</v>
      </c>
      <c r="D124" t="s">
        <v>100</v>
      </c>
      <c r="E124" t="s">
        <v>123</v>
      </c>
      <c r="F124" t="s">
        <v>1753</v>
      </c>
      <c r="G124" t="s">
        <v>127</v>
      </c>
      <c r="H124" t="s">
        <v>102</v>
      </c>
      <c r="I124" s="78">
        <v>135815.21</v>
      </c>
      <c r="J124" s="78">
        <v>1779</v>
      </c>
      <c r="K124" s="78">
        <v>0</v>
      </c>
      <c r="L124" s="78">
        <v>2416.1525858999998</v>
      </c>
      <c r="M124" s="79">
        <v>1.0200000000000001E-2</v>
      </c>
      <c r="N124" s="79">
        <v>8.0000000000000004E-4</v>
      </c>
      <c r="O124" s="79">
        <v>1E-4</v>
      </c>
    </row>
    <row r="125" spans="2:15">
      <c r="B125" t="s">
        <v>1754</v>
      </c>
      <c r="C125" t="s">
        <v>1755</v>
      </c>
      <c r="D125" t="s">
        <v>100</v>
      </c>
      <c r="E125" t="s">
        <v>123</v>
      </c>
      <c r="F125" t="s">
        <v>1756</v>
      </c>
      <c r="G125" t="s">
        <v>127</v>
      </c>
      <c r="H125" t="s">
        <v>102</v>
      </c>
      <c r="I125" s="78">
        <v>71804.27</v>
      </c>
      <c r="J125" s="78">
        <v>1535</v>
      </c>
      <c r="K125" s="78">
        <v>0</v>
      </c>
      <c r="L125" s="78">
        <v>1102.1955445000001</v>
      </c>
      <c r="M125" s="79">
        <v>0.01</v>
      </c>
      <c r="N125" s="79">
        <v>4.0000000000000002E-4</v>
      </c>
      <c r="O125" s="79">
        <v>1E-4</v>
      </c>
    </row>
    <row r="126" spans="2:15">
      <c r="B126" t="s">
        <v>1757</v>
      </c>
      <c r="C126" t="s">
        <v>1758</v>
      </c>
      <c r="D126" t="s">
        <v>100</v>
      </c>
      <c r="E126" t="s">
        <v>123</v>
      </c>
      <c r="F126" t="s">
        <v>1623</v>
      </c>
      <c r="G126" t="s">
        <v>127</v>
      </c>
      <c r="H126" t="s">
        <v>102</v>
      </c>
      <c r="I126" s="78">
        <v>-1553796.59</v>
      </c>
      <c r="J126" s="78">
        <v>100</v>
      </c>
      <c r="K126" s="78">
        <v>0</v>
      </c>
      <c r="L126" s="78">
        <v>-1553.7965899999999</v>
      </c>
      <c r="M126" s="79">
        <v>0</v>
      </c>
      <c r="N126" s="79">
        <v>-5.0000000000000001E-4</v>
      </c>
      <c r="O126" s="79">
        <v>-1E-4</v>
      </c>
    </row>
    <row r="127" spans="2:15">
      <c r="B127" t="s">
        <v>1759</v>
      </c>
      <c r="C127" t="s">
        <v>1760</v>
      </c>
      <c r="D127" t="s">
        <v>100</v>
      </c>
      <c r="E127" t="s">
        <v>123</v>
      </c>
      <c r="F127" t="s">
        <v>1761</v>
      </c>
      <c r="G127" t="s">
        <v>127</v>
      </c>
      <c r="H127" t="s">
        <v>102</v>
      </c>
      <c r="I127" s="78">
        <v>114677.97</v>
      </c>
      <c r="J127" s="78">
        <v>418.2</v>
      </c>
      <c r="K127" s="78">
        <v>0</v>
      </c>
      <c r="L127" s="78">
        <v>479.58327054</v>
      </c>
      <c r="M127" s="79">
        <v>0.01</v>
      </c>
      <c r="N127" s="79">
        <v>2.0000000000000001E-4</v>
      </c>
      <c r="O127" s="79">
        <v>0</v>
      </c>
    </row>
    <row r="128" spans="2:15">
      <c r="B128" t="s">
        <v>1762</v>
      </c>
      <c r="C128" t="s">
        <v>1763</v>
      </c>
      <c r="D128" t="s">
        <v>100</v>
      </c>
      <c r="E128" t="s">
        <v>123</v>
      </c>
      <c r="F128" t="s">
        <v>1764</v>
      </c>
      <c r="G128" t="s">
        <v>127</v>
      </c>
      <c r="H128" t="s">
        <v>102</v>
      </c>
      <c r="I128" s="78">
        <v>3829664.12</v>
      </c>
      <c r="J128" s="78">
        <v>257.2</v>
      </c>
      <c r="K128" s="78">
        <v>0</v>
      </c>
      <c r="L128" s="78">
        <v>9849.8961166400004</v>
      </c>
      <c r="M128" s="79">
        <v>8.3000000000000001E-3</v>
      </c>
      <c r="N128" s="79">
        <v>3.3E-3</v>
      </c>
      <c r="O128" s="79">
        <v>5.9999999999999995E-4</v>
      </c>
    </row>
    <row r="129" spans="2:15">
      <c r="B129" t="s">
        <v>1765</v>
      </c>
      <c r="C129" t="s">
        <v>1766</v>
      </c>
      <c r="D129" t="s">
        <v>100</v>
      </c>
      <c r="E129" t="s">
        <v>123</v>
      </c>
      <c r="F129" t="s">
        <v>1767</v>
      </c>
      <c r="G129" t="s">
        <v>128</v>
      </c>
      <c r="H129" t="s">
        <v>102</v>
      </c>
      <c r="I129" s="78">
        <v>2231134.29</v>
      </c>
      <c r="J129" s="78">
        <v>219.5</v>
      </c>
      <c r="K129" s="78">
        <v>0</v>
      </c>
      <c r="L129" s="78">
        <v>4897.3397665499997</v>
      </c>
      <c r="M129" s="79">
        <v>9.4999999999999998E-3</v>
      </c>
      <c r="N129" s="79">
        <v>1.6000000000000001E-3</v>
      </c>
      <c r="O129" s="79">
        <v>2.9999999999999997E-4</v>
      </c>
    </row>
    <row r="130" spans="2:15">
      <c r="B130" s="80" t="s">
        <v>1768</v>
      </c>
      <c r="E130" s="16"/>
      <c r="F130" s="16"/>
      <c r="G130" s="16"/>
      <c r="I130" s="82">
        <v>0</v>
      </c>
      <c r="K130" s="82">
        <v>0</v>
      </c>
      <c r="L130" s="82">
        <v>0</v>
      </c>
      <c r="N130" s="81">
        <v>0</v>
      </c>
      <c r="O130" s="81">
        <v>0</v>
      </c>
    </row>
    <row r="131" spans="2:15">
      <c r="B131" t="s">
        <v>224</v>
      </c>
      <c r="C131" t="s">
        <v>224</v>
      </c>
      <c r="E131" s="16"/>
      <c r="F131" s="16"/>
      <c r="G131" t="s">
        <v>224</v>
      </c>
      <c r="H131" t="s">
        <v>224</v>
      </c>
      <c r="I131" s="78">
        <v>0</v>
      </c>
      <c r="J131" s="78">
        <v>0</v>
      </c>
      <c r="L131" s="78">
        <v>0</v>
      </c>
      <c r="M131" s="79">
        <v>0</v>
      </c>
      <c r="N131" s="79">
        <v>0</v>
      </c>
      <c r="O131" s="79">
        <v>0</v>
      </c>
    </row>
    <row r="132" spans="2:15">
      <c r="B132" s="80" t="s">
        <v>264</v>
      </c>
      <c r="E132" s="16"/>
      <c r="F132" s="16"/>
      <c r="G132" s="16"/>
      <c r="I132" s="82">
        <v>8687164.0999999996</v>
      </c>
      <c r="K132" s="82">
        <v>390.66383250000001</v>
      </c>
      <c r="L132" s="82">
        <v>1214948.8214636808</v>
      </c>
      <c r="N132" s="81">
        <v>0.4047</v>
      </c>
      <c r="O132" s="81">
        <v>6.8099999999999994E-2</v>
      </c>
    </row>
    <row r="133" spans="2:15">
      <c r="B133" s="80" t="s">
        <v>401</v>
      </c>
      <c r="E133" s="16"/>
      <c r="F133" s="16"/>
      <c r="G133" s="16"/>
      <c r="I133" s="82">
        <v>4200012.34</v>
      </c>
      <c r="K133" s="82">
        <v>0</v>
      </c>
      <c r="L133" s="82">
        <v>448616.69174653461</v>
      </c>
      <c r="N133" s="81">
        <v>0.14940000000000001</v>
      </c>
      <c r="O133" s="81">
        <v>2.5100000000000001E-2</v>
      </c>
    </row>
    <row r="134" spans="2:15">
      <c r="B134" t="s">
        <v>1769</v>
      </c>
      <c r="C134" t="s">
        <v>1770</v>
      </c>
      <c r="D134" t="s">
        <v>1141</v>
      </c>
      <c r="E134" t="s">
        <v>1133</v>
      </c>
      <c r="F134" t="s">
        <v>1771</v>
      </c>
      <c r="G134" t="s">
        <v>1303</v>
      </c>
      <c r="H134" t="s">
        <v>106</v>
      </c>
      <c r="I134" s="78">
        <v>3391.47</v>
      </c>
      <c r="J134" s="78">
        <v>62148</v>
      </c>
      <c r="K134" s="78">
        <v>0</v>
      </c>
      <c r="L134" s="78">
        <v>7305.3948682296004</v>
      </c>
      <c r="M134" s="79">
        <v>0</v>
      </c>
      <c r="N134" s="79">
        <v>2.3999999999999998E-3</v>
      </c>
      <c r="O134" s="79">
        <v>4.0000000000000002E-4</v>
      </c>
    </row>
    <row r="135" spans="2:15">
      <c r="B135" t="s">
        <v>1772</v>
      </c>
      <c r="C135" t="s">
        <v>1773</v>
      </c>
      <c r="D135" t="s">
        <v>1141</v>
      </c>
      <c r="E135" t="s">
        <v>1133</v>
      </c>
      <c r="F135" t="s">
        <v>1459</v>
      </c>
      <c r="G135" t="s">
        <v>1357</v>
      </c>
      <c r="H135" t="s">
        <v>106</v>
      </c>
      <c r="I135" s="78">
        <v>684.22</v>
      </c>
      <c r="J135" s="78">
        <v>13705</v>
      </c>
      <c r="K135" s="78">
        <v>0</v>
      </c>
      <c r="L135" s="78">
        <v>325.01496856599999</v>
      </c>
      <c r="M135" s="79">
        <v>0</v>
      </c>
      <c r="N135" s="79">
        <v>1E-4</v>
      </c>
      <c r="O135" s="79">
        <v>0</v>
      </c>
    </row>
    <row r="136" spans="2:15">
      <c r="B136" t="s">
        <v>1774</v>
      </c>
      <c r="C136" t="s">
        <v>1775</v>
      </c>
      <c r="D136" t="s">
        <v>1141</v>
      </c>
      <c r="E136" t="s">
        <v>1133</v>
      </c>
      <c r="F136" t="s">
        <v>1776</v>
      </c>
      <c r="G136" t="s">
        <v>1146</v>
      </c>
      <c r="H136" t="s">
        <v>106</v>
      </c>
      <c r="I136" s="78">
        <v>97310.76</v>
      </c>
      <c r="J136" s="78">
        <v>1185</v>
      </c>
      <c r="K136" s="78">
        <v>0</v>
      </c>
      <c r="L136" s="78">
        <v>3996.757265796</v>
      </c>
      <c r="M136" s="79">
        <v>2.8E-3</v>
      </c>
      <c r="N136" s="79">
        <v>1.2999999999999999E-3</v>
      </c>
      <c r="O136" s="79">
        <v>2.0000000000000001E-4</v>
      </c>
    </row>
    <row r="137" spans="2:15">
      <c r="B137" t="s">
        <v>1777</v>
      </c>
      <c r="C137" t="s">
        <v>1778</v>
      </c>
      <c r="D137" t="s">
        <v>1141</v>
      </c>
      <c r="E137" t="s">
        <v>1133</v>
      </c>
      <c r="F137" t="s">
        <v>1779</v>
      </c>
      <c r="G137" t="s">
        <v>1135</v>
      </c>
      <c r="H137" t="s">
        <v>106</v>
      </c>
      <c r="I137" s="78">
        <v>186609.23</v>
      </c>
      <c r="J137" s="78">
        <v>297</v>
      </c>
      <c r="K137" s="78">
        <v>0</v>
      </c>
      <c r="L137" s="78">
        <v>1920.9591458046</v>
      </c>
      <c r="M137" s="79">
        <v>6.8999999999999999E-3</v>
      </c>
      <c r="N137" s="79">
        <v>5.9999999999999995E-4</v>
      </c>
      <c r="O137" s="79">
        <v>1E-4</v>
      </c>
    </row>
    <row r="138" spans="2:15">
      <c r="B138" t="s">
        <v>1780</v>
      </c>
      <c r="C138" t="s">
        <v>1781</v>
      </c>
      <c r="D138" t="s">
        <v>1141</v>
      </c>
      <c r="E138" t="s">
        <v>1133</v>
      </c>
      <c r="F138" t="s">
        <v>1782</v>
      </c>
      <c r="G138" t="s">
        <v>1135</v>
      </c>
      <c r="H138" t="s">
        <v>106</v>
      </c>
      <c r="I138" s="78">
        <v>87027.57</v>
      </c>
      <c r="J138" s="78">
        <v>670</v>
      </c>
      <c r="K138" s="78">
        <v>0</v>
      </c>
      <c r="L138" s="78">
        <v>2020.9716360540001</v>
      </c>
      <c r="M138" s="79">
        <v>5.1000000000000004E-3</v>
      </c>
      <c r="N138" s="79">
        <v>6.9999999999999999E-4</v>
      </c>
      <c r="O138" s="79">
        <v>1E-4</v>
      </c>
    </row>
    <row r="139" spans="2:15">
      <c r="B139" t="s">
        <v>1783</v>
      </c>
      <c r="C139" t="s">
        <v>1784</v>
      </c>
      <c r="D139" t="s">
        <v>1141</v>
      </c>
      <c r="E139" t="s">
        <v>1133</v>
      </c>
      <c r="F139" t="s">
        <v>1785</v>
      </c>
      <c r="G139" t="s">
        <v>1135</v>
      </c>
      <c r="H139" t="s">
        <v>106</v>
      </c>
      <c r="I139" s="78">
        <v>72166.52</v>
      </c>
      <c r="J139" s="78">
        <v>2612</v>
      </c>
      <c r="K139" s="78">
        <v>0</v>
      </c>
      <c r="L139" s="78">
        <v>6533.3736153184</v>
      </c>
      <c r="M139" s="79">
        <v>1E-4</v>
      </c>
      <c r="N139" s="79">
        <v>2.2000000000000001E-3</v>
      </c>
      <c r="O139" s="79">
        <v>4.0000000000000002E-4</v>
      </c>
    </row>
    <row r="140" spans="2:15">
      <c r="B140" t="s">
        <v>1786</v>
      </c>
      <c r="C140" t="s">
        <v>1787</v>
      </c>
      <c r="D140" t="s">
        <v>1132</v>
      </c>
      <c r="E140" t="s">
        <v>1133</v>
      </c>
      <c r="F140" t="s">
        <v>1134</v>
      </c>
      <c r="G140" t="s">
        <v>1135</v>
      </c>
      <c r="H140" t="s">
        <v>106</v>
      </c>
      <c r="I140" s="78">
        <v>2137014.54</v>
      </c>
      <c r="J140" s="78">
        <v>1233</v>
      </c>
      <c r="K140" s="78">
        <v>0</v>
      </c>
      <c r="L140" s="78">
        <v>91326.983238241199</v>
      </c>
      <c r="M140" s="79">
        <v>2.0999999999999999E-3</v>
      </c>
      <c r="N140" s="79">
        <v>3.04E-2</v>
      </c>
      <c r="O140" s="79">
        <v>5.1000000000000004E-3</v>
      </c>
    </row>
    <row r="141" spans="2:15">
      <c r="B141" t="s">
        <v>1788</v>
      </c>
      <c r="C141" t="s">
        <v>1789</v>
      </c>
      <c r="D141" t="s">
        <v>1132</v>
      </c>
      <c r="E141" t="s">
        <v>1133</v>
      </c>
      <c r="F141" t="s">
        <v>1509</v>
      </c>
      <c r="G141" t="s">
        <v>1135</v>
      </c>
      <c r="H141" t="s">
        <v>106</v>
      </c>
      <c r="I141" s="78">
        <v>105182.09</v>
      </c>
      <c r="J141" s="78">
        <v>5527</v>
      </c>
      <c r="K141" s="78">
        <v>0</v>
      </c>
      <c r="L141" s="78">
        <v>20149.293320163801</v>
      </c>
      <c r="M141" s="79">
        <v>6.9999999999999999E-4</v>
      </c>
      <c r="N141" s="79">
        <v>6.7000000000000002E-3</v>
      </c>
      <c r="O141" s="79">
        <v>1.1000000000000001E-3</v>
      </c>
    </row>
    <row r="142" spans="2:15">
      <c r="B142" t="s">
        <v>1790</v>
      </c>
      <c r="C142" t="s">
        <v>1791</v>
      </c>
      <c r="D142" t="s">
        <v>1141</v>
      </c>
      <c r="E142" t="s">
        <v>1133</v>
      </c>
      <c r="F142" t="s">
        <v>1535</v>
      </c>
      <c r="G142" t="s">
        <v>1135</v>
      </c>
      <c r="H142" t="s">
        <v>106</v>
      </c>
      <c r="I142" s="78">
        <v>45127.08</v>
      </c>
      <c r="J142" s="78">
        <v>776</v>
      </c>
      <c r="K142" s="78">
        <v>0</v>
      </c>
      <c r="L142" s="78">
        <v>1213.7451640127999</v>
      </c>
      <c r="M142" s="79">
        <v>1.1999999999999999E-3</v>
      </c>
      <c r="N142" s="79">
        <v>4.0000000000000002E-4</v>
      </c>
      <c r="O142" s="79">
        <v>1E-4</v>
      </c>
    </row>
    <row r="143" spans="2:15">
      <c r="B143" t="s">
        <v>1792</v>
      </c>
      <c r="C143" t="s">
        <v>1793</v>
      </c>
      <c r="D143" t="s">
        <v>1132</v>
      </c>
      <c r="E143" t="s">
        <v>1133</v>
      </c>
      <c r="F143" t="s">
        <v>1794</v>
      </c>
      <c r="G143" t="s">
        <v>1392</v>
      </c>
      <c r="H143" t="s">
        <v>106</v>
      </c>
      <c r="I143" s="78">
        <v>45880.59</v>
      </c>
      <c r="J143" s="78">
        <v>7382</v>
      </c>
      <c r="K143" s="78">
        <v>0</v>
      </c>
      <c r="L143" s="78">
        <v>11739.013263070799</v>
      </c>
      <c r="M143" s="79">
        <v>0</v>
      </c>
      <c r="N143" s="79">
        <v>3.8999999999999998E-3</v>
      </c>
      <c r="O143" s="79">
        <v>6.9999999999999999E-4</v>
      </c>
    </row>
    <row r="144" spans="2:15">
      <c r="B144" t="s">
        <v>1795</v>
      </c>
      <c r="C144" t="s">
        <v>1796</v>
      </c>
      <c r="D144" t="s">
        <v>1141</v>
      </c>
      <c r="E144" t="s">
        <v>1133</v>
      </c>
      <c r="F144" t="s">
        <v>1797</v>
      </c>
      <c r="G144" t="s">
        <v>1237</v>
      </c>
      <c r="H144" t="s">
        <v>106</v>
      </c>
      <c r="I144" s="78">
        <v>103179.47</v>
      </c>
      <c r="J144" s="78">
        <v>13878</v>
      </c>
      <c r="K144" s="78">
        <v>0</v>
      </c>
      <c r="L144" s="78">
        <v>49630.509570315597</v>
      </c>
      <c r="M144" s="79">
        <v>2.5000000000000001E-3</v>
      </c>
      <c r="N144" s="79">
        <v>1.6500000000000001E-2</v>
      </c>
      <c r="O144" s="79">
        <v>2.8E-3</v>
      </c>
    </row>
    <row r="145" spans="2:15">
      <c r="B145" t="s">
        <v>1798</v>
      </c>
      <c r="C145" t="s">
        <v>1799</v>
      </c>
      <c r="D145" t="s">
        <v>1141</v>
      </c>
      <c r="E145" t="s">
        <v>1133</v>
      </c>
      <c r="F145" t="s">
        <v>1483</v>
      </c>
      <c r="G145" t="s">
        <v>1237</v>
      </c>
      <c r="H145" t="s">
        <v>106</v>
      </c>
      <c r="I145" s="78">
        <v>144477.31</v>
      </c>
      <c r="J145" s="78">
        <v>1909</v>
      </c>
      <c r="K145" s="78">
        <v>0</v>
      </c>
      <c r="L145" s="78">
        <v>9559.4770248214008</v>
      </c>
      <c r="M145" s="79">
        <v>1.5E-3</v>
      </c>
      <c r="N145" s="79">
        <v>3.2000000000000002E-3</v>
      </c>
      <c r="O145" s="79">
        <v>5.0000000000000001E-4</v>
      </c>
    </row>
    <row r="146" spans="2:15">
      <c r="B146" t="s">
        <v>1800</v>
      </c>
      <c r="C146" t="s">
        <v>1801</v>
      </c>
      <c r="D146" t="s">
        <v>1141</v>
      </c>
      <c r="E146" t="s">
        <v>1133</v>
      </c>
      <c r="F146" t="s">
        <v>1570</v>
      </c>
      <c r="G146" t="s">
        <v>1237</v>
      </c>
      <c r="H146" t="s">
        <v>106</v>
      </c>
      <c r="I146" s="78">
        <v>97650.1</v>
      </c>
      <c r="J146" s="78">
        <v>4819</v>
      </c>
      <c r="K146" s="78">
        <v>0</v>
      </c>
      <c r="L146" s="78">
        <v>16310.158333654001</v>
      </c>
      <c r="M146" s="79">
        <v>3.5999999999999999E-3</v>
      </c>
      <c r="N146" s="79">
        <v>5.4000000000000003E-3</v>
      </c>
      <c r="O146" s="79">
        <v>8.9999999999999998E-4</v>
      </c>
    </row>
    <row r="147" spans="2:15">
      <c r="B147" t="s">
        <v>1802</v>
      </c>
      <c r="C147" t="s">
        <v>1803</v>
      </c>
      <c r="D147" t="s">
        <v>1141</v>
      </c>
      <c r="E147" t="s">
        <v>1133</v>
      </c>
      <c r="F147" t="s">
        <v>1573</v>
      </c>
      <c r="G147" t="s">
        <v>1237</v>
      </c>
      <c r="H147" t="s">
        <v>106</v>
      </c>
      <c r="I147" s="78">
        <v>99313.48</v>
      </c>
      <c r="J147" s="78">
        <v>1258</v>
      </c>
      <c r="K147" s="78">
        <v>0</v>
      </c>
      <c r="L147" s="78">
        <v>4330.2941627343998</v>
      </c>
      <c r="M147" s="79">
        <v>0</v>
      </c>
      <c r="N147" s="79">
        <v>1.4E-3</v>
      </c>
      <c r="O147" s="79">
        <v>2.0000000000000001E-4</v>
      </c>
    </row>
    <row r="148" spans="2:15">
      <c r="B148" t="s">
        <v>1804</v>
      </c>
      <c r="C148" t="s">
        <v>1805</v>
      </c>
      <c r="D148" t="s">
        <v>1132</v>
      </c>
      <c r="E148" t="s">
        <v>1133</v>
      </c>
      <c r="F148" t="s">
        <v>1156</v>
      </c>
      <c r="G148" t="s">
        <v>1157</v>
      </c>
      <c r="H148" t="s">
        <v>106</v>
      </c>
      <c r="I148" s="78">
        <v>31247.200000000001</v>
      </c>
      <c r="J148" s="78">
        <v>9927</v>
      </c>
      <c r="K148" s="78">
        <v>0</v>
      </c>
      <c r="L148" s="78">
        <v>10751.218479503999</v>
      </c>
      <c r="M148" s="79">
        <v>8.9999999999999998E-4</v>
      </c>
      <c r="N148" s="79">
        <v>3.5999999999999999E-3</v>
      </c>
      <c r="O148" s="79">
        <v>5.9999999999999995E-4</v>
      </c>
    </row>
    <row r="149" spans="2:15">
      <c r="B149" t="s">
        <v>1806</v>
      </c>
      <c r="C149" t="s">
        <v>1807</v>
      </c>
      <c r="D149" t="s">
        <v>1141</v>
      </c>
      <c r="E149" t="s">
        <v>1133</v>
      </c>
      <c r="F149" t="s">
        <v>1808</v>
      </c>
      <c r="G149" t="s">
        <v>1157</v>
      </c>
      <c r="H149" t="s">
        <v>106</v>
      </c>
      <c r="I149" s="78">
        <v>28737.48</v>
      </c>
      <c r="J149" s="78">
        <v>8848</v>
      </c>
      <c r="K149" s="78">
        <v>0</v>
      </c>
      <c r="L149" s="78">
        <v>8812.9712705664006</v>
      </c>
      <c r="M149" s="79">
        <v>1E-3</v>
      </c>
      <c r="N149" s="79">
        <v>2.8999999999999998E-3</v>
      </c>
      <c r="O149" s="79">
        <v>5.0000000000000001E-4</v>
      </c>
    </row>
    <row r="150" spans="2:15">
      <c r="B150" t="s">
        <v>1809</v>
      </c>
      <c r="C150" t="s">
        <v>1810</v>
      </c>
      <c r="D150" t="s">
        <v>1141</v>
      </c>
      <c r="E150" t="s">
        <v>1133</v>
      </c>
      <c r="F150" t="s">
        <v>1811</v>
      </c>
      <c r="G150" t="s">
        <v>1157</v>
      </c>
      <c r="H150" t="s">
        <v>106</v>
      </c>
      <c r="I150" s="78">
        <v>129514.26</v>
      </c>
      <c r="J150" s="78">
        <v>4518</v>
      </c>
      <c r="K150" s="78">
        <v>0</v>
      </c>
      <c r="L150" s="78">
        <v>20281.140488728801</v>
      </c>
      <c r="M150" s="79">
        <v>2.0999999999999999E-3</v>
      </c>
      <c r="N150" s="79">
        <v>6.7999999999999996E-3</v>
      </c>
      <c r="O150" s="79">
        <v>1.1000000000000001E-3</v>
      </c>
    </row>
    <row r="151" spans="2:15">
      <c r="B151" t="s">
        <v>1812</v>
      </c>
      <c r="C151" t="s">
        <v>1813</v>
      </c>
      <c r="D151" t="s">
        <v>1141</v>
      </c>
      <c r="E151" t="s">
        <v>1133</v>
      </c>
      <c r="F151" t="s">
        <v>1814</v>
      </c>
      <c r="G151" t="s">
        <v>1157</v>
      </c>
      <c r="H151" t="s">
        <v>106</v>
      </c>
      <c r="I151" s="78">
        <v>20044.59</v>
      </c>
      <c r="J151" s="78">
        <v>25622</v>
      </c>
      <c r="K151" s="78">
        <v>0</v>
      </c>
      <c r="L151" s="78">
        <v>17800.7689294068</v>
      </c>
      <c r="M151" s="79">
        <v>4.0000000000000002E-4</v>
      </c>
      <c r="N151" s="79">
        <v>5.8999999999999999E-3</v>
      </c>
      <c r="O151" s="79">
        <v>1E-3</v>
      </c>
    </row>
    <row r="152" spans="2:15">
      <c r="B152" t="s">
        <v>1815</v>
      </c>
      <c r="C152" t="s">
        <v>1816</v>
      </c>
      <c r="D152" t="s">
        <v>1141</v>
      </c>
      <c r="E152" t="s">
        <v>1133</v>
      </c>
      <c r="F152" t="s">
        <v>1515</v>
      </c>
      <c r="G152" t="s">
        <v>1157</v>
      </c>
      <c r="H152" t="s">
        <v>106</v>
      </c>
      <c r="I152" s="78">
        <v>139579.22</v>
      </c>
      <c r="J152" s="78">
        <v>18924</v>
      </c>
      <c r="K152" s="78">
        <v>0</v>
      </c>
      <c r="L152" s="78">
        <v>91550.825540644801</v>
      </c>
      <c r="M152" s="79">
        <v>2.3E-3</v>
      </c>
      <c r="N152" s="79">
        <v>3.0499999999999999E-2</v>
      </c>
      <c r="O152" s="79">
        <v>5.1000000000000004E-3</v>
      </c>
    </row>
    <row r="153" spans="2:15">
      <c r="B153" t="s">
        <v>1817</v>
      </c>
      <c r="C153" t="s">
        <v>1818</v>
      </c>
      <c r="D153" t="s">
        <v>1141</v>
      </c>
      <c r="E153" t="s">
        <v>1133</v>
      </c>
      <c r="F153" t="s">
        <v>1819</v>
      </c>
      <c r="G153" t="s">
        <v>1157</v>
      </c>
      <c r="H153" t="s">
        <v>106</v>
      </c>
      <c r="I153" s="78">
        <v>30072.62</v>
      </c>
      <c r="J153" s="78">
        <v>10743</v>
      </c>
      <c r="K153" s="78">
        <v>0</v>
      </c>
      <c r="L153" s="78">
        <v>11197.611629835599</v>
      </c>
      <c r="M153" s="79">
        <v>2.0000000000000001E-4</v>
      </c>
      <c r="N153" s="79">
        <v>3.7000000000000002E-3</v>
      </c>
      <c r="O153" s="79">
        <v>5.9999999999999995E-4</v>
      </c>
    </row>
    <row r="154" spans="2:15">
      <c r="B154" t="s">
        <v>1820</v>
      </c>
      <c r="C154" t="s">
        <v>1821</v>
      </c>
      <c r="D154" t="s">
        <v>1141</v>
      </c>
      <c r="E154" t="s">
        <v>1133</v>
      </c>
      <c r="F154" t="s">
        <v>1822</v>
      </c>
      <c r="G154" t="s">
        <v>1232</v>
      </c>
      <c r="H154" t="s">
        <v>106</v>
      </c>
      <c r="I154" s="78">
        <v>142979.04</v>
      </c>
      <c r="J154" s="78">
        <v>5338</v>
      </c>
      <c r="K154" s="78">
        <v>0</v>
      </c>
      <c r="L154" s="78">
        <v>26453.2785239232</v>
      </c>
      <c r="M154" s="79">
        <v>4.3E-3</v>
      </c>
      <c r="N154" s="79">
        <v>8.8000000000000005E-3</v>
      </c>
      <c r="O154" s="79">
        <v>1.5E-3</v>
      </c>
    </row>
    <row r="155" spans="2:15">
      <c r="B155" t="s">
        <v>1823</v>
      </c>
      <c r="C155" t="s">
        <v>1824</v>
      </c>
      <c r="D155" t="s">
        <v>1141</v>
      </c>
      <c r="E155" t="s">
        <v>1133</v>
      </c>
      <c r="F155" t="s">
        <v>1825</v>
      </c>
      <c r="G155" t="s">
        <v>1232</v>
      </c>
      <c r="H155" t="s">
        <v>106</v>
      </c>
      <c r="I155" s="78">
        <v>15082.3</v>
      </c>
      <c r="J155" s="78">
        <v>3179</v>
      </c>
      <c r="K155" s="78">
        <v>0</v>
      </c>
      <c r="L155" s="78">
        <v>1661.8302547220001</v>
      </c>
      <c r="M155" s="79">
        <v>4.0000000000000002E-4</v>
      </c>
      <c r="N155" s="79">
        <v>5.9999999999999995E-4</v>
      </c>
      <c r="O155" s="79">
        <v>1E-4</v>
      </c>
    </row>
    <row r="156" spans="2:15">
      <c r="B156" t="s">
        <v>1826</v>
      </c>
      <c r="C156" t="s">
        <v>1827</v>
      </c>
      <c r="D156" t="s">
        <v>1141</v>
      </c>
      <c r="E156" t="s">
        <v>1133</v>
      </c>
      <c r="F156" t="s">
        <v>1828</v>
      </c>
      <c r="G156" t="s">
        <v>1232</v>
      </c>
      <c r="H156" t="s">
        <v>106</v>
      </c>
      <c r="I156" s="78">
        <v>35979.86</v>
      </c>
      <c r="J156" s="78">
        <v>1602</v>
      </c>
      <c r="K156" s="78">
        <v>0</v>
      </c>
      <c r="L156" s="78">
        <v>1997.7932400551999</v>
      </c>
      <c r="M156" s="79">
        <v>1.6999999999999999E-3</v>
      </c>
      <c r="N156" s="79">
        <v>6.9999999999999999E-4</v>
      </c>
      <c r="O156" s="79">
        <v>1E-4</v>
      </c>
    </row>
    <row r="157" spans="2:15">
      <c r="B157" t="s">
        <v>1829</v>
      </c>
      <c r="C157" t="s">
        <v>1830</v>
      </c>
      <c r="D157" t="s">
        <v>1141</v>
      </c>
      <c r="E157" t="s">
        <v>1133</v>
      </c>
      <c r="F157" t="s">
        <v>1628</v>
      </c>
      <c r="G157" t="s">
        <v>1182</v>
      </c>
      <c r="H157" t="s">
        <v>106</v>
      </c>
      <c r="I157" s="78">
        <v>197000.77</v>
      </c>
      <c r="J157" s="78">
        <v>1047</v>
      </c>
      <c r="K157" s="78">
        <v>0</v>
      </c>
      <c r="L157" s="78">
        <v>7148.9648825453996</v>
      </c>
      <c r="M157" s="79">
        <v>5.7999999999999996E-3</v>
      </c>
      <c r="N157" s="79">
        <v>2.3999999999999998E-3</v>
      </c>
      <c r="O157" s="79">
        <v>4.0000000000000002E-4</v>
      </c>
    </row>
    <row r="158" spans="2:15">
      <c r="B158" t="s">
        <v>1831</v>
      </c>
      <c r="C158" t="s">
        <v>1832</v>
      </c>
      <c r="D158" t="s">
        <v>1141</v>
      </c>
      <c r="E158" t="s">
        <v>1133</v>
      </c>
      <c r="F158" t="s">
        <v>1048</v>
      </c>
      <c r="G158" t="s">
        <v>1182</v>
      </c>
      <c r="H158" t="s">
        <v>106</v>
      </c>
      <c r="I158" s="78">
        <v>7229.04</v>
      </c>
      <c r="J158" s="78">
        <v>431.38</v>
      </c>
      <c r="K158" s="78">
        <v>0</v>
      </c>
      <c r="L158" s="78">
        <v>108.085937118432</v>
      </c>
      <c r="M158" s="79">
        <v>0</v>
      </c>
      <c r="N158" s="79">
        <v>0</v>
      </c>
      <c r="O158" s="79">
        <v>0</v>
      </c>
    </row>
    <row r="159" spans="2:15">
      <c r="B159" t="s">
        <v>1833</v>
      </c>
      <c r="C159" t="s">
        <v>1834</v>
      </c>
      <c r="D159" t="s">
        <v>1141</v>
      </c>
      <c r="E159" t="s">
        <v>1133</v>
      </c>
      <c r="F159" t="s">
        <v>1512</v>
      </c>
      <c r="G159" t="s">
        <v>1211</v>
      </c>
      <c r="H159" t="s">
        <v>106</v>
      </c>
      <c r="I159" s="78">
        <v>96022.06</v>
      </c>
      <c r="J159" s="78">
        <v>6349</v>
      </c>
      <c r="K159" s="78">
        <v>0</v>
      </c>
      <c r="L159" s="78">
        <v>21130.263082860401</v>
      </c>
      <c r="M159" s="79">
        <v>1.9E-3</v>
      </c>
      <c r="N159" s="79">
        <v>7.0000000000000001E-3</v>
      </c>
      <c r="O159" s="79">
        <v>1.1999999999999999E-3</v>
      </c>
    </row>
    <row r="160" spans="2:15">
      <c r="B160" t="s">
        <v>1835</v>
      </c>
      <c r="C160" t="s">
        <v>1836</v>
      </c>
      <c r="D160" t="s">
        <v>1141</v>
      </c>
      <c r="E160" t="s">
        <v>1133</v>
      </c>
      <c r="F160" t="s">
        <v>1837</v>
      </c>
      <c r="G160" t="s">
        <v>123</v>
      </c>
      <c r="H160" t="s">
        <v>106</v>
      </c>
      <c r="I160" s="78">
        <v>101509.47</v>
      </c>
      <c r="J160" s="78">
        <v>955</v>
      </c>
      <c r="K160" s="78">
        <v>0</v>
      </c>
      <c r="L160" s="78">
        <v>3359.993909841</v>
      </c>
      <c r="M160" s="79">
        <v>3.0999999999999999E-3</v>
      </c>
      <c r="N160" s="79">
        <v>1.1000000000000001E-3</v>
      </c>
      <c r="O160" s="79">
        <v>2.0000000000000001E-4</v>
      </c>
    </row>
    <row r="161" spans="2:15">
      <c r="B161" s="80" t="s">
        <v>402</v>
      </c>
      <c r="E161" s="16"/>
      <c r="F161" s="16"/>
      <c r="G161" s="16"/>
      <c r="I161" s="82">
        <v>4487151.76</v>
      </c>
      <c r="K161" s="82">
        <v>390.66383250000001</v>
      </c>
      <c r="L161" s="82">
        <v>766332.12971714616</v>
      </c>
      <c r="N161" s="81">
        <v>0.25530000000000003</v>
      </c>
      <c r="O161" s="81">
        <v>4.2900000000000001E-2</v>
      </c>
    </row>
    <row r="162" spans="2:15">
      <c r="B162" t="s">
        <v>1838</v>
      </c>
      <c r="C162" t="s">
        <v>1839</v>
      </c>
      <c r="D162" t="s">
        <v>1141</v>
      </c>
      <c r="E162" t="s">
        <v>1133</v>
      </c>
      <c r="F162" t="s">
        <v>1840</v>
      </c>
      <c r="G162" t="s">
        <v>1258</v>
      </c>
      <c r="H162" t="s">
        <v>106</v>
      </c>
      <c r="I162" s="78">
        <v>15242.59</v>
      </c>
      <c r="J162" s="78">
        <v>6451</v>
      </c>
      <c r="K162" s="78">
        <v>0</v>
      </c>
      <c r="L162" s="78">
        <v>3408.1160007993999</v>
      </c>
      <c r="M162" s="79">
        <v>2.0000000000000001E-4</v>
      </c>
      <c r="N162" s="79">
        <v>1.1000000000000001E-3</v>
      </c>
      <c r="O162" s="79">
        <v>2.0000000000000001E-4</v>
      </c>
    </row>
    <row r="163" spans="2:15">
      <c r="B163" t="s">
        <v>1841</v>
      </c>
      <c r="C163" t="s">
        <v>1842</v>
      </c>
      <c r="D163" t="s">
        <v>1167</v>
      </c>
      <c r="E163" t="s">
        <v>1133</v>
      </c>
      <c r="F163" t="s">
        <v>1369</v>
      </c>
      <c r="G163" t="s">
        <v>1258</v>
      </c>
      <c r="H163" t="s">
        <v>110</v>
      </c>
      <c r="I163" s="78">
        <v>16385.82</v>
      </c>
      <c r="J163" s="78">
        <v>5698</v>
      </c>
      <c r="K163" s="78">
        <v>0</v>
      </c>
      <c r="L163" s="78">
        <v>3625.2306708340798</v>
      </c>
      <c r="M163" s="79">
        <v>0</v>
      </c>
      <c r="N163" s="79">
        <v>1.1999999999999999E-3</v>
      </c>
      <c r="O163" s="79">
        <v>2.0000000000000001E-4</v>
      </c>
    </row>
    <row r="164" spans="2:15">
      <c r="B164" t="s">
        <v>1843</v>
      </c>
      <c r="C164" t="s">
        <v>1844</v>
      </c>
      <c r="D164" t="s">
        <v>1132</v>
      </c>
      <c r="E164" t="s">
        <v>1133</v>
      </c>
      <c r="F164" t="s">
        <v>1401</v>
      </c>
      <c r="G164" t="s">
        <v>1258</v>
      </c>
      <c r="H164" t="s">
        <v>106</v>
      </c>
      <c r="I164" s="78">
        <v>38106.49</v>
      </c>
      <c r="J164" s="78">
        <v>2530</v>
      </c>
      <c r="K164" s="78">
        <v>0</v>
      </c>
      <c r="L164" s="78">
        <v>3341.5504868019998</v>
      </c>
      <c r="M164" s="79">
        <v>0</v>
      </c>
      <c r="N164" s="79">
        <v>1.1000000000000001E-3</v>
      </c>
      <c r="O164" s="79">
        <v>2.0000000000000001E-4</v>
      </c>
    </row>
    <row r="165" spans="2:15">
      <c r="B165" t="s">
        <v>1845</v>
      </c>
      <c r="C165" t="s">
        <v>1846</v>
      </c>
      <c r="D165" t="s">
        <v>1167</v>
      </c>
      <c r="E165" t="s">
        <v>1133</v>
      </c>
      <c r="F165" t="s">
        <v>1257</v>
      </c>
      <c r="G165" t="s">
        <v>1258</v>
      </c>
      <c r="H165" t="s">
        <v>110</v>
      </c>
      <c r="I165" s="78">
        <v>17910.060000000001</v>
      </c>
      <c r="J165" s="78">
        <v>13554</v>
      </c>
      <c r="K165" s="78">
        <v>0</v>
      </c>
      <c r="L165" s="78">
        <v>9425.6116684027202</v>
      </c>
      <c r="M165" s="79">
        <v>1E-4</v>
      </c>
      <c r="N165" s="79">
        <v>3.0999999999999999E-3</v>
      </c>
      <c r="O165" s="79">
        <v>5.0000000000000001E-4</v>
      </c>
    </row>
    <row r="166" spans="2:15">
      <c r="B166" t="s">
        <v>1847</v>
      </c>
      <c r="C166" t="s">
        <v>1848</v>
      </c>
      <c r="D166" t="s">
        <v>1141</v>
      </c>
      <c r="E166" t="s">
        <v>1133</v>
      </c>
      <c r="F166" t="s">
        <v>1849</v>
      </c>
      <c r="G166" t="s">
        <v>1258</v>
      </c>
      <c r="H166" t="s">
        <v>203</v>
      </c>
      <c r="I166" s="78">
        <v>147853.17000000001</v>
      </c>
      <c r="J166" s="78">
        <v>14590</v>
      </c>
      <c r="K166" s="78">
        <v>0</v>
      </c>
      <c r="L166" s="78">
        <v>7972.9289651088002</v>
      </c>
      <c r="M166" s="79">
        <v>1E-4</v>
      </c>
      <c r="N166" s="79">
        <v>2.7000000000000001E-3</v>
      </c>
      <c r="O166" s="79">
        <v>4.0000000000000002E-4</v>
      </c>
    </row>
    <row r="167" spans="2:15">
      <c r="B167" t="s">
        <v>1850</v>
      </c>
      <c r="C167" t="s">
        <v>1851</v>
      </c>
      <c r="D167" t="s">
        <v>1141</v>
      </c>
      <c r="E167" t="s">
        <v>1133</v>
      </c>
      <c r="F167" t="s">
        <v>1852</v>
      </c>
      <c r="G167" t="s">
        <v>1303</v>
      </c>
      <c r="H167" t="s">
        <v>106</v>
      </c>
      <c r="I167" s="78">
        <v>153264.32000000001</v>
      </c>
      <c r="J167" s="78">
        <v>2375</v>
      </c>
      <c r="K167" s="78">
        <v>0</v>
      </c>
      <c r="L167" s="78">
        <v>12616.3356616</v>
      </c>
      <c r="M167" s="79">
        <v>0</v>
      </c>
      <c r="N167" s="79">
        <v>4.1999999999999997E-3</v>
      </c>
      <c r="O167" s="79">
        <v>6.9999999999999999E-4</v>
      </c>
    </row>
    <row r="168" spans="2:15">
      <c r="B168" t="s">
        <v>1853</v>
      </c>
      <c r="C168" t="s">
        <v>1854</v>
      </c>
      <c r="D168" t="s">
        <v>1141</v>
      </c>
      <c r="E168" t="s">
        <v>1133</v>
      </c>
      <c r="F168" t="s">
        <v>1855</v>
      </c>
      <c r="G168" t="s">
        <v>1303</v>
      </c>
      <c r="H168" t="s">
        <v>106</v>
      </c>
      <c r="I168" s="78">
        <v>65924.23</v>
      </c>
      <c r="J168" s="78">
        <v>5110</v>
      </c>
      <c r="K168" s="78">
        <v>0</v>
      </c>
      <c r="L168" s="78">
        <v>11676.011778298</v>
      </c>
      <c r="M168" s="79">
        <v>0</v>
      </c>
      <c r="N168" s="79">
        <v>3.8999999999999998E-3</v>
      </c>
      <c r="O168" s="79">
        <v>6.9999999999999999E-4</v>
      </c>
    </row>
    <row r="169" spans="2:15">
      <c r="B169" t="s">
        <v>1856</v>
      </c>
      <c r="C169" t="s">
        <v>1857</v>
      </c>
      <c r="D169" t="s">
        <v>1132</v>
      </c>
      <c r="E169" t="s">
        <v>1133</v>
      </c>
      <c r="F169" t="s">
        <v>1858</v>
      </c>
      <c r="G169" t="s">
        <v>1303</v>
      </c>
      <c r="H169" t="s">
        <v>106</v>
      </c>
      <c r="I169" s="78">
        <v>6889.66</v>
      </c>
      <c r="J169" s="78">
        <v>19762</v>
      </c>
      <c r="K169" s="78">
        <v>0</v>
      </c>
      <c r="L169" s="78">
        <v>4719.0789554871999</v>
      </c>
      <c r="M169" s="79">
        <v>0</v>
      </c>
      <c r="N169" s="79">
        <v>1.6000000000000001E-3</v>
      </c>
      <c r="O169" s="79">
        <v>2.9999999999999997E-4</v>
      </c>
    </row>
    <row r="170" spans="2:15">
      <c r="B170" t="s">
        <v>1859</v>
      </c>
      <c r="C170" t="s">
        <v>1860</v>
      </c>
      <c r="D170" t="s">
        <v>1132</v>
      </c>
      <c r="E170" t="s">
        <v>1133</v>
      </c>
      <c r="F170" t="s">
        <v>1861</v>
      </c>
      <c r="G170" t="s">
        <v>1303</v>
      </c>
      <c r="H170" t="s">
        <v>106</v>
      </c>
      <c r="I170" s="78">
        <v>42793.599999999999</v>
      </c>
      <c r="J170" s="78">
        <v>9406</v>
      </c>
      <c r="K170" s="78">
        <v>0</v>
      </c>
      <c r="L170" s="78">
        <v>13951.225411456</v>
      </c>
      <c r="M170" s="79">
        <v>0</v>
      </c>
      <c r="N170" s="79">
        <v>4.5999999999999999E-3</v>
      </c>
      <c r="O170" s="79">
        <v>8.0000000000000004E-4</v>
      </c>
    </row>
    <row r="171" spans="2:15">
      <c r="B171" t="s">
        <v>1862</v>
      </c>
      <c r="C171" t="s">
        <v>1863</v>
      </c>
      <c r="D171" t="s">
        <v>1141</v>
      </c>
      <c r="E171" t="s">
        <v>1133</v>
      </c>
      <c r="F171" t="s">
        <v>1864</v>
      </c>
      <c r="G171" t="s">
        <v>1357</v>
      </c>
      <c r="H171" t="s">
        <v>201</v>
      </c>
      <c r="I171" s="78">
        <v>98431.34</v>
      </c>
      <c r="J171" s="78">
        <v>2133</v>
      </c>
      <c r="K171" s="78">
        <v>0</v>
      </c>
      <c r="L171" s="78">
        <v>7648.4160226063796</v>
      </c>
      <c r="M171" s="79">
        <v>0</v>
      </c>
      <c r="N171" s="79">
        <v>2.5000000000000001E-3</v>
      </c>
      <c r="O171" s="79">
        <v>4.0000000000000002E-4</v>
      </c>
    </row>
    <row r="172" spans="2:15">
      <c r="B172" t="s">
        <v>1865</v>
      </c>
      <c r="C172" t="s">
        <v>1866</v>
      </c>
      <c r="D172" t="s">
        <v>1284</v>
      </c>
      <c r="E172" t="s">
        <v>1133</v>
      </c>
      <c r="F172" t="s">
        <v>1867</v>
      </c>
      <c r="G172" t="s">
        <v>1357</v>
      </c>
      <c r="H172" t="s">
        <v>110</v>
      </c>
      <c r="I172" s="78">
        <v>17956.14</v>
      </c>
      <c r="J172" s="78">
        <v>6352</v>
      </c>
      <c r="K172" s="78">
        <v>0</v>
      </c>
      <c r="L172" s="78">
        <v>4428.6207768998402</v>
      </c>
      <c r="M172" s="79">
        <v>0</v>
      </c>
      <c r="N172" s="79">
        <v>1.5E-3</v>
      </c>
      <c r="O172" s="79">
        <v>2.0000000000000001E-4</v>
      </c>
    </row>
    <row r="173" spans="2:15">
      <c r="B173" t="s">
        <v>1868</v>
      </c>
      <c r="C173" t="s">
        <v>1869</v>
      </c>
      <c r="D173" t="s">
        <v>1141</v>
      </c>
      <c r="E173" t="s">
        <v>1133</v>
      </c>
      <c r="F173" t="s">
        <v>1870</v>
      </c>
      <c r="G173" t="s">
        <v>1357</v>
      </c>
      <c r="H173" t="s">
        <v>106</v>
      </c>
      <c r="I173" s="78">
        <v>14100.93</v>
      </c>
      <c r="J173" s="78">
        <v>12650</v>
      </c>
      <c r="K173" s="78">
        <v>0</v>
      </c>
      <c r="L173" s="78">
        <v>6182.5386575700004</v>
      </c>
      <c r="M173" s="79">
        <v>0</v>
      </c>
      <c r="N173" s="79">
        <v>2.0999999999999999E-3</v>
      </c>
      <c r="O173" s="79">
        <v>2.9999999999999997E-4</v>
      </c>
    </row>
    <row r="174" spans="2:15">
      <c r="B174" t="s">
        <v>1871</v>
      </c>
      <c r="C174" t="s">
        <v>1872</v>
      </c>
      <c r="D174" t="s">
        <v>1284</v>
      </c>
      <c r="E174" t="s">
        <v>1133</v>
      </c>
      <c r="F174" t="s">
        <v>1873</v>
      </c>
      <c r="G174" t="s">
        <v>1357</v>
      </c>
      <c r="H174" t="s">
        <v>110</v>
      </c>
      <c r="I174" s="78">
        <v>45727.8</v>
      </c>
      <c r="J174" s="78">
        <v>3205</v>
      </c>
      <c r="K174" s="78">
        <v>0</v>
      </c>
      <c r="L174" s="78">
        <v>5690.5384539719998</v>
      </c>
      <c r="M174" s="79">
        <v>1E-4</v>
      </c>
      <c r="N174" s="79">
        <v>1.9E-3</v>
      </c>
      <c r="O174" s="79">
        <v>2.9999999999999997E-4</v>
      </c>
    </row>
    <row r="175" spans="2:15">
      <c r="B175" t="s">
        <v>1874</v>
      </c>
      <c r="C175" t="s">
        <v>1875</v>
      </c>
      <c r="D175" t="s">
        <v>1141</v>
      </c>
      <c r="E175" t="s">
        <v>1133</v>
      </c>
      <c r="F175" t="s">
        <v>1876</v>
      </c>
      <c r="G175" t="s">
        <v>1357</v>
      </c>
      <c r="H175" t="s">
        <v>110</v>
      </c>
      <c r="I175" s="78">
        <v>23243.42</v>
      </c>
      <c r="J175" s="78">
        <v>8140</v>
      </c>
      <c r="K175" s="78">
        <v>0</v>
      </c>
      <c r="L175" s="78">
        <v>7346.3134657264</v>
      </c>
      <c r="M175" s="79">
        <v>2.0000000000000001E-4</v>
      </c>
      <c r="N175" s="79">
        <v>2.3999999999999998E-3</v>
      </c>
      <c r="O175" s="79">
        <v>4.0000000000000002E-4</v>
      </c>
    </row>
    <row r="176" spans="2:15">
      <c r="B176" t="s">
        <v>1877</v>
      </c>
      <c r="C176" t="s">
        <v>1878</v>
      </c>
      <c r="D176" t="s">
        <v>1141</v>
      </c>
      <c r="E176" t="s">
        <v>1133</v>
      </c>
      <c r="F176" t="s">
        <v>1879</v>
      </c>
      <c r="G176" t="s">
        <v>1357</v>
      </c>
      <c r="H176" t="s">
        <v>110</v>
      </c>
      <c r="I176" s="78">
        <v>82310</v>
      </c>
      <c r="J176" s="78">
        <v>2370</v>
      </c>
      <c r="K176" s="78">
        <v>0</v>
      </c>
      <c r="L176" s="78">
        <v>7574.3604515999996</v>
      </c>
      <c r="M176" s="79">
        <v>0</v>
      </c>
      <c r="N176" s="79">
        <v>2.5000000000000001E-3</v>
      </c>
      <c r="O176" s="79">
        <v>4.0000000000000002E-4</v>
      </c>
    </row>
    <row r="177" spans="2:15">
      <c r="B177" t="s">
        <v>1880</v>
      </c>
      <c r="C177" t="s">
        <v>1881</v>
      </c>
      <c r="D177" t="s">
        <v>1141</v>
      </c>
      <c r="E177" t="s">
        <v>1133</v>
      </c>
      <c r="F177" t="s">
        <v>1882</v>
      </c>
      <c r="G177" t="s">
        <v>1357</v>
      </c>
      <c r="H177" t="s">
        <v>106</v>
      </c>
      <c r="I177" s="78">
        <v>5334.91</v>
      </c>
      <c r="J177" s="78">
        <v>16967</v>
      </c>
      <c r="K177" s="78">
        <v>0</v>
      </c>
      <c r="L177" s="78">
        <v>3137.3337068402002</v>
      </c>
      <c r="M177" s="79">
        <v>0</v>
      </c>
      <c r="N177" s="79">
        <v>1E-3</v>
      </c>
      <c r="O177" s="79">
        <v>2.0000000000000001E-4</v>
      </c>
    </row>
    <row r="178" spans="2:15">
      <c r="B178" t="s">
        <v>1883</v>
      </c>
      <c r="C178" t="s">
        <v>1884</v>
      </c>
      <c r="D178" t="s">
        <v>1141</v>
      </c>
      <c r="E178" t="s">
        <v>1133</v>
      </c>
      <c r="F178" t="s">
        <v>1885</v>
      </c>
      <c r="G178" t="s">
        <v>1357</v>
      </c>
      <c r="H178" t="s">
        <v>106</v>
      </c>
      <c r="I178" s="78">
        <v>7112.96</v>
      </c>
      <c r="J178" s="78">
        <v>36492</v>
      </c>
      <c r="K178" s="78">
        <v>0</v>
      </c>
      <c r="L178" s="78">
        <v>8996.5622848511994</v>
      </c>
      <c r="M178" s="79">
        <v>0</v>
      </c>
      <c r="N178" s="79">
        <v>3.0000000000000001E-3</v>
      </c>
      <c r="O178" s="79">
        <v>5.0000000000000001E-4</v>
      </c>
    </row>
    <row r="179" spans="2:15">
      <c r="B179" t="s">
        <v>1886</v>
      </c>
      <c r="C179" t="s">
        <v>1887</v>
      </c>
      <c r="D179" t="s">
        <v>1167</v>
      </c>
      <c r="E179" t="s">
        <v>1133</v>
      </c>
      <c r="F179" t="s">
        <v>1888</v>
      </c>
      <c r="G179" t="s">
        <v>1357</v>
      </c>
      <c r="H179" t="s">
        <v>110</v>
      </c>
      <c r="I179" s="78">
        <v>15330.25</v>
      </c>
      <c r="J179" s="78">
        <v>10488</v>
      </c>
      <c r="K179" s="78">
        <v>0</v>
      </c>
      <c r="L179" s="78">
        <v>6242.9080281360002</v>
      </c>
      <c r="M179" s="79">
        <v>0</v>
      </c>
      <c r="N179" s="79">
        <v>2.0999999999999999E-3</v>
      </c>
      <c r="O179" s="79">
        <v>2.9999999999999997E-4</v>
      </c>
    </row>
    <row r="180" spans="2:15">
      <c r="B180" t="s">
        <v>1889</v>
      </c>
      <c r="C180" t="s">
        <v>1890</v>
      </c>
      <c r="D180" t="s">
        <v>1284</v>
      </c>
      <c r="E180" t="s">
        <v>1133</v>
      </c>
      <c r="F180" t="s">
        <v>1891</v>
      </c>
      <c r="G180" t="s">
        <v>1357</v>
      </c>
      <c r="H180" t="s">
        <v>110</v>
      </c>
      <c r="I180" s="78">
        <v>31915.86</v>
      </c>
      <c r="J180" s="78">
        <v>8200</v>
      </c>
      <c r="K180" s="78">
        <v>153.93020000000001</v>
      </c>
      <c r="L180" s="78">
        <v>10315.608099056</v>
      </c>
      <c r="M180" s="79">
        <v>1E-4</v>
      </c>
      <c r="N180" s="79">
        <v>3.3999999999999998E-3</v>
      </c>
      <c r="O180" s="79">
        <v>5.9999999999999995E-4</v>
      </c>
    </row>
    <row r="181" spans="2:15">
      <c r="B181" t="s">
        <v>1892</v>
      </c>
      <c r="C181" t="s">
        <v>1893</v>
      </c>
      <c r="D181" t="s">
        <v>1141</v>
      </c>
      <c r="E181" t="s">
        <v>1133</v>
      </c>
      <c r="F181" t="s">
        <v>1894</v>
      </c>
      <c r="G181" t="s">
        <v>1216</v>
      </c>
      <c r="H181" t="s">
        <v>106</v>
      </c>
      <c r="I181" s="78">
        <v>660</v>
      </c>
      <c r="J181" s="78">
        <v>1444</v>
      </c>
      <c r="K181" s="78">
        <v>0</v>
      </c>
      <c r="L181" s="78">
        <v>33.032366400000001</v>
      </c>
      <c r="M181" s="79">
        <v>0</v>
      </c>
      <c r="N181" s="79">
        <v>0</v>
      </c>
      <c r="O181" s="79">
        <v>0</v>
      </c>
    </row>
    <row r="182" spans="2:15">
      <c r="B182" t="s">
        <v>1895</v>
      </c>
      <c r="C182" t="s">
        <v>1896</v>
      </c>
      <c r="D182" t="s">
        <v>1141</v>
      </c>
      <c r="E182" t="s">
        <v>1133</v>
      </c>
      <c r="F182" t="s">
        <v>1897</v>
      </c>
      <c r="G182" t="s">
        <v>1429</v>
      </c>
      <c r="H182" t="s">
        <v>110</v>
      </c>
      <c r="I182" s="78">
        <v>6706.72</v>
      </c>
      <c r="J182" s="78">
        <v>23350</v>
      </c>
      <c r="K182" s="78">
        <v>0</v>
      </c>
      <c r="L182" s="78">
        <v>6080.5390391359997</v>
      </c>
      <c r="M182" s="79">
        <v>0</v>
      </c>
      <c r="N182" s="79">
        <v>2E-3</v>
      </c>
      <c r="O182" s="79">
        <v>2.9999999999999997E-4</v>
      </c>
    </row>
    <row r="183" spans="2:15">
      <c r="B183" t="s">
        <v>1898</v>
      </c>
      <c r="C183" t="s">
        <v>1899</v>
      </c>
      <c r="D183" t="s">
        <v>1141</v>
      </c>
      <c r="E183" t="s">
        <v>1133</v>
      </c>
      <c r="F183" t="s">
        <v>1900</v>
      </c>
      <c r="G183" t="s">
        <v>1429</v>
      </c>
      <c r="H183" t="s">
        <v>106</v>
      </c>
      <c r="I183" s="78">
        <v>80321.69</v>
      </c>
      <c r="J183" s="78">
        <v>1340</v>
      </c>
      <c r="K183" s="78">
        <v>0</v>
      </c>
      <c r="L183" s="78">
        <v>3730.492699036</v>
      </c>
      <c r="M183" s="79">
        <v>0</v>
      </c>
      <c r="N183" s="79">
        <v>1.1999999999999999E-3</v>
      </c>
      <c r="O183" s="79">
        <v>2.0000000000000001E-4</v>
      </c>
    </row>
    <row r="184" spans="2:15">
      <c r="B184" t="s">
        <v>1901</v>
      </c>
      <c r="C184" t="s">
        <v>1902</v>
      </c>
      <c r="D184" t="s">
        <v>1141</v>
      </c>
      <c r="E184" t="s">
        <v>1133</v>
      </c>
      <c r="F184" t="s">
        <v>1903</v>
      </c>
      <c r="G184" t="s">
        <v>1429</v>
      </c>
      <c r="H184" t="s">
        <v>106</v>
      </c>
      <c r="I184" s="78">
        <v>36124.94</v>
      </c>
      <c r="J184" s="78">
        <v>9805</v>
      </c>
      <c r="K184" s="78">
        <v>24.76559</v>
      </c>
      <c r="L184" s="78">
        <v>12301.512162022</v>
      </c>
      <c r="M184" s="79">
        <v>0</v>
      </c>
      <c r="N184" s="79">
        <v>4.1000000000000003E-3</v>
      </c>
      <c r="O184" s="79">
        <v>6.9999999999999999E-4</v>
      </c>
    </row>
    <row r="185" spans="2:15">
      <c r="B185" t="s">
        <v>1904</v>
      </c>
      <c r="C185" t="s">
        <v>1905</v>
      </c>
      <c r="D185" t="s">
        <v>1141</v>
      </c>
      <c r="E185" t="s">
        <v>1133</v>
      </c>
      <c r="F185" t="s">
        <v>1906</v>
      </c>
      <c r="G185" t="s">
        <v>1169</v>
      </c>
      <c r="H185" t="s">
        <v>106</v>
      </c>
      <c r="I185" s="78">
        <v>10098.219999999999</v>
      </c>
      <c r="J185" s="78">
        <v>9520</v>
      </c>
      <c r="K185" s="78">
        <v>0</v>
      </c>
      <c r="L185" s="78">
        <v>3332.0409855040002</v>
      </c>
      <c r="M185" s="79">
        <v>0</v>
      </c>
      <c r="N185" s="79">
        <v>1.1000000000000001E-3</v>
      </c>
      <c r="O185" s="79">
        <v>2.0000000000000001E-4</v>
      </c>
    </row>
    <row r="186" spans="2:15">
      <c r="B186" t="s">
        <v>1907</v>
      </c>
      <c r="C186" t="s">
        <v>1908</v>
      </c>
      <c r="D186" t="s">
        <v>121</v>
      </c>
      <c r="E186" t="s">
        <v>1133</v>
      </c>
      <c r="F186" t="s">
        <v>1909</v>
      </c>
      <c r="G186" t="s">
        <v>1169</v>
      </c>
      <c r="H186" t="s">
        <v>106</v>
      </c>
      <c r="I186" s="78">
        <v>53576</v>
      </c>
      <c r="J186" s="78">
        <v>960.5</v>
      </c>
      <c r="K186" s="78">
        <v>0</v>
      </c>
      <c r="L186" s="78">
        <v>1783.5948656800001</v>
      </c>
      <c r="M186" s="79">
        <v>2.9999999999999997E-4</v>
      </c>
      <c r="N186" s="79">
        <v>5.9999999999999995E-4</v>
      </c>
      <c r="O186" s="79">
        <v>1E-4</v>
      </c>
    </row>
    <row r="187" spans="2:15">
      <c r="B187" t="s">
        <v>1910</v>
      </c>
      <c r="C187" t="s">
        <v>1911</v>
      </c>
      <c r="D187" t="s">
        <v>1141</v>
      </c>
      <c r="E187" t="s">
        <v>1133</v>
      </c>
      <c r="F187" t="s">
        <v>1912</v>
      </c>
      <c r="G187" t="s">
        <v>1169</v>
      </c>
      <c r="H187" t="s">
        <v>106</v>
      </c>
      <c r="I187" s="78">
        <v>6242.74</v>
      </c>
      <c r="J187" s="78">
        <v>54409</v>
      </c>
      <c r="K187" s="78">
        <v>0</v>
      </c>
      <c r="L187" s="78">
        <v>11772.6586012756</v>
      </c>
      <c r="M187" s="79">
        <v>0</v>
      </c>
      <c r="N187" s="79">
        <v>3.8999999999999998E-3</v>
      </c>
      <c r="O187" s="79">
        <v>6.9999999999999999E-4</v>
      </c>
    </row>
    <row r="188" spans="2:15">
      <c r="B188" t="s">
        <v>1913</v>
      </c>
      <c r="C188" t="s">
        <v>1914</v>
      </c>
      <c r="D188" t="s">
        <v>1141</v>
      </c>
      <c r="E188" t="s">
        <v>1133</v>
      </c>
      <c r="F188" t="s">
        <v>1915</v>
      </c>
      <c r="G188" t="s">
        <v>1169</v>
      </c>
      <c r="H188" t="s">
        <v>106</v>
      </c>
      <c r="I188" s="78">
        <v>11466.24</v>
      </c>
      <c r="J188" s="78">
        <v>9160</v>
      </c>
      <c r="K188" s="78">
        <v>0</v>
      </c>
      <c r="L188" s="78">
        <v>3640.3660861439998</v>
      </c>
      <c r="M188" s="79">
        <v>0</v>
      </c>
      <c r="N188" s="79">
        <v>1.1999999999999999E-3</v>
      </c>
      <c r="O188" s="79">
        <v>2.0000000000000001E-4</v>
      </c>
    </row>
    <row r="189" spans="2:15">
      <c r="B189" t="s">
        <v>1916</v>
      </c>
      <c r="C189" t="s">
        <v>1917</v>
      </c>
      <c r="D189" t="s">
        <v>1141</v>
      </c>
      <c r="E189" t="s">
        <v>1133</v>
      </c>
      <c r="F189" t="s">
        <v>1918</v>
      </c>
      <c r="G189" t="s">
        <v>1169</v>
      </c>
      <c r="H189" t="s">
        <v>106</v>
      </c>
      <c r="I189" s="78">
        <v>2870.23</v>
      </c>
      <c r="J189" s="78">
        <v>27473</v>
      </c>
      <c r="K189" s="78">
        <v>0</v>
      </c>
      <c r="L189" s="78">
        <v>2733.0737058614</v>
      </c>
      <c r="M189" s="79">
        <v>0</v>
      </c>
      <c r="N189" s="79">
        <v>8.9999999999999998E-4</v>
      </c>
      <c r="O189" s="79">
        <v>2.0000000000000001E-4</v>
      </c>
    </row>
    <row r="190" spans="2:15">
      <c r="B190" t="s">
        <v>1919</v>
      </c>
      <c r="C190" t="s">
        <v>1920</v>
      </c>
      <c r="D190" t="s">
        <v>1141</v>
      </c>
      <c r="E190" t="s">
        <v>1133</v>
      </c>
      <c r="F190" t="s">
        <v>1921</v>
      </c>
      <c r="G190" t="s">
        <v>1169</v>
      </c>
      <c r="H190" t="s">
        <v>106</v>
      </c>
      <c r="I190" s="78">
        <v>22711.48</v>
      </c>
      <c r="J190" s="78">
        <v>4830</v>
      </c>
      <c r="K190" s="78">
        <v>0</v>
      </c>
      <c r="L190" s="78">
        <v>3802.078901544</v>
      </c>
      <c r="M190" s="79">
        <v>0</v>
      </c>
      <c r="N190" s="79">
        <v>1.2999999999999999E-3</v>
      </c>
      <c r="O190" s="79">
        <v>2.0000000000000001E-4</v>
      </c>
    </row>
    <row r="191" spans="2:15">
      <c r="B191" t="s">
        <v>1922</v>
      </c>
      <c r="C191" t="s">
        <v>1923</v>
      </c>
      <c r="D191" t="s">
        <v>1141</v>
      </c>
      <c r="E191" t="s">
        <v>1133</v>
      </c>
      <c r="F191" t="s">
        <v>1924</v>
      </c>
      <c r="G191" t="s">
        <v>1169</v>
      </c>
      <c r="H191" t="s">
        <v>106</v>
      </c>
      <c r="I191" s="78">
        <v>8947.42</v>
      </c>
      <c r="J191" s="78">
        <v>11947</v>
      </c>
      <c r="K191" s="78">
        <v>0</v>
      </c>
      <c r="L191" s="78">
        <v>3704.9746948083998</v>
      </c>
      <c r="M191" s="79">
        <v>0</v>
      </c>
      <c r="N191" s="79">
        <v>1.1999999999999999E-3</v>
      </c>
      <c r="O191" s="79">
        <v>2.0000000000000001E-4</v>
      </c>
    </row>
    <row r="192" spans="2:15">
      <c r="B192" t="s">
        <v>1925</v>
      </c>
      <c r="C192" t="s">
        <v>1926</v>
      </c>
      <c r="D192" t="s">
        <v>1141</v>
      </c>
      <c r="E192" t="s">
        <v>1133</v>
      </c>
      <c r="F192" t="s">
        <v>1240</v>
      </c>
      <c r="G192" t="s">
        <v>1169</v>
      </c>
      <c r="H192" t="s">
        <v>106</v>
      </c>
      <c r="I192" s="78">
        <v>303772</v>
      </c>
      <c r="J192" s="78">
        <v>1233</v>
      </c>
      <c r="K192" s="78">
        <v>0</v>
      </c>
      <c r="L192" s="78">
        <v>12981.93336216</v>
      </c>
      <c r="M192" s="79">
        <v>0</v>
      </c>
      <c r="N192" s="79">
        <v>4.3E-3</v>
      </c>
      <c r="O192" s="79">
        <v>6.9999999999999999E-4</v>
      </c>
    </row>
    <row r="193" spans="2:15">
      <c r="B193" t="s">
        <v>1927</v>
      </c>
      <c r="C193" t="s">
        <v>1926</v>
      </c>
      <c r="D193" t="s">
        <v>1141</v>
      </c>
      <c r="E193" t="s">
        <v>1133</v>
      </c>
      <c r="F193" t="s">
        <v>1240</v>
      </c>
      <c r="G193" t="s">
        <v>1169</v>
      </c>
      <c r="H193" t="s">
        <v>106</v>
      </c>
      <c r="I193" s="78">
        <v>22900</v>
      </c>
      <c r="J193" s="78">
        <v>1233</v>
      </c>
      <c r="K193" s="78">
        <v>32.740702499999998</v>
      </c>
      <c r="L193" s="78">
        <v>1011.3900645</v>
      </c>
      <c r="M193" s="79">
        <v>0</v>
      </c>
      <c r="N193" s="79">
        <v>2.9999999999999997E-4</v>
      </c>
      <c r="O193" s="79">
        <v>1E-4</v>
      </c>
    </row>
    <row r="194" spans="2:15">
      <c r="B194" t="s">
        <v>1928</v>
      </c>
      <c r="C194" t="s">
        <v>1929</v>
      </c>
      <c r="D194" t="s">
        <v>1141</v>
      </c>
      <c r="E194" t="s">
        <v>1133</v>
      </c>
      <c r="F194" t="s">
        <v>1930</v>
      </c>
      <c r="G194" t="s">
        <v>1169</v>
      </c>
      <c r="H194" t="s">
        <v>106</v>
      </c>
      <c r="I194" s="78">
        <v>2437.71</v>
      </c>
      <c r="J194" s="78">
        <v>32948</v>
      </c>
      <c r="K194" s="78">
        <v>0</v>
      </c>
      <c r="L194" s="78">
        <v>2783.8104103127998</v>
      </c>
      <c r="M194" s="79">
        <v>0</v>
      </c>
      <c r="N194" s="79">
        <v>8.9999999999999998E-4</v>
      </c>
      <c r="O194" s="79">
        <v>2.0000000000000001E-4</v>
      </c>
    </row>
    <row r="195" spans="2:15">
      <c r="B195" t="s">
        <v>1931</v>
      </c>
      <c r="C195" t="s">
        <v>1932</v>
      </c>
      <c r="D195" t="s">
        <v>1141</v>
      </c>
      <c r="E195" t="s">
        <v>1133</v>
      </c>
      <c r="F195" t="s">
        <v>1933</v>
      </c>
      <c r="G195" t="s">
        <v>1169</v>
      </c>
      <c r="H195" t="s">
        <v>110</v>
      </c>
      <c r="I195" s="78">
        <v>7621.32</v>
      </c>
      <c r="J195" s="78">
        <v>12468</v>
      </c>
      <c r="K195" s="78">
        <v>0</v>
      </c>
      <c r="L195" s="78">
        <v>3689.5382023852799</v>
      </c>
      <c r="M195" s="79">
        <v>0</v>
      </c>
      <c r="N195" s="79">
        <v>1.1999999999999999E-3</v>
      </c>
      <c r="O195" s="79">
        <v>2.0000000000000001E-4</v>
      </c>
    </row>
    <row r="196" spans="2:15">
      <c r="B196" t="s">
        <v>1934</v>
      </c>
      <c r="C196" t="s">
        <v>1935</v>
      </c>
      <c r="D196" t="s">
        <v>1936</v>
      </c>
      <c r="E196" t="s">
        <v>1133</v>
      </c>
      <c r="F196" t="s">
        <v>1937</v>
      </c>
      <c r="G196" t="s">
        <v>1228</v>
      </c>
      <c r="H196" t="s">
        <v>113</v>
      </c>
      <c r="I196" s="78">
        <v>373225.17</v>
      </c>
      <c r="J196" s="78">
        <v>615</v>
      </c>
      <c r="K196" s="78">
        <v>0</v>
      </c>
      <c r="L196" s="78">
        <v>9764.5837535365499</v>
      </c>
      <c r="M196" s="79">
        <v>2.0999999999999999E-3</v>
      </c>
      <c r="N196" s="79">
        <v>3.3E-3</v>
      </c>
      <c r="O196" s="79">
        <v>5.0000000000000001E-4</v>
      </c>
    </row>
    <row r="197" spans="2:15">
      <c r="B197" t="s">
        <v>1938</v>
      </c>
      <c r="C197" t="s">
        <v>1939</v>
      </c>
      <c r="D197" t="s">
        <v>1141</v>
      </c>
      <c r="E197" t="s">
        <v>1133</v>
      </c>
      <c r="F197" t="s">
        <v>1940</v>
      </c>
      <c r="G197" t="s">
        <v>1247</v>
      </c>
      <c r="H197" t="s">
        <v>106</v>
      </c>
      <c r="I197" s="78">
        <v>42776.14</v>
      </c>
      <c r="J197" s="78">
        <v>11978</v>
      </c>
      <c r="K197" s="78">
        <v>0</v>
      </c>
      <c r="L197" s="78">
        <v>17758.834486527201</v>
      </c>
      <c r="M197" s="79">
        <v>0</v>
      </c>
      <c r="N197" s="79">
        <v>5.8999999999999999E-3</v>
      </c>
      <c r="O197" s="79">
        <v>1E-3</v>
      </c>
    </row>
    <row r="198" spans="2:15">
      <c r="B198" t="s">
        <v>1941</v>
      </c>
      <c r="C198" t="s">
        <v>1942</v>
      </c>
      <c r="D198" t="s">
        <v>1141</v>
      </c>
      <c r="E198" t="s">
        <v>1133</v>
      </c>
      <c r="F198" t="s">
        <v>1943</v>
      </c>
      <c r="G198" t="s">
        <v>1163</v>
      </c>
      <c r="H198" t="s">
        <v>106</v>
      </c>
      <c r="I198" s="78">
        <v>18066.97</v>
      </c>
      <c r="J198" s="78">
        <v>18447</v>
      </c>
      <c r="K198" s="78">
        <v>0</v>
      </c>
      <c r="L198" s="78">
        <v>11551.5331711494</v>
      </c>
      <c r="M198" s="79">
        <v>0</v>
      </c>
      <c r="N198" s="79">
        <v>3.8E-3</v>
      </c>
      <c r="O198" s="79">
        <v>5.9999999999999995E-4</v>
      </c>
    </row>
    <row r="199" spans="2:15">
      <c r="B199" t="s">
        <v>1944</v>
      </c>
      <c r="C199" t="s">
        <v>1945</v>
      </c>
      <c r="D199" t="s">
        <v>1946</v>
      </c>
      <c r="E199" t="s">
        <v>1133</v>
      </c>
      <c r="F199" t="s">
        <v>1947</v>
      </c>
      <c r="G199" t="s">
        <v>1163</v>
      </c>
      <c r="H199" t="s">
        <v>201</v>
      </c>
      <c r="I199" s="78">
        <v>28960.94</v>
      </c>
      <c r="J199" s="78">
        <v>10474</v>
      </c>
      <c r="K199" s="78">
        <v>0</v>
      </c>
      <c r="L199" s="78">
        <v>11050.2594040653</v>
      </c>
      <c r="M199" s="79">
        <v>0</v>
      </c>
      <c r="N199" s="79">
        <v>3.7000000000000002E-3</v>
      </c>
      <c r="O199" s="79">
        <v>5.9999999999999995E-4</v>
      </c>
    </row>
    <row r="200" spans="2:15">
      <c r="B200" t="s">
        <v>1948</v>
      </c>
      <c r="C200" t="s">
        <v>1949</v>
      </c>
      <c r="D200" t="s">
        <v>1141</v>
      </c>
      <c r="E200" t="s">
        <v>1133</v>
      </c>
      <c r="F200" t="s">
        <v>1384</v>
      </c>
      <c r="G200" t="s">
        <v>1331</v>
      </c>
      <c r="H200" t="s">
        <v>106</v>
      </c>
      <c r="I200" s="78">
        <v>17528.97</v>
      </c>
      <c r="J200" s="78">
        <v>6355</v>
      </c>
      <c r="K200" s="78">
        <v>0</v>
      </c>
      <c r="L200" s="78">
        <v>3861.0063067709998</v>
      </c>
      <c r="M200" s="79">
        <v>0</v>
      </c>
      <c r="N200" s="79">
        <v>1.2999999999999999E-3</v>
      </c>
      <c r="O200" s="79">
        <v>2.0000000000000001E-4</v>
      </c>
    </row>
    <row r="201" spans="2:15">
      <c r="B201" t="s">
        <v>1950</v>
      </c>
      <c r="C201" t="s">
        <v>1951</v>
      </c>
      <c r="D201" t="s">
        <v>1141</v>
      </c>
      <c r="E201" t="s">
        <v>1133</v>
      </c>
      <c r="F201" t="s">
        <v>1434</v>
      </c>
      <c r="G201" t="s">
        <v>1419</v>
      </c>
      <c r="H201" t="s">
        <v>106</v>
      </c>
      <c r="I201" s="78">
        <v>16385.82</v>
      </c>
      <c r="J201" s="78">
        <v>7359</v>
      </c>
      <c r="K201" s="78">
        <v>0</v>
      </c>
      <c r="L201" s="78">
        <v>4179.4154235107999</v>
      </c>
      <c r="M201" s="79">
        <v>0</v>
      </c>
      <c r="N201" s="79">
        <v>1.4E-3</v>
      </c>
      <c r="O201" s="79">
        <v>2.0000000000000001E-4</v>
      </c>
    </row>
    <row r="202" spans="2:15">
      <c r="B202" t="s">
        <v>1952</v>
      </c>
      <c r="C202" t="s">
        <v>1953</v>
      </c>
      <c r="D202" t="s">
        <v>1141</v>
      </c>
      <c r="E202" t="s">
        <v>1133</v>
      </c>
      <c r="F202" t="s">
        <v>1954</v>
      </c>
      <c r="G202" t="s">
        <v>1955</v>
      </c>
      <c r="H202" t="s">
        <v>106</v>
      </c>
      <c r="I202" s="78">
        <v>8764.51</v>
      </c>
      <c r="J202" s="78">
        <v>18868</v>
      </c>
      <c r="K202" s="78">
        <v>0</v>
      </c>
      <c r="L202" s="78">
        <v>5731.6817304087999</v>
      </c>
      <c r="M202" s="79">
        <v>0</v>
      </c>
      <c r="N202" s="79">
        <v>1.9E-3</v>
      </c>
      <c r="O202" s="79">
        <v>2.9999999999999997E-4</v>
      </c>
    </row>
    <row r="203" spans="2:15">
      <c r="B203" t="s">
        <v>1956</v>
      </c>
      <c r="C203" t="s">
        <v>1957</v>
      </c>
      <c r="D203" t="s">
        <v>1141</v>
      </c>
      <c r="E203" t="s">
        <v>1133</v>
      </c>
      <c r="F203" t="s">
        <v>1958</v>
      </c>
      <c r="G203" t="s">
        <v>1955</v>
      </c>
      <c r="H203" t="s">
        <v>110</v>
      </c>
      <c r="I203" s="78">
        <v>3848.75</v>
      </c>
      <c r="J203" s="78">
        <v>28570</v>
      </c>
      <c r="K203" s="78">
        <v>0</v>
      </c>
      <c r="L203" s="78">
        <v>4269.4798010499999</v>
      </c>
      <c r="M203" s="79">
        <v>0</v>
      </c>
      <c r="N203" s="79">
        <v>1.4E-3</v>
      </c>
      <c r="O203" s="79">
        <v>2.0000000000000001E-4</v>
      </c>
    </row>
    <row r="204" spans="2:15">
      <c r="B204" t="s">
        <v>1959</v>
      </c>
      <c r="C204" t="s">
        <v>1960</v>
      </c>
      <c r="D204" t="s">
        <v>1141</v>
      </c>
      <c r="E204" t="s">
        <v>1133</v>
      </c>
      <c r="F204" t="s">
        <v>1961</v>
      </c>
      <c r="G204" t="s">
        <v>1955</v>
      </c>
      <c r="H204" t="s">
        <v>113</v>
      </c>
      <c r="I204" s="78">
        <v>11813</v>
      </c>
      <c r="J204" s="78">
        <v>7432</v>
      </c>
      <c r="K204" s="78">
        <v>0</v>
      </c>
      <c r="L204" s="78">
        <v>3734.8537428559998</v>
      </c>
      <c r="M204" s="79">
        <v>0</v>
      </c>
      <c r="N204" s="79">
        <v>1.1999999999999999E-3</v>
      </c>
      <c r="O204" s="79">
        <v>2.0000000000000001E-4</v>
      </c>
    </row>
    <row r="205" spans="2:15">
      <c r="B205" t="s">
        <v>1962</v>
      </c>
      <c r="C205" t="s">
        <v>1963</v>
      </c>
      <c r="D205" t="s">
        <v>1141</v>
      </c>
      <c r="E205" t="s">
        <v>1133</v>
      </c>
      <c r="F205" t="s">
        <v>1964</v>
      </c>
      <c r="G205" t="s">
        <v>1146</v>
      </c>
      <c r="H205" t="s">
        <v>106</v>
      </c>
      <c r="I205" s="78">
        <v>48</v>
      </c>
      <c r="J205" s="78">
        <v>7721</v>
      </c>
      <c r="K205" s="78">
        <v>0</v>
      </c>
      <c r="L205" s="78">
        <v>12.845273280000001</v>
      </c>
      <c r="M205" s="79">
        <v>0</v>
      </c>
      <c r="N205" s="79">
        <v>0</v>
      </c>
      <c r="O205" s="79">
        <v>0</v>
      </c>
    </row>
    <row r="206" spans="2:15">
      <c r="B206" t="s">
        <v>1965</v>
      </c>
      <c r="C206" t="s">
        <v>1966</v>
      </c>
      <c r="D206" t="s">
        <v>1141</v>
      </c>
      <c r="E206" t="s">
        <v>1133</v>
      </c>
      <c r="F206" t="s">
        <v>1967</v>
      </c>
      <c r="G206" t="s">
        <v>1146</v>
      </c>
      <c r="H206" t="s">
        <v>106</v>
      </c>
      <c r="I206" s="78">
        <v>7240.23</v>
      </c>
      <c r="J206" s="78">
        <v>20657</v>
      </c>
      <c r="K206" s="78">
        <v>0</v>
      </c>
      <c r="L206" s="78">
        <v>5183.7992022726003</v>
      </c>
      <c r="M206" s="79">
        <v>1E-4</v>
      </c>
      <c r="N206" s="79">
        <v>1.6999999999999999E-3</v>
      </c>
      <c r="O206" s="79">
        <v>2.9999999999999997E-4</v>
      </c>
    </row>
    <row r="207" spans="2:15">
      <c r="B207" t="s">
        <v>1968</v>
      </c>
      <c r="C207" t="s">
        <v>1969</v>
      </c>
      <c r="D207" t="s">
        <v>1141</v>
      </c>
      <c r="E207" t="s">
        <v>1133</v>
      </c>
      <c r="F207" t="s">
        <v>1236</v>
      </c>
      <c r="G207" t="s">
        <v>1146</v>
      </c>
      <c r="H207" t="s">
        <v>106</v>
      </c>
      <c r="I207" s="78">
        <v>30399.21</v>
      </c>
      <c r="J207" s="78">
        <v>3210</v>
      </c>
      <c r="K207" s="78">
        <v>46.975850000000001</v>
      </c>
      <c r="L207" s="78">
        <v>3429.1493957060002</v>
      </c>
      <c r="M207" s="79">
        <v>0</v>
      </c>
      <c r="N207" s="79">
        <v>1.1000000000000001E-3</v>
      </c>
      <c r="O207" s="79">
        <v>2.0000000000000001E-4</v>
      </c>
    </row>
    <row r="208" spans="2:15">
      <c r="B208" t="s">
        <v>1970</v>
      </c>
      <c r="C208" t="s">
        <v>1971</v>
      </c>
      <c r="D208" t="s">
        <v>1141</v>
      </c>
      <c r="E208" t="s">
        <v>1133</v>
      </c>
      <c r="F208" t="s">
        <v>1972</v>
      </c>
      <c r="G208" t="s">
        <v>1146</v>
      </c>
      <c r="H208" t="s">
        <v>106</v>
      </c>
      <c r="I208" s="78">
        <v>12575.15</v>
      </c>
      <c r="J208" s="78">
        <v>11585</v>
      </c>
      <c r="K208" s="78">
        <v>0</v>
      </c>
      <c r="L208" s="78">
        <v>5049.3766879149998</v>
      </c>
      <c r="M208" s="79">
        <v>1E-4</v>
      </c>
      <c r="N208" s="79">
        <v>1.6999999999999999E-3</v>
      </c>
      <c r="O208" s="79">
        <v>2.9999999999999997E-4</v>
      </c>
    </row>
    <row r="209" spans="2:15">
      <c r="B209" t="s">
        <v>1973</v>
      </c>
      <c r="C209" t="s">
        <v>1974</v>
      </c>
      <c r="D209" t="s">
        <v>1141</v>
      </c>
      <c r="E209" t="s">
        <v>1133</v>
      </c>
      <c r="F209" t="s">
        <v>1487</v>
      </c>
      <c r="G209" t="s">
        <v>1146</v>
      </c>
      <c r="H209" t="s">
        <v>106</v>
      </c>
      <c r="I209" s="78">
        <v>32549.63</v>
      </c>
      <c r="J209" s="78">
        <v>12246</v>
      </c>
      <c r="K209" s="78">
        <v>83.831530000000001</v>
      </c>
      <c r="L209" s="78">
        <v>13899.403502846801</v>
      </c>
      <c r="M209" s="79">
        <v>2.9999999999999997E-4</v>
      </c>
      <c r="N209" s="79">
        <v>4.5999999999999999E-3</v>
      </c>
      <c r="O209" s="79">
        <v>8.0000000000000004E-4</v>
      </c>
    </row>
    <row r="210" spans="2:15">
      <c r="B210" t="s">
        <v>1975</v>
      </c>
      <c r="C210" t="s">
        <v>1976</v>
      </c>
      <c r="D210" t="s">
        <v>1141</v>
      </c>
      <c r="E210" t="s">
        <v>1133</v>
      </c>
      <c r="F210" t="s">
        <v>1977</v>
      </c>
      <c r="G210" t="s">
        <v>1346</v>
      </c>
      <c r="H210" t="s">
        <v>106</v>
      </c>
      <c r="I210" s="78">
        <v>109</v>
      </c>
      <c r="J210" s="78">
        <v>13205</v>
      </c>
      <c r="K210" s="78">
        <v>0</v>
      </c>
      <c r="L210" s="78">
        <v>49.887697699999997</v>
      </c>
      <c r="M210" s="79">
        <v>0</v>
      </c>
      <c r="N210" s="79">
        <v>0</v>
      </c>
      <c r="O210" s="79">
        <v>0</v>
      </c>
    </row>
    <row r="211" spans="2:15">
      <c r="B211" t="s">
        <v>1978</v>
      </c>
      <c r="C211" t="s">
        <v>1979</v>
      </c>
      <c r="D211" t="s">
        <v>100</v>
      </c>
      <c r="E211" t="s">
        <v>123</v>
      </c>
      <c r="F211" t="s">
        <v>1980</v>
      </c>
      <c r="G211" t="s">
        <v>1346</v>
      </c>
      <c r="H211" t="s">
        <v>106</v>
      </c>
      <c r="I211" s="78">
        <v>32745.13</v>
      </c>
      <c r="J211" s="78">
        <v>4143</v>
      </c>
      <c r="K211" s="78">
        <v>0</v>
      </c>
      <c r="L211" s="78">
        <v>4702.0821306294001</v>
      </c>
      <c r="M211" s="79">
        <v>0</v>
      </c>
      <c r="N211" s="79">
        <v>1.6000000000000001E-3</v>
      </c>
      <c r="O211" s="79">
        <v>2.9999999999999997E-4</v>
      </c>
    </row>
    <row r="212" spans="2:15">
      <c r="B212" t="s">
        <v>1981</v>
      </c>
      <c r="C212" t="s">
        <v>1982</v>
      </c>
      <c r="D212" t="s">
        <v>1141</v>
      </c>
      <c r="E212" t="s">
        <v>1133</v>
      </c>
      <c r="F212" t="s">
        <v>1983</v>
      </c>
      <c r="G212" t="s">
        <v>1219</v>
      </c>
      <c r="H212" t="s">
        <v>110</v>
      </c>
      <c r="I212" s="78">
        <v>5715.98</v>
      </c>
      <c r="J212" s="78">
        <v>15185</v>
      </c>
      <c r="K212" s="78">
        <v>0</v>
      </c>
      <c r="L212" s="78">
        <v>3370.1599848164001</v>
      </c>
      <c r="M212" s="79">
        <v>0</v>
      </c>
      <c r="N212" s="79">
        <v>1.1000000000000001E-3</v>
      </c>
      <c r="O212" s="79">
        <v>2.0000000000000001E-4</v>
      </c>
    </row>
    <row r="213" spans="2:15">
      <c r="B213" t="s">
        <v>1984</v>
      </c>
      <c r="C213" t="s">
        <v>1985</v>
      </c>
      <c r="D213" t="s">
        <v>1141</v>
      </c>
      <c r="E213" t="s">
        <v>1133</v>
      </c>
      <c r="F213" t="s">
        <v>1986</v>
      </c>
      <c r="G213" t="s">
        <v>1135</v>
      </c>
      <c r="H213" t="s">
        <v>106</v>
      </c>
      <c r="I213" s="78">
        <v>26</v>
      </c>
      <c r="J213" s="78">
        <v>37035</v>
      </c>
      <c r="K213" s="78">
        <v>0</v>
      </c>
      <c r="L213" s="78">
        <v>33.374460599999999</v>
      </c>
      <c r="M213" s="79">
        <v>0</v>
      </c>
      <c r="N213" s="79">
        <v>0</v>
      </c>
      <c r="O213" s="79">
        <v>0</v>
      </c>
    </row>
    <row r="214" spans="2:15">
      <c r="B214" t="s">
        <v>1987</v>
      </c>
      <c r="C214" t="s">
        <v>1988</v>
      </c>
      <c r="D214" t="s">
        <v>1141</v>
      </c>
      <c r="E214" t="s">
        <v>1133</v>
      </c>
      <c r="F214" t="s">
        <v>1989</v>
      </c>
      <c r="G214" t="s">
        <v>1135</v>
      </c>
      <c r="H214" t="s">
        <v>106</v>
      </c>
      <c r="I214" s="78">
        <v>121072.49</v>
      </c>
      <c r="J214" s="78">
        <v>895.31</v>
      </c>
      <c r="K214" s="78">
        <v>0</v>
      </c>
      <c r="L214" s="78">
        <v>3757.0542660190499</v>
      </c>
      <c r="M214" s="79">
        <v>0</v>
      </c>
      <c r="N214" s="79">
        <v>1.2999999999999999E-3</v>
      </c>
      <c r="O214" s="79">
        <v>2.0000000000000001E-4</v>
      </c>
    </row>
    <row r="215" spans="2:15">
      <c r="B215" t="s">
        <v>1990</v>
      </c>
      <c r="C215" t="s">
        <v>1991</v>
      </c>
      <c r="D215" t="s">
        <v>1141</v>
      </c>
      <c r="E215" t="s">
        <v>1133</v>
      </c>
      <c r="F215" t="s">
        <v>1992</v>
      </c>
      <c r="G215" t="s">
        <v>1360</v>
      </c>
      <c r="H215" t="s">
        <v>106</v>
      </c>
      <c r="I215" s="78">
        <v>8314.82</v>
      </c>
      <c r="J215" s="78">
        <v>25854</v>
      </c>
      <c r="K215" s="78">
        <v>31.408449999999998</v>
      </c>
      <c r="L215" s="78">
        <v>7482.3156586648001</v>
      </c>
      <c r="M215" s="79">
        <v>0</v>
      </c>
      <c r="N215" s="79">
        <v>2.5000000000000001E-3</v>
      </c>
      <c r="O215" s="79">
        <v>4.0000000000000002E-4</v>
      </c>
    </row>
    <row r="216" spans="2:15">
      <c r="B216" t="s">
        <v>1993</v>
      </c>
      <c r="C216" t="s">
        <v>1994</v>
      </c>
      <c r="D216" t="s">
        <v>1141</v>
      </c>
      <c r="E216" t="s">
        <v>1133</v>
      </c>
      <c r="F216" t="s">
        <v>1995</v>
      </c>
      <c r="G216" t="s">
        <v>1360</v>
      </c>
      <c r="H216" t="s">
        <v>110</v>
      </c>
      <c r="I216" s="78">
        <v>744829.16</v>
      </c>
      <c r="J216" s="78">
        <v>508.4</v>
      </c>
      <c r="K216" s="78">
        <v>0</v>
      </c>
      <c r="L216" s="78">
        <v>14703.0432158856</v>
      </c>
      <c r="M216" s="79">
        <v>0</v>
      </c>
      <c r="N216" s="79">
        <v>4.8999999999999998E-3</v>
      </c>
      <c r="O216" s="79">
        <v>8.0000000000000004E-4</v>
      </c>
    </row>
    <row r="217" spans="2:15">
      <c r="B217" t="s">
        <v>1996</v>
      </c>
      <c r="C217" t="s">
        <v>1997</v>
      </c>
      <c r="D217" t="s">
        <v>1141</v>
      </c>
      <c r="E217" t="s">
        <v>1133</v>
      </c>
      <c r="F217" t="s">
        <v>1998</v>
      </c>
      <c r="G217" t="s">
        <v>1360</v>
      </c>
      <c r="H217" t="s">
        <v>106</v>
      </c>
      <c r="I217" s="78">
        <v>9145.5400000000009</v>
      </c>
      <c r="J217" s="78">
        <v>16735</v>
      </c>
      <c r="K217" s="78">
        <v>0</v>
      </c>
      <c r="L217" s="78">
        <v>5304.7342084539996</v>
      </c>
      <c r="M217" s="79">
        <v>0</v>
      </c>
      <c r="N217" s="79">
        <v>1.8E-3</v>
      </c>
      <c r="O217" s="79">
        <v>2.9999999999999997E-4</v>
      </c>
    </row>
    <row r="218" spans="2:15">
      <c r="B218" t="s">
        <v>1999</v>
      </c>
      <c r="C218" t="s">
        <v>2000</v>
      </c>
      <c r="D218" t="s">
        <v>1167</v>
      </c>
      <c r="E218" t="s">
        <v>1133</v>
      </c>
      <c r="F218" t="s">
        <v>2001</v>
      </c>
      <c r="G218" t="s">
        <v>1360</v>
      </c>
      <c r="H218" t="s">
        <v>110</v>
      </c>
      <c r="I218" s="78">
        <v>15242.59</v>
      </c>
      <c r="J218" s="78">
        <v>5516</v>
      </c>
      <c r="K218" s="78">
        <v>0</v>
      </c>
      <c r="L218" s="78">
        <v>3264.5854934123199</v>
      </c>
      <c r="M218" s="79">
        <v>0</v>
      </c>
      <c r="N218" s="79">
        <v>1.1000000000000001E-3</v>
      </c>
      <c r="O218" s="79">
        <v>2.0000000000000001E-4</v>
      </c>
    </row>
    <row r="219" spans="2:15">
      <c r="B219" t="s">
        <v>2002</v>
      </c>
      <c r="C219" t="s">
        <v>2003</v>
      </c>
      <c r="D219" t="s">
        <v>1141</v>
      </c>
      <c r="E219" t="s">
        <v>1133</v>
      </c>
      <c r="F219" t="s">
        <v>2004</v>
      </c>
      <c r="G219" t="s">
        <v>1360</v>
      </c>
      <c r="H219" t="s">
        <v>106</v>
      </c>
      <c r="I219" s="78">
        <v>4359.38</v>
      </c>
      <c r="J219" s="78">
        <v>70230</v>
      </c>
      <c r="K219" s="78">
        <v>0</v>
      </c>
      <c r="L219" s="78">
        <v>10611.479861484</v>
      </c>
      <c r="M219" s="79">
        <v>1E-4</v>
      </c>
      <c r="N219" s="79">
        <v>3.5000000000000001E-3</v>
      </c>
      <c r="O219" s="79">
        <v>5.9999999999999995E-4</v>
      </c>
    </row>
    <row r="220" spans="2:15">
      <c r="B220" t="s">
        <v>2005</v>
      </c>
      <c r="C220" t="s">
        <v>2006</v>
      </c>
      <c r="D220" t="s">
        <v>1141</v>
      </c>
      <c r="E220" t="s">
        <v>1133</v>
      </c>
      <c r="F220" t="s">
        <v>2007</v>
      </c>
      <c r="G220" t="s">
        <v>1360</v>
      </c>
      <c r="H220" t="s">
        <v>110</v>
      </c>
      <c r="I220" s="78">
        <v>11431.94</v>
      </c>
      <c r="J220" s="78">
        <v>11358</v>
      </c>
      <c r="K220" s="78">
        <v>0</v>
      </c>
      <c r="L220" s="78">
        <v>5041.5818426625601</v>
      </c>
      <c r="M220" s="79">
        <v>0</v>
      </c>
      <c r="N220" s="79">
        <v>1.6999999999999999E-3</v>
      </c>
      <c r="O220" s="79">
        <v>2.9999999999999997E-4</v>
      </c>
    </row>
    <row r="221" spans="2:15">
      <c r="B221" t="s">
        <v>2008</v>
      </c>
      <c r="C221" t="s">
        <v>2009</v>
      </c>
      <c r="D221" t="s">
        <v>1141</v>
      </c>
      <c r="E221" t="s">
        <v>1133</v>
      </c>
      <c r="F221" t="s">
        <v>2010</v>
      </c>
      <c r="G221" t="s">
        <v>1360</v>
      </c>
      <c r="H221" t="s">
        <v>106</v>
      </c>
      <c r="I221" s="78">
        <v>38738.46</v>
      </c>
      <c r="J221" s="78">
        <v>9333</v>
      </c>
      <c r="K221" s="78">
        <v>0</v>
      </c>
      <c r="L221" s="78">
        <v>12531.1859952588</v>
      </c>
      <c r="M221" s="79">
        <v>1E-4</v>
      </c>
      <c r="N221" s="79">
        <v>4.1999999999999997E-3</v>
      </c>
      <c r="O221" s="79">
        <v>6.9999999999999999E-4</v>
      </c>
    </row>
    <row r="222" spans="2:15">
      <c r="B222" t="s">
        <v>2011</v>
      </c>
      <c r="C222" t="s">
        <v>2012</v>
      </c>
      <c r="D222" t="s">
        <v>1141</v>
      </c>
      <c r="E222" t="s">
        <v>1133</v>
      </c>
      <c r="F222" t="s">
        <v>2013</v>
      </c>
      <c r="G222" t="s">
        <v>1360</v>
      </c>
      <c r="H222" t="s">
        <v>113</v>
      </c>
      <c r="I222" s="78">
        <v>364581.92</v>
      </c>
      <c r="J222" s="78">
        <v>895</v>
      </c>
      <c r="K222" s="78">
        <v>0</v>
      </c>
      <c r="L222" s="78">
        <v>13881.1631155544</v>
      </c>
      <c r="M222" s="79">
        <v>4.0000000000000002E-4</v>
      </c>
      <c r="N222" s="79">
        <v>4.5999999999999999E-3</v>
      </c>
      <c r="O222" s="79">
        <v>8.0000000000000004E-4</v>
      </c>
    </row>
    <row r="223" spans="2:15">
      <c r="B223" t="s">
        <v>2014</v>
      </c>
      <c r="C223" t="s">
        <v>2015</v>
      </c>
      <c r="D223" t="s">
        <v>1132</v>
      </c>
      <c r="E223" t="s">
        <v>1133</v>
      </c>
      <c r="F223" t="s">
        <v>2016</v>
      </c>
      <c r="G223" t="s">
        <v>1392</v>
      </c>
      <c r="H223" t="s">
        <v>106</v>
      </c>
      <c r="I223" s="78">
        <v>47</v>
      </c>
      <c r="J223" s="78">
        <v>21570</v>
      </c>
      <c r="K223" s="78">
        <v>0</v>
      </c>
      <c r="L223" s="78">
        <v>35.137961400000002</v>
      </c>
      <c r="M223" s="79">
        <v>0</v>
      </c>
      <c r="N223" s="79">
        <v>0</v>
      </c>
      <c r="O223" s="79">
        <v>0</v>
      </c>
    </row>
    <row r="224" spans="2:15">
      <c r="B224" t="s">
        <v>2017</v>
      </c>
      <c r="C224" t="s">
        <v>2018</v>
      </c>
      <c r="D224" t="s">
        <v>1132</v>
      </c>
      <c r="E224" t="s">
        <v>1133</v>
      </c>
      <c r="F224" t="s">
        <v>2016</v>
      </c>
      <c r="G224" t="s">
        <v>1392</v>
      </c>
      <c r="H224" t="s">
        <v>106</v>
      </c>
      <c r="I224" s="78">
        <v>11360.85</v>
      </c>
      <c r="J224" s="78">
        <v>21570</v>
      </c>
      <c r="K224" s="78">
        <v>0</v>
      </c>
      <c r="L224" s="78">
        <v>8493.5555057700003</v>
      </c>
      <c r="M224" s="79">
        <v>0</v>
      </c>
      <c r="N224" s="79">
        <v>2.8E-3</v>
      </c>
      <c r="O224" s="79">
        <v>5.0000000000000001E-4</v>
      </c>
    </row>
    <row r="225" spans="2:15">
      <c r="B225" t="s">
        <v>2019</v>
      </c>
      <c r="C225" t="s">
        <v>2020</v>
      </c>
      <c r="D225" t="s">
        <v>1141</v>
      </c>
      <c r="E225" t="s">
        <v>1133</v>
      </c>
      <c r="F225" t="s">
        <v>2021</v>
      </c>
      <c r="G225" t="s">
        <v>1392</v>
      </c>
      <c r="H225" t="s">
        <v>106</v>
      </c>
      <c r="I225" s="78">
        <v>4385.62</v>
      </c>
      <c r="J225" s="78">
        <v>275882</v>
      </c>
      <c r="K225" s="78">
        <v>0</v>
      </c>
      <c r="L225" s="78">
        <v>41935.605959674402</v>
      </c>
      <c r="M225" s="79">
        <v>0</v>
      </c>
      <c r="N225" s="79">
        <v>1.4E-2</v>
      </c>
      <c r="O225" s="79">
        <v>2.3E-3</v>
      </c>
    </row>
    <row r="226" spans="2:15">
      <c r="B226" t="s">
        <v>2019</v>
      </c>
      <c r="C226" t="s">
        <v>2020</v>
      </c>
      <c r="D226" t="s">
        <v>1141</v>
      </c>
      <c r="E226" t="s">
        <v>1133</v>
      </c>
      <c r="F226" t="s">
        <v>2021</v>
      </c>
      <c r="G226" t="s">
        <v>1392</v>
      </c>
      <c r="H226" t="s">
        <v>106</v>
      </c>
      <c r="I226" s="78">
        <v>5</v>
      </c>
      <c r="J226" s="78">
        <v>275882</v>
      </c>
      <c r="K226" s="78">
        <v>0</v>
      </c>
      <c r="L226" s="78">
        <v>47.8103506</v>
      </c>
      <c r="M226" s="79">
        <v>0</v>
      </c>
      <c r="N226" s="79">
        <v>0</v>
      </c>
      <c r="O226" s="79">
        <v>0</v>
      </c>
    </row>
    <row r="227" spans="2:15">
      <c r="B227" t="s">
        <v>2022</v>
      </c>
      <c r="C227" t="s">
        <v>2023</v>
      </c>
      <c r="D227" t="s">
        <v>1141</v>
      </c>
      <c r="E227" t="s">
        <v>1133</v>
      </c>
      <c r="F227" t="s">
        <v>2024</v>
      </c>
      <c r="G227" t="s">
        <v>1392</v>
      </c>
      <c r="H227" t="s">
        <v>106</v>
      </c>
      <c r="I227" s="78">
        <v>3429.57</v>
      </c>
      <c r="J227" s="78">
        <v>19051</v>
      </c>
      <c r="K227" s="78">
        <v>0</v>
      </c>
      <c r="L227" s="78">
        <v>2264.5713415062</v>
      </c>
      <c r="M227" s="79">
        <v>0</v>
      </c>
      <c r="N227" s="79">
        <v>8.0000000000000004E-4</v>
      </c>
      <c r="O227" s="79">
        <v>1E-4</v>
      </c>
    </row>
    <row r="228" spans="2:15">
      <c r="B228" t="s">
        <v>2025</v>
      </c>
      <c r="C228" t="s">
        <v>2026</v>
      </c>
      <c r="D228" t="s">
        <v>1132</v>
      </c>
      <c r="E228" t="s">
        <v>1133</v>
      </c>
      <c r="F228" t="s">
        <v>2027</v>
      </c>
      <c r="G228" t="s">
        <v>1392</v>
      </c>
      <c r="H228" t="s">
        <v>106</v>
      </c>
      <c r="I228" s="78">
        <v>8764.51</v>
      </c>
      <c r="J228" s="78">
        <v>25051</v>
      </c>
      <c r="K228" s="78">
        <v>0</v>
      </c>
      <c r="L228" s="78">
        <v>7609.9405887466</v>
      </c>
      <c r="M228" s="79">
        <v>0</v>
      </c>
      <c r="N228" s="79">
        <v>2.5000000000000001E-3</v>
      </c>
      <c r="O228" s="79">
        <v>4.0000000000000002E-4</v>
      </c>
    </row>
    <row r="229" spans="2:15">
      <c r="B229" t="s">
        <v>2028</v>
      </c>
      <c r="C229" t="s">
        <v>2029</v>
      </c>
      <c r="D229" t="s">
        <v>1141</v>
      </c>
      <c r="E229" t="s">
        <v>1133</v>
      </c>
      <c r="F229" t="s">
        <v>2030</v>
      </c>
      <c r="G229" t="s">
        <v>1392</v>
      </c>
      <c r="H229" t="s">
        <v>106</v>
      </c>
      <c r="I229" s="78">
        <v>8551.7800000000007</v>
      </c>
      <c r="J229" s="78">
        <v>45504</v>
      </c>
      <c r="K229" s="78">
        <v>0</v>
      </c>
      <c r="L229" s="78">
        <v>13487.5992321792</v>
      </c>
      <c r="M229" s="79">
        <v>0</v>
      </c>
      <c r="N229" s="79">
        <v>4.4999999999999997E-3</v>
      </c>
      <c r="O229" s="79">
        <v>8.0000000000000004E-4</v>
      </c>
    </row>
    <row r="230" spans="2:15">
      <c r="B230" t="s">
        <v>2031</v>
      </c>
      <c r="C230" t="s">
        <v>2032</v>
      </c>
      <c r="D230" t="s">
        <v>1141</v>
      </c>
      <c r="E230" t="s">
        <v>1133</v>
      </c>
      <c r="F230" t="s">
        <v>2033</v>
      </c>
      <c r="G230" t="s">
        <v>1392</v>
      </c>
      <c r="H230" t="s">
        <v>106</v>
      </c>
      <c r="I230" s="78">
        <v>647.82000000000005</v>
      </c>
      <c r="J230" s="78">
        <v>159234</v>
      </c>
      <c r="K230" s="78">
        <v>0</v>
      </c>
      <c r="L230" s="78">
        <v>3575.3512560407999</v>
      </c>
      <c r="M230" s="79">
        <v>0</v>
      </c>
      <c r="N230" s="79">
        <v>1.1999999999999999E-3</v>
      </c>
      <c r="O230" s="79">
        <v>2.0000000000000001E-4</v>
      </c>
    </row>
    <row r="231" spans="2:15">
      <c r="B231" t="s">
        <v>2034</v>
      </c>
      <c r="C231" t="s">
        <v>2035</v>
      </c>
      <c r="D231" t="s">
        <v>1141</v>
      </c>
      <c r="E231" t="s">
        <v>1133</v>
      </c>
      <c r="F231" t="s">
        <v>2036</v>
      </c>
      <c r="G231" t="s">
        <v>1392</v>
      </c>
      <c r="H231" t="s">
        <v>106</v>
      </c>
      <c r="I231" s="78">
        <v>6097.03</v>
      </c>
      <c r="J231" s="78">
        <v>8524</v>
      </c>
      <c r="K231" s="78">
        <v>0</v>
      </c>
      <c r="L231" s="78">
        <v>1801.3177617352001</v>
      </c>
      <c r="M231" s="79">
        <v>0</v>
      </c>
      <c r="N231" s="79">
        <v>5.9999999999999995E-4</v>
      </c>
      <c r="O231" s="79">
        <v>1E-4</v>
      </c>
    </row>
    <row r="232" spans="2:15">
      <c r="B232" t="s">
        <v>2037</v>
      </c>
      <c r="C232" t="s">
        <v>2038</v>
      </c>
      <c r="D232" t="s">
        <v>1132</v>
      </c>
      <c r="E232" t="s">
        <v>1133</v>
      </c>
      <c r="F232" t="s">
        <v>2039</v>
      </c>
      <c r="G232" t="s">
        <v>1392</v>
      </c>
      <c r="H232" t="s">
        <v>106</v>
      </c>
      <c r="I232" s="78">
        <v>8383.44</v>
      </c>
      <c r="J232" s="78">
        <v>11993</v>
      </c>
      <c r="K232" s="78">
        <v>0</v>
      </c>
      <c r="L232" s="78">
        <v>3484.8063745872</v>
      </c>
      <c r="M232" s="79">
        <v>0</v>
      </c>
      <c r="N232" s="79">
        <v>1.1999999999999999E-3</v>
      </c>
      <c r="O232" s="79">
        <v>2.0000000000000001E-4</v>
      </c>
    </row>
    <row r="233" spans="2:15">
      <c r="B233" t="s">
        <v>2040</v>
      </c>
      <c r="C233" t="s">
        <v>2041</v>
      </c>
      <c r="D233" t="s">
        <v>1141</v>
      </c>
      <c r="E233" t="s">
        <v>1133</v>
      </c>
      <c r="F233" t="s">
        <v>2042</v>
      </c>
      <c r="G233" t="s">
        <v>1392</v>
      </c>
      <c r="H233" t="s">
        <v>106</v>
      </c>
      <c r="I233" s="78">
        <v>9907.69</v>
      </c>
      <c r="J233" s="78">
        <v>5056</v>
      </c>
      <c r="K233" s="78">
        <v>0</v>
      </c>
      <c r="L233" s="78">
        <v>1736.2331069823999</v>
      </c>
      <c r="M233" s="79">
        <v>0</v>
      </c>
      <c r="N233" s="79">
        <v>5.9999999999999995E-4</v>
      </c>
      <c r="O233" s="79">
        <v>1E-4</v>
      </c>
    </row>
    <row r="234" spans="2:15">
      <c r="B234" t="s">
        <v>2043</v>
      </c>
      <c r="C234" t="s">
        <v>2044</v>
      </c>
      <c r="D234" t="s">
        <v>1141</v>
      </c>
      <c r="E234" t="s">
        <v>1133</v>
      </c>
      <c r="F234" t="s">
        <v>2045</v>
      </c>
      <c r="G234" t="s">
        <v>1237</v>
      </c>
      <c r="H234" t="s">
        <v>110</v>
      </c>
      <c r="I234" s="78">
        <v>14589.01</v>
      </c>
      <c r="J234" s="78">
        <v>32690</v>
      </c>
      <c r="K234" s="78">
        <v>0</v>
      </c>
      <c r="L234" s="78">
        <v>18517.645404353199</v>
      </c>
      <c r="M234" s="79">
        <v>0</v>
      </c>
      <c r="N234" s="79">
        <v>6.1999999999999998E-3</v>
      </c>
      <c r="O234" s="79">
        <v>1E-3</v>
      </c>
    </row>
    <row r="235" spans="2:15">
      <c r="B235" t="s">
        <v>2046</v>
      </c>
      <c r="C235" t="s">
        <v>2047</v>
      </c>
      <c r="D235" t="s">
        <v>1141</v>
      </c>
      <c r="E235" t="s">
        <v>1133</v>
      </c>
      <c r="F235" t="s">
        <v>2048</v>
      </c>
      <c r="G235" t="s">
        <v>1237</v>
      </c>
      <c r="H235" t="s">
        <v>106</v>
      </c>
      <c r="I235" s="78">
        <v>274</v>
      </c>
      <c r="J235" s="78">
        <v>3742</v>
      </c>
      <c r="K235" s="78">
        <v>0</v>
      </c>
      <c r="L235" s="78">
        <v>35.53717528</v>
      </c>
      <c r="M235" s="79">
        <v>0</v>
      </c>
      <c r="N235" s="79">
        <v>0</v>
      </c>
      <c r="O235" s="79">
        <v>0</v>
      </c>
    </row>
    <row r="236" spans="2:15">
      <c r="B236" t="s">
        <v>2049</v>
      </c>
      <c r="C236" t="s">
        <v>2050</v>
      </c>
      <c r="D236" t="s">
        <v>1141</v>
      </c>
      <c r="E236" t="s">
        <v>1133</v>
      </c>
      <c r="F236" t="s">
        <v>2051</v>
      </c>
      <c r="G236" t="s">
        <v>1237</v>
      </c>
      <c r="H236" t="s">
        <v>110</v>
      </c>
      <c r="I236" s="78">
        <v>45727.8</v>
      </c>
      <c r="J236" s="78">
        <v>2097</v>
      </c>
      <c r="K236" s="78">
        <v>0</v>
      </c>
      <c r="L236" s="78">
        <v>3723.2633815847998</v>
      </c>
      <c r="M236" s="79">
        <v>0</v>
      </c>
      <c r="N236" s="79">
        <v>1.1999999999999999E-3</v>
      </c>
      <c r="O236" s="79">
        <v>2.0000000000000001E-4</v>
      </c>
    </row>
    <row r="237" spans="2:15">
      <c r="B237" t="s">
        <v>2052</v>
      </c>
      <c r="C237" t="s">
        <v>2053</v>
      </c>
      <c r="D237" t="s">
        <v>1141</v>
      </c>
      <c r="E237" t="s">
        <v>1133</v>
      </c>
      <c r="F237" t="s">
        <v>2054</v>
      </c>
      <c r="G237" t="s">
        <v>1237</v>
      </c>
      <c r="H237" t="s">
        <v>106</v>
      </c>
      <c r="I237" s="78">
        <v>16766.86</v>
      </c>
      <c r="J237" s="78">
        <v>5983</v>
      </c>
      <c r="K237" s="78">
        <v>0</v>
      </c>
      <c r="L237" s="78">
        <v>3476.9568363508001</v>
      </c>
      <c r="M237" s="79">
        <v>0</v>
      </c>
      <c r="N237" s="79">
        <v>1.1999999999999999E-3</v>
      </c>
      <c r="O237" s="79">
        <v>2.0000000000000001E-4</v>
      </c>
    </row>
    <row r="238" spans="2:15">
      <c r="B238" t="s">
        <v>2055</v>
      </c>
      <c r="C238" t="s">
        <v>2056</v>
      </c>
      <c r="D238" t="s">
        <v>1141</v>
      </c>
      <c r="E238" t="s">
        <v>1133</v>
      </c>
      <c r="F238" t="s">
        <v>2057</v>
      </c>
      <c r="G238" t="s">
        <v>1237</v>
      </c>
      <c r="H238" t="s">
        <v>106</v>
      </c>
      <c r="I238" s="78">
        <v>9762.89</v>
      </c>
      <c r="J238" s="78">
        <v>37991</v>
      </c>
      <c r="K238" s="78">
        <v>0</v>
      </c>
      <c r="L238" s="78">
        <v>12855.4617252934</v>
      </c>
      <c r="M238" s="79">
        <v>0</v>
      </c>
      <c r="N238" s="79">
        <v>4.3E-3</v>
      </c>
      <c r="O238" s="79">
        <v>6.9999999999999999E-4</v>
      </c>
    </row>
    <row r="239" spans="2:15">
      <c r="B239" t="s">
        <v>2058</v>
      </c>
      <c r="C239" t="s">
        <v>2059</v>
      </c>
      <c r="D239" t="s">
        <v>1132</v>
      </c>
      <c r="E239" t="s">
        <v>1133</v>
      </c>
      <c r="F239" t="s">
        <v>2060</v>
      </c>
      <c r="G239" t="s">
        <v>1237</v>
      </c>
      <c r="H239" t="s">
        <v>110</v>
      </c>
      <c r="I239" s="78">
        <v>39630.75</v>
      </c>
      <c r="J239" s="78">
        <v>2422</v>
      </c>
      <c r="K239" s="78">
        <v>0</v>
      </c>
      <c r="L239" s="78">
        <v>3726.9318471420002</v>
      </c>
      <c r="M239" s="79">
        <v>0</v>
      </c>
      <c r="N239" s="79">
        <v>1.1999999999999999E-3</v>
      </c>
      <c r="O239" s="79">
        <v>2.0000000000000001E-4</v>
      </c>
    </row>
    <row r="240" spans="2:15">
      <c r="B240" t="s">
        <v>2061</v>
      </c>
      <c r="C240" t="s">
        <v>2062</v>
      </c>
      <c r="D240" t="s">
        <v>1141</v>
      </c>
      <c r="E240" t="s">
        <v>1133</v>
      </c>
      <c r="F240" t="s">
        <v>2063</v>
      </c>
      <c r="G240" t="s">
        <v>1237</v>
      </c>
      <c r="H240" t="s">
        <v>106</v>
      </c>
      <c r="I240" s="78">
        <v>72</v>
      </c>
      <c r="J240" s="78">
        <v>12697</v>
      </c>
      <c r="K240" s="78">
        <v>0</v>
      </c>
      <c r="L240" s="78">
        <v>31.685617440000001</v>
      </c>
      <c r="M240" s="79">
        <v>0</v>
      </c>
      <c r="N240" s="79">
        <v>0</v>
      </c>
      <c r="O240" s="79">
        <v>0</v>
      </c>
    </row>
    <row r="241" spans="2:15">
      <c r="B241" t="s">
        <v>2064</v>
      </c>
      <c r="C241" t="s">
        <v>2065</v>
      </c>
      <c r="D241" t="s">
        <v>1141</v>
      </c>
      <c r="E241" t="s">
        <v>1133</v>
      </c>
      <c r="F241" t="s">
        <v>2066</v>
      </c>
      <c r="G241" t="s">
        <v>1157</v>
      </c>
      <c r="H241" t="s">
        <v>106</v>
      </c>
      <c r="I241" s="78">
        <v>32</v>
      </c>
      <c r="J241" s="78">
        <v>43531</v>
      </c>
      <c r="K241" s="78">
        <v>0</v>
      </c>
      <c r="L241" s="78">
        <v>48.28110272</v>
      </c>
      <c r="M241" s="79">
        <v>0</v>
      </c>
      <c r="N241" s="79">
        <v>0</v>
      </c>
      <c r="O241" s="79">
        <v>0</v>
      </c>
    </row>
    <row r="242" spans="2:15">
      <c r="B242" t="s">
        <v>2067</v>
      </c>
      <c r="C242" t="s">
        <v>2068</v>
      </c>
      <c r="D242" t="s">
        <v>1141</v>
      </c>
      <c r="E242" t="s">
        <v>1133</v>
      </c>
      <c r="F242" t="s">
        <v>2069</v>
      </c>
      <c r="G242" t="s">
        <v>1157</v>
      </c>
      <c r="H242" t="s">
        <v>106</v>
      </c>
      <c r="I242" s="78">
        <v>42915.53</v>
      </c>
      <c r="J242" s="78">
        <v>22707</v>
      </c>
      <c r="K242" s="78">
        <v>0</v>
      </c>
      <c r="L242" s="78">
        <v>33775.578690348601</v>
      </c>
      <c r="M242" s="79">
        <v>0</v>
      </c>
      <c r="N242" s="79">
        <v>1.1299999999999999E-2</v>
      </c>
      <c r="O242" s="79">
        <v>1.9E-3</v>
      </c>
    </row>
    <row r="243" spans="2:15">
      <c r="B243" t="s">
        <v>2070</v>
      </c>
      <c r="C243" t="s">
        <v>2071</v>
      </c>
      <c r="D243" t="s">
        <v>1132</v>
      </c>
      <c r="E243" t="s">
        <v>1133</v>
      </c>
      <c r="F243" t="s">
        <v>2072</v>
      </c>
      <c r="G243" t="s">
        <v>1157</v>
      </c>
      <c r="H243" t="s">
        <v>106</v>
      </c>
      <c r="I243" s="78">
        <v>100</v>
      </c>
      <c r="J243" s="78">
        <v>13409</v>
      </c>
      <c r="K243" s="78">
        <v>0</v>
      </c>
      <c r="L243" s="78">
        <v>46.475594000000001</v>
      </c>
      <c r="M243" s="79">
        <v>0</v>
      </c>
      <c r="N243" s="79">
        <v>0</v>
      </c>
      <c r="O243" s="79">
        <v>0</v>
      </c>
    </row>
    <row r="244" spans="2:15">
      <c r="B244" t="s">
        <v>2073</v>
      </c>
      <c r="C244" t="s">
        <v>2074</v>
      </c>
      <c r="D244" t="s">
        <v>1141</v>
      </c>
      <c r="E244" t="s">
        <v>1133</v>
      </c>
      <c r="F244" t="s">
        <v>2075</v>
      </c>
      <c r="G244" t="s">
        <v>1157</v>
      </c>
      <c r="H244" t="s">
        <v>106</v>
      </c>
      <c r="I244" s="78">
        <v>8</v>
      </c>
      <c r="J244" s="78">
        <v>141361</v>
      </c>
      <c r="K244" s="78">
        <v>0</v>
      </c>
      <c r="L244" s="78">
        <v>39.196578080000002</v>
      </c>
      <c r="M244" s="79">
        <v>0</v>
      </c>
      <c r="N244" s="79">
        <v>0</v>
      </c>
      <c r="O244" s="79">
        <v>0</v>
      </c>
    </row>
    <row r="245" spans="2:15">
      <c r="B245" t="s">
        <v>2076</v>
      </c>
      <c r="C245" t="s">
        <v>2074</v>
      </c>
      <c r="D245" t="s">
        <v>1141</v>
      </c>
      <c r="E245" t="s">
        <v>1133</v>
      </c>
      <c r="F245" t="s">
        <v>2075</v>
      </c>
      <c r="G245" t="s">
        <v>1157</v>
      </c>
      <c r="H245" t="s">
        <v>106</v>
      </c>
      <c r="I245" s="78">
        <v>8496.3700000000008</v>
      </c>
      <c r="J245" s="78">
        <v>141361</v>
      </c>
      <c r="K245" s="78">
        <v>0</v>
      </c>
      <c r="L245" s="78">
        <v>41628.578762696197</v>
      </c>
      <c r="M245" s="79">
        <v>0</v>
      </c>
      <c r="N245" s="79">
        <v>1.3899999999999999E-2</v>
      </c>
      <c r="O245" s="79">
        <v>2.3E-3</v>
      </c>
    </row>
    <row r="246" spans="2:15">
      <c r="B246" t="s">
        <v>2077</v>
      </c>
      <c r="C246" t="s">
        <v>2078</v>
      </c>
      <c r="D246" t="s">
        <v>1141</v>
      </c>
      <c r="E246" t="s">
        <v>1133</v>
      </c>
      <c r="F246" t="s">
        <v>2079</v>
      </c>
      <c r="G246" t="s">
        <v>1157</v>
      </c>
      <c r="H246" t="s">
        <v>106</v>
      </c>
      <c r="I246" s="78">
        <v>7682.95</v>
      </c>
      <c r="J246" s="78">
        <v>29570</v>
      </c>
      <c r="K246" s="78">
        <v>0</v>
      </c>
      <c r="L246" s="78">
        <v>7874.2262597899999</v>
      </c>
      <c r="M246" s="79">
        <v>0</v>
      </c>
      <c r="N246" s="79">
        <v>2.5999999999999999E-3</v>
      </c>
      <c r="O246" s="79">
        <v>4.0000000000000002E-4</v>
      </c>
    </row>
    <row r="247" spans="2:15">
      <c r="B247" t="s">
        <v>2080</v>
      </c>
      <c r="C247" t="s">
        <v>2081</v>
      </c>
      <c r="D247" t="s">
        <v>1141</v>
      </c>
      <c r="E247" t="s">
        <v>1133</v>
      </c>
      <c r="F247" t="s">
        <v>2082</v>
      </c>
      <c r="G247" t="s">
        <v>1157</v>
      </c>
      <c r="H247" t="s">
        <v>106</v>
      </c>
      <c r="I247" s="78">
        <v>60</v>
      </c>
      <c r="J247" s="78">
        <v>20351</v>
      </c>
      <c r="K247" s="78">
        <v>0</v>
      </c>
      <c r="L247" s="78">
        <v>42.3219396</v>
      </c>
      <c r="M247" s="79">
        <v>0</v>
      </c>
      <c r="N247" s="79">
        <v>0</v>
      </c>
      <c r="O247" s="79">
        <v>0</v>
      </c>
    </row>
    <row r="248" spans="2:15">
      <c r="B248" t="s">
        <v>2083</v>
      </c>
      <c r="C248" t="s">
        <v>2081</v>
      </c>
      <c r="D248" t="s">
        <v>1141</v>
      </c>
      <c r="E248" t="s">
        <v>1133</v>
      </c>
      <c r="F248" t="s">
        <v>2082</v>
      </c>
      <c r="G248" t="s">
        <v>1157</v>
      </c>
      <c r="H248" t="s">
        <v>106</v>
      </c>
      <c r="I248" s="78">
        <v>34864.160000000003</v>
      </c>
      <c r="J248" s="78">
        <v>20351</v>
      </c>
      <c r="K248" s="78">
        <v>0</v>
      </c>
      <c r="L248" s="78">
        <v>24591.981228745601</v>
      </c>
      <c r="M248" s="79">
        <v>0</v>
      </c>
      <c r="N248" s="79">
        <v>8.2000000000000007E-3</v>
      </c>
      <c r="O248" s="79">
        <v>1.4E-3</v>
      </c>
    </row>
    <row r="249" spans="2:15">
      <c r="B249" t="s">
        <v>2084</v>
      </c>
      <c r="C249" t="s">
        <v>2085</v>
      </c>
      <c r="D249" t="s">
        <v>1141</v>
      </c>
      <c r="E249" t="s">
        <v>1133</v>
      </c>
      <c r="F249" t="s">
        <v>2086</v>
      </c>
      <c r="G249" t="s">
        <v>1157</v>
      </c>
      <c r="H249" t="s">
        <v>106</v>
      </c>
      <c r="I249" s="78">
        <v>19593.349999999999</v>
      </c>
      <c r="J249" s="78">
        <v>17423</v>
      </c>
      <c r="K249" s="78">
        <v>0</v>
      </c>
      <c r="L249" s="78">
        <v>11832.055318152999</v>
      </c>
      <c r="M249" s="79">
        <v>0</v>
      </c>
      <c r="N249" s="79">
        <v>3.8999999999999998E-3</v>
      </c>
      <c r="O249" s="79">
        <v>6.9999999999999999E-4</v>
      </c>
    </row>
    <row r="250" spans="2:15">
      <c r="B250" t="s">
        <v>2087</v>
      </c>
      <c r="C250" t="s">
        <v>2085</v>
      </c>
      <c r="D250" t="s">
        <v>1141</v>
      </c>
      <c r="E250" t="s">
        <v>1133</v>
      </c>
      <c r="F250" t="s">
        <v>2086</v>
      </c>
      <c r="G250" t="s">
        <v>1157</v>
      </c>
      <c r="H250" t="s">
        <v>106</v>
      </c>
      <c r="I250" s="78">
        <v>81</v>
      </c>
      <c r="J250" s="78">
        <v>17423</v>
      </c>
      <c r="K250" s="78">
        <v>0</v>
      </c>
      <c r="L250" s="78">
        <v>48.914375579999998</v>
      </c>
      <c r="M250" s="79">
        <v>0</v>
      </c>
      <c r="N250" s="79">
        <v>0</v>
      </c>
      <c r="O250" s="79">
        <v>0</v>
      </c>
    </row>
    <row r="251" spans="2:15">
      <c r="B251" t="s">
        <v>2088</v>
      </c>
      <c r="C251" t="s">
        <v>2089</v>
      </c>
      <c r="D251" t="s">
        <v>1141</v>
      </c>
      <c r="E251" t="s">
        <v>1133</v>
      </c>
      <c r="F251" t="s">
        <v>2090</v>
      </c>
      <c r="G251" t="s">
        <v>1157</v>
      </c>
      <c r="H251" t="s">
        <v>106</v>
      </c>
      <c r="I251" s="78">
        <v>56</v>
      </c>
      <c r="J251" s="78">
        <v>18733</v>
      </c>
      <c r="K251" s="78">
        <v>0</v>
      </c>
      <c r="L251" s="78">
        <v>36.360003679999998</v>
      </c>
      <c r="M251" s="79">
        <v>0</v>
      </c>
      <c r="N251" s="79">
        <v>0</v>
      </c>
      <c r="O251" s="79">
        <v>0</v>
      </c>
    </row>
    <row r="252" spans="2:15">
      <c r="B252" t="s">
        <v>2091</v>
      </c>
      <c r="C252" t="s">
        <v>2092</v>
      </c>
      <c r="D252" t="s">
        <v>1141</v>
      </c>
      <c r="E252" t="s">
        <v>1133</v>
      </c>
      <c r="F252" t="s">
        <v>2093</v>
      </c>
      <c r="G252" t="s">
        <v>1157</v>
      </c>
      <c r="H252" t="s">
        <v>106</v>
      </c>
      <c r="I252" s="78">
        <v>142</v>
      </c>
      <c r="J252" s="78">
        <v>10494</v>
      </c>
      <c r="K252" s="78">
        <v>0</v>
      </c>
      <c r="L252" s="78">
        <v>51.648529680000003</v>
      </c>
      <c r="M252" s="79">
        <v>0</v>
      </c>
      <c r="N252" s="79">
        <v>0</v>
      </c>
      <c r="O252" s="79">
        <v>0</v>
      </c>
    </row>
    <row r="253" spans="2:15">
      <c r="B253" t="s">
        <v>2094</v>
      </c>
      <c r="C253" t="s">
        <v>2095</v>
      </c>
      <c r="D253" t="s">
        <v>1141</v>
      </c>
      <c r="E253" t="s">
        <v>1133</v>
      </c>
      <c r="F253" t="s">
        <v>2096</v>
      </c>
      <c r="G253" t="s">
        <v>1157</v>
      </c>
      <c r="H253" t="s">
        <v>106</v>
      </c>
      <c r="I253" s="78">
        <v>91</v>
      </c>
      <c r="J253" s="78">
        <v>19500</v>
      </c>
      <c r="K253" s="78">
        <v>0</v>
      </c>
      <c r="L253" s="78">
        <v>61.504170000000002</v>
      </c>
      <c r="M253" s="79">
        <v>0</v>
      </c>
      <c r="N253" s="79">
        <v>0</v>
      </c>
      <c r="O253" s="79">
        <v>0</v>
      </c>
    </row>
    <row r="254" spans="2:15">
      <c r="B254" t="s">
        <v>2097</v>
      </c>
      <c r="C254" t="s">
        <v>2098</v>
      </c>
      <c r="D254" t="s">
        <v>1141</v>
      </c>
      <c r="E254" t="s">
        <v>1133</v>
      </c>
      <c r="F254" t="s">
        <v>2099</v>
      </c>
      <c r="G254" t="s">
        <v>1157</v>
      </c>
      <c r="H254" t="s">
        <v>106</v>
      </c>
      <c r="I254" s="78">
        <v>129</v>
      </c>
      <c r="J254" s="78">
        <v>6838</v>
      </c>
      <c r="K254" s="78">
        <v>0</v>
      </c>
      <c r="L254" s="78">
        <v>30.57365532</v>
      </c>
      <c r="M254" s="79">
        <v>0</v>
      </c>
      <c r="N254" s="79">
        <v>0</v>
      </c>
      <c r="O254" s="79">
        <v>0</v>
      </c>
    </row>
    <row r="255" spans="2:15">
      <c r="B255" t="s">
        <v>2100</v>
      </c>
      <c r="C255" t="s">
        <v>2101</v>
      </c>
      <c r="D255" t="s">
        <v>1141</v>
      </c>
      <c r="E255" t="s">
        <v>1133</v>
      </c>
      <c r="F255" t="s">
        <v>2102</v>
      </c>
      <c r="G255" t="s">
        <v>1157</v>
      </c>
      <c r="H255" t="s">
        <v>205</v>
      </c>
      <c r="I255" s="78">
        <v>17300.32</v>
      </c>
      <c r="J255" s="78">
        <v>49860</v>
      </c>
      <c r="K255" s="78">
        <v>0</v>
      </c>
      <c r="L255" s="78">
        <v>3855.7949797440001</v>
      </c>
      <c r="M255" s="79">
        <v>0</v>
      </c>
      <c r="N255" s="79">
        <v>1.2999999999999999E-3</v>
      </c>
      <c r="O255" s="79">
        <v>2.0000000000000001E-4</v>
      </c>
    </row>
    <row r="256" spans="2:15">
      <c r="B256" t="s">
        <v>2103</v>
      </c>
      <c r="C256" t="s">
        <v>2104</v>
      </c>
      <c r="D256" t="s">
        <v>1141</v>
      </c>
      <c r="E256" t="s">
        <v>1133</v>
      </c>
      <c r="F256" t="s">
        <v>2105</v>
      </c>
      <c r="G256" t="s">
        <v>1157</v>
      </c>
      <c r="H256" t="s">
        <v>106</v>
      </c>
      <c r="I256" s="78">
        <v>256</v>
      </c>
      <c r="J256" s="78">
        <v>3796</v>
      </c>
      <c r="K256" s="78">
        <v>0</v>
      </c>
      <c r="L256" s="78">
        <v>33.681756159999999</v>
      </c>
      <c r="M256" s="79">
        <v>0</v>
      </c>
      <c r="N256" s="79">
        <v>0</v>
      </c>
      <c r="O256" s="79">
        <v>0</v>
      </c>
    </row>
    <row r="257" spans="2:15">
      <c r="B257" t="s">
        <v>2106</v>
      </c>
      <c r="C257" t="s">
        <v>2107</v>
      </c>
      <c r="D257" t="s">
        <v>1141</v>
      </c>
      <c r="E257" t="s">
        <v>1133</v>
      </c>
      <c r="F257" t="s">
        <v>2108</v>
      </c>
      <c r="G257" t="s">
        <v>1157</v>
      </c>
      <c r="H257" t="s">
        <v>106</v>
      </c>
      <c r="I257" s="78">
        <v>14075.15</v>
      </c>
      <c r="J257" s="78">
        <v>19317</v>
      </c>
      <c r="K257" s="78">
        <v>0</v>
      </c>
      <c r="L257" s="78">
        <v>9423.6960505829993</v>
      </c>
      <c r="M257" s="79">
        <v>0</v>
      </c>
      <c r="N257" s="79">
        <v>3.0999999999999999E-3</v>
      </c>
      <c r="O257" s="79">
        <v>5.0000000000000001E-4</v>
      </c>
    </row>
    <row r="258" spans="2:15">
      <c r="B258" t="s">
        <v>2109</v>
      </c>
      <c r="C258" t="s">
        <v>2110</v>
      </c>
      <c r="D258" t="s">
        <v>1141</v>
      </c>
      <c r="E258" t="s">
        <v>1133</v>
      </c>
      <c r="F258" t="s">
        <v>2111</v>
      </c>
      <c r="G258" t="s">
        <v>1157</v>
      </c>
      <c r="H258" t="s">
        <v>106</v>
      </c>
      <c r="I258" s="78">
        <v>123</v>
      </c>
      <c r="J258" s="78">
        <v>10950</v>
      </c>
      <c r="K258" s="78">
        <v>0</v>
      </c>
      <c r="L258" s="78">
        <v>46.681820999999999</v>
      </c>
      <c r="M258" s="79">
        <v>0</v>
      </c>
      <c r="N258" s="79">
        <v>0</v>
      </c>
      <c r="O258" s="79">
        <v>0</v>
      </c>
    </row>
    <row r="259" spans="2:15">
      <c r="B259" t="s">
        <v>2112</v>
      </c>
      <c r="C259" t="s">
        <v>2113</v>
      </c>
      <c r="D259" t="s">
        <v>1141</v>
      </c>
      <c r="E259" t="s">
        <v>1133</v>
      </c>
      <c r="F259" t="s">
        <v>2114</v>
      </c>
      <c r="G259" t="s">
        <v>1232</v>
      </c>
      <c r="H259" t="s">
        <v>106</v>
      </c>
      <c r="I259" s="78">
        <v>24601.55</v>
      </c>
      <c r="J259" s="78">
        <v>36480</v>
      </c>
      <c r="K259" s="78">
        <v>0</v>
      </c>
      <c r="L259" s="78">
        <v>31106.121095039998</v>
      </c>
      <c r="M259" s="79">
        <v>0</v>
      </c>
      <c r="N259" s="79">
        <v>1.04E-2</v>
      </c>
      <c r="O259" s="79">
        <v>1.6999999999999999E-3</v>
      </c>
    </row>
    <row r="260" spans="2:15">
      <c r="B260" t="s">
        <v>2115</v>
      </c>
      <c r="C260" t="s">
        <v>2116</v>
      </c>
      <c r="D260" t="s">
        <v>1141</v>
      </c>
      <c r="E260" t="s">
        <v>1133</v>
      </c>
      <c r="F260" t="s">
        <v>2117</v>
      </c>
      <c r="G260" t="s">
        <v>1232</v>
      </c>
      <c r="H260" t="s">
        <v>106</v>
      </c>
      <c r="I260" s="78">
        <v>197</v>
      </c>
      <c r="J260" s="78">
        <v>4664</v>
      </c>
      <c r="K260" s="78">
        <v>0</v>
      </c>
      <c r="L260" s="78">
        <v>31.845885280000001</v>
      </c>
      <c r="M260" s="79">
        <v>0</v>
      </c>
      <c r="N260" s="79">
        <v>0</v>
      </c>
      <c r="O260" s="79">
        <v>0</v>
      </c>
    </row>
    <row r="261" spans="2:15">
      <c r="B261" t="s">
        <v>2118</v>
      </c>
      <c r="C261" t="s">
        <v>2116</v>
      </c>
      <c r="D261" t="s">
        <v>1141</v>
      </c>
      <c r="E261" t="s">
        <v>1133</v>
      </c>
      <c r="F261" t="s">
        <v>2117</v>
      </c>
      <c r="G261" t="s">
        <v>1232</v>
      </c>
      <c r="H261" t="s">
        <v>106</v>
      </c>
      <c r="I261" s="78">
        <v>42831.67</v>
      </c>
      <c r="J261" s="78">
        <v>4664</v>
      </c>
      <c r="K261" s="78">
        <v>0</v>
      </c>
      <c r="L261" s="78">
        <v>6923.9210617808003</v>
      </c>
      <c r="M261" s="79">
        <v>0</v>
      </c>
      <c r="N261" s="79">
        <v>2.3E-3</v>
      </c>
      <c r="O261" s="79">
        <v>4.0000000000000002E-4</v>
      </c>
    </row>
    <row r="262" spans="2:15">
      <c r="B262" t="s">
        <v>2119</v>
      </c>
      <c r="C262" t="s">
        <v>2120</v>
      </c>
      <c r="D262" t="s">
        <v>1141</v>
      </c>
      <c r="E262" t="s">
        <v>1133</v>
      </c>
      <c r="F262" t="s">
        <v>2121</v>
      </c>
      <c r="G262" t="s">
        <v>1232</v>
      </c>
      <c r="H262" t="s">
        <v>106</v>
      </c>
      <c r="I262" s="78">
        <v>66</v>
      </c>
      <c r="J262" s="78">
        <v>12077</v>
      </c>
      <c r="K262" s="78">
        <v>0</v>
      </c>
      <c r="L262" s="78">
        <v>27.626862119999998</v>
      </c>
      <c r="M262" s="79">
        <v>0</v>
      </c>
      <c r="N262" s="79">
        <v>0</v>
      </c>
      <c r="O262" s="79">
        <v>0</v>
      </c>
    </row>
    <row r="263" spans="2:15">
      <c r="B263" t="s">
        <v>2122</v>
      </c>
      <c r="C263" t="s">
        <v>2123</v>
      </c>
      <c r="D263" t="s">
        <v>1141</v>
      </c>
      <c r="E263" t="s">
        <v>1133</v>
      </c>
      <c r="F263" t="s">
        <v>2124</v>
      </c>
      <c r="G263" t="s">
        <v>1232</v>
      </c>
      <c r="H263" t="s">
        <v>110</v>
      </c>
      <c r="I263" s="78">
        <v>256151.8</v>
      </c>
      <c r="J263" s="78">
        <v>388.85</v>
      </c>
      <c r="K263" s="78">
        <v>0</v>
      </c>
      <c r="L263" s="78">
        <v>3867.44847385205</v>
      </c>
      <c r="M263" s="79">
        <v>0</v>
      </c>
      <c r="N263" s="79">
        <v>1.2999999999999999E-3</v>
      </c>
      <c r="O263" s="79">
        <v>2.0000000000000001E-4</v>
      </c>
    </row>
    <row r="264" spans="2:15">
      <c r="B264" t="s">
        <v>2125</v>
      </c>
      <c r="C264" t="s">
        <v>2126</v>
      </c>
      <c r="D264" t="s">
        <v>1132</v>
      </c>
      <c r="E264" t="s">
        <v>1133</v>
      </c>
      <c r="F264" t="s">
        <v>2127</v>
      </c>
      <c r="G264" t="s">
        <v>1232</v>
      </c>
      <c r="H264" t="s">
        <v>106</v>
      </c>
      <c r="I264" s="78">
        <v>14114.6</v>
      </c>
      <c r="J264" s="78">
        <v>22967</v>
      </c>
      <c r="K264" s="78">
        <v>0</v>
      </c>
      <c r="L264" s="78">
        <v>11235.732830812</v>
      </c>
      <c r="M264" s="79">
        <v>2.0000000000000001E-4</v>
      </c>
      <c r="N264" s="79">
        <v>3.7000000000000002E-3</v>
      </c>
      <c r="O264" s="79">
        <v>5.9999999999999995E-4</v>
      </c>
    </row>
    <row r="265" spans="2:15">
      <c r="B265" t="s">
        <v>2128</v>
      </c>
      <c r="C265" t="s">
        <v>2129</v>
      </c>
      <c r="D265" t="s">
        <v>1141</v>
      </c>
      <c r="E265" t="s">
        <v>1133</v>
      </c>
      <c r="F265" t="s">
        <v>2130</v>
      </c>
      <c r="G265" t="s">
        <v>1232</v>
      </c>
      <c r="H265" t="s">
        <v>106</v>
      </c>
      <c r="I265" s="78">
        <v>143</v>
      </c>
      <c r="J265" s="78">
        <v>9121</v>
      </c>
      <c r="K265" s="78">
        <v>0</v>
      </c>
      <c r="L265" s="78">
        <v>45.207141980000003</v>
      </c>
      <c r="M265" s="79">
        <v>0</v>
      </c>
      <c r="N265" s="79">
        <v>0</v>
      </c>
      <c r="O265" s="79">
        <v>0</v>
      </c>
    </row>
    <row r="266" spans="2:15">
      <c r="B266" t="s">
        <v>2131</v>
      </c>
      <c r="C266" t="s">
        <v>2132</v>
      </c>
      <c r="D266" t="s">
        <v>2133</v>
      </c>
      <c r="E266" t="s">
        <v>1133</v>
      </c>
      <c r="F266" t="s">
        <v>2134</v>
      </c>
      <c r="G266" t="s">
        <v>1232</v>
      </c>
      <c r="H266" t="s">
        <v>106</v>
      </c>
      <c r="I266" s="78">
        <v>9</v>
      </c>
      <c r="J266" s="78">
        <v>110300</v>
      </c>
      <c r="K266" s="78">
        <v>0</v>
      </c>
      <c r="L266" s="78">
        <v>34.406981999999999</v>
      </c>
      <c r="M266" s="79">
        <v>0</v>
      </c>
      <c r="N266" s="79">
        <v>0</v>
      </c>
      <c r="O266" s="79">
        <v>0</v>
      </c>
    </row>
    <row r="267" spans="2:15">
      <c r="B267" t="s">
        <v>2135</v>
      </c>
      <c r="C267" t="s">
        <v>2136</v>
      </c>
      <c r="D267" t="s">
        <v>1141</v>
      </c>
      <c r="E267" t="s">
        <v>1133</v>
      </c>
      <c r="F267" t="s">
        <v>2137</v>
      </c>
      <c r="G267" t="s">
        <v>1232</v>
      </c>
      <c r="H267" t="s">
        <v>203</v>
      </c>
      <c r="I267" s="78">
        <v>249071.74</v>
      </c>
      <c r="J267" s="78">
        <v>8616</v>
      </c>
      <c r="K267" s="78">
        <v>0</v>
      </c>
      <c r="L267" s="78">
        <v>7931.6238053606403</v>
      </c>
      <c r="M267" s="79">
        <v>0</v>
      </c>
      <c r="N267" s="79">
        <v>2.5999999999999999E-3</v>
      </c>
      <c r="O267" s="79">
        <v>4.0000000000000002E-4</v>
      </c>
    </row>
    <row r="268" spans="2:15">
      <c r="B268" t="s">
        <v>2138</v>
      </c>
      <c r="C268" t="s">
        <v>2101</v>
      </c>
      <c r="D268" t="s">
        <v>1141</v>
      </c>
      <c r="E268" t="s">
        <v>1133</v>
      </c>
      <c r="F268" t="s">
        <v>2139</v>
      </c>
      <c r="G268" t="s">
        <v>1182</v>
      </c>
      <c r="H268" t="s">
        <v>110</v>
      </c>
      <c r="I268" s="78">
        <v>35286.61</v>
      </c>
      <c r="J268" s="78">
        <v>5424</v>
      </c>
      <c r="K268" s="78">
        <v>0</v>
      </c>
      <c r="L268" s="78">
        <v>7431.4684664659198</v>
      </c>
      <c r="M268" s="79">
        <v>1E-4</v>
      </c>
      <c r="N268" s="79">
        <v>2.5000000000000001E-3</v>
      </c>
      <c r="O268" s="79">
        <v>4.0000000000000002E-4</v>
      </c>
    </row>
    <row r="269" spans="2:15">
      <c r="B269" t="s">
        <v>2140</v>
      </c>
      <c r="C269" t="s">
        <v>2141</v>
      </c>
      <c r="D269" t="s">
        <v>1141</v>
      </c>
      <c r="E269" t="s">
        <v>1133</v>
      </c>
      <c r="F269" t="s">
        <v>2102</v>
      </c>
      <c r="G269" t="s">
        <v>1182</v>
      </c>
      <c r="H269" t="s">
        <v>106</v>
      </c>
      <c r="I269" s="78">
        <v>178</v>
      </c>
      <c r="J269" s="78">
        <v>6400</v>
      </c>
      <c r="K269" s="78">
        <v>0</v>
      </c>
      <c r="L269" s="78">
        <v>39.484672000000003</v>
      </c>
      <c r="M269" s="79">
        <v>0</v>
      </c>
      <c r="N269" s="79">
        <v>0</v>
      </c>
      <c r="O269" s="79">
        <v>0</v>
      </c>
    </row>
    <row r="270" spans="2:15">
      <c r="B270" t="s">
        <v>2142</v>
      </c>
      <c r="C270" t="s">
        <v>2143</v>
      </c>
      <c r="D270" t="s">
        <v>1141</v>
      </c>
      <c r="E270" t="s">
        <v>1133</v>
      </c>
      <c r="F270" t="s">
        <v>2144</v>
      </c>
      <c r="G270" t="s">
        <v>1199</v>
      </c>
      <c r="H270" t="s">
        <v>110</v>
      </c>
      <c r="I270" s="78">
        <v>48947.199999999997</v>
      </c>
      <c r="J270" s="78">
        <v>3270</v>
      </c>
      <c r="K270" s="78">
        <v>0</v>
      </c>
      <c r="L270" s="78">
        <v>6214.7065528319999</v>
      </c>
      <c r="M270" s="79">
        <v>0</v>
      </c>
      <c r="N270" s="79">
        <v>2.0999999999999999E-3</v>
      </c>
      <c r="O270" s="79">
        <v>2.9999999999999997E-4</v>
      </c>
    </row>
    <row r="271" spans="2:15">
      <c r="B271" t="s">
        <v>2145</v>
      </c>
      <c r="C271" t="s">
        <v>2146</v>
      </c>
      <c r="D271" t="s">
        <v>1132</v>
      </c>
      <c r="E271" t="s">
        <v>1133</v>
      </c>
      <c r="F271" t="s">
        <v>2147</v>
      </c>
      <c r="G271" t="s">
        <v>1199</v>
      </c>
      <c r="H271" t="s">
        <v>106</v>
      </c>
      <c r="I271" s="78">
        <v>7621.32</v>
      </c>
      <c r="J271" s="78">
        <v>14022</v>
      </c>
      <c r="K271" s="78">
        <v>17.011510000000001</v>
      </c>
      <c r="L271" s="78">
        <v>3720.9922357263999</v>
      </c>
      <c r="M271" s="79">
        <v>0</v>
      </c>
      <c r="N271" s="79">
        <v>1.1999999999999999E-3</v>
      </c>
      <c r="O271" s="79">
        <v>2.0000000000000001E-4</v>
      </c>
    </row>
    <row r="272" spans="2:15">
      <c r="B272" t="s">
        <v>2148</v>
      </c>
      <c r="C272" t="s">
        <v>2132</v>
      </c>
      <c r="D272" t="s">
        <v>1141</v>
      </c>
      <c r="E272" t="s">
        <v>1133</v>
      </c>
      <c r="F272" t="s">
        <v>2134</v>
      </c>
      <c r="G272" t="s">
        <v>1199</v>
      </c>
      <c r="H272" t="s">
        <v>106</v>
      </c>
      <c r="I272" s="78">
        <v>3554.27</v>
      </c>
      <c r="J272" s="78">
        <v>110300</v>
      </c>
      <c r="K272" s="78">
        <v>0</v>
      </c>
      <c r="L272" s="78">
        <v>13587.967101460001</v>
      </c>
      <c r="M272" s="79">
        <v>0</v>
      </c>
      <c r="N272" s="79">
        <v>4.4999999999999997E-3</v>
      </c>
      <c r="O272" s="79">
        <v>8.0000000000000004E-4</v>
      </c>
    </row>
    <row r="273" spans="2:15">
      <c r="B273" t="s">
        <v>2149</v>
      </c>
      <c r="C273" t="s">
        <v>2150</v>
      </c>
      <c r="D273" t="s">
        <v>1141</v>
      </c>
      <c r="E273" t="s">
        <v>1133</v>
      </c>
      <c r="F273" t="s">
        <v>2151</v>
      </c>
      <c r="G273" t="s">
        <v>1199</v>
      </c>
      <c r="H273" t="s">
        <v>106</v>
      </c>
      <c r="I273" s="78">
        <v>33796.32</v>
      </c>
      <c r="J273" s="78">
        <v>11118</v>
      </c>
      <c r="K273" s="78">
        <v>0</v>
      </c>
      <c r="L273" s="78">
        <v>13023.4078564416</v>
      </c>
      <c r="M273" s="79">
        <v>0</v>
      </c>
      <c r="N273" s="79">
        <v>4.3E-3</v>
      </c>
      <c r="O273" s="79">
        <v>6.9999999999999999E-4</v>
      </c>
    </row>
    <row r="274" spans="2:15">
      <c r="B274" t="s">
        <v>2152</v>
      </c>
      <c r="C274" t="s">
        <v>2153</v>
      </c>
      <c r="D274" t="s">
        <v>1132</v>
      </c>
      <c r="E274" t="s">
        <v>1133</v>
      </c>
      <c r="F274" t="s">
        <v>2154</v>
      </c>
      <c r="G274" t="s">
        <v>1211</v>
      </c>
      <c r="H274" t="s">
        <v>106</v>
      </c>
      <c r="I274" s="78">
        <v>38</v>
      </c>
      <c r="J274" s="78">
        <v>24017</v>
      </c>
      <c r="K274" s="78">
        <v>0</v>
      </c>
      <c r="L274" s="78">
        <v>31.632310360000002</v>
      </c>
      <c r="M274" s="79">
        <v>0</v>
      </c>
      <c r="N274" s="79">
        <v>0</v>
      </c>
      <c r="O274" s="79">
        <v>0</v>
      </c>
    </row>
    <row r="275" spans="2:15">
      <c r="B275" t="s">
        <v>2155</v>
      </c>
      <c r="C275" t="s">
        <v>2156</v>
      </c>
      <c r="D275" t="s">
        <v>1141</v>
      </c>
      <c r="E275" t="s">
        <v>1133</v>
      </c>
      <c r="F275" t="s">
        <v>2157</v>
      </c>
      <c r="G275" t="s">
        <v>101</v>
      </c>
      <c r="H275" t="s">
        <v>110</v>
      </c>
      <c r="I275" s="78">
        <v>53349.07</v>
      </c>
      <c r="J275" s="78">
        <v>2357</v>
      </c>
      <c r="K275" s="78">
        <v>0</v>
      </c>
      <c r="L275" s="78">
        <v>4882.3786352357201</v>
      </c>
      <c r="M275" s="79">
        <v>0</v>
      </c>
      <c r="N275" s="79">
        <v>1.6000000000000001E-3</v>
      </c>
      <c r="O275" s="79">
        <v>2.9999999999999997E-4</v>
      </c>
    </row>
    <row r="276" spans="2:15">
      <c r="B276" t="s">
        <v>266</v>
      </c>
      <c r="E276" s="16"/>
      <c r="F276" s="16"/>
      <c r="G276" s="16"/>
    </row>
    <row r="277" spans="2:15">
      <c r="B277" t="s">
        <v>395</v>
      </c>
      <c r="E277" s="16"/>
      <c r="F277" s="16"/>
      <c r="G277" s="16"/>
    </row>
    <row r="278" spans="2:15">
      <c r="B278" t="s">
        <v>396</v>
      </c>
      <c r="E278" s="16"/>
      <c r="F278" s="16"/>
      <c r="G278" s="16"/>
    </row>
    <row r="279" spans="2:15">
      <c r="B279" t="s">
        <v>397</v>
      </c>
      <c r="E279" s="16"/>
      <c r="F279" s="16"/>
      <c r="G279" s="16"/>
    </row>
    <row r="280" spans="2:15">
      <c r="B280" t="s">
        <v>398</v>
      </c>
      <c r="E280" s="16"/>
      <c r="F280" s="16"/>
      <c r="G280" s="16"/>
    </row>
    <row r="281" spans="2:15">
      <c r="E281" s="16"/>
      <c r="F281" s="16"/>
      <c r="G281" s="16"/>
    </row>
    <row r="282" spans="2:15">
      <c r="E282" s="16"/>
      <c r="F282" s="16"/>
      <c r="G282" s="16"/>
    </row>
    <row r="283" spans="2:15">
      <c r="E283" s="16"/>
      <c r="F283" s="16"/>
      <c r="G283" s="16"/>
    </row>
    <row r="284" spans="2:15">
      <c r="E284" s="16"/>
      <c r="F284" s="16"/>
      <c r="G284" s="16"/>
    </row>
    <row r="285" spans="2:15">
      <c r="E285" s="16"/>
      <c r="F285" s="16"/>
      <c r="G285" s="16"/>
    </row>
    <row r="286" spans="2:15">
      <c r="E286" s="16"/>
      <c r="F286" s="16"/>
      <c r="G286" s="16"/>
    </row>
    <row r="287" spans="2:15">
      <c r="E287" s="16"/>
      <c r="F287" s="16"/>
      <c r="G287" s="16"/>
    </row>
    <row r="288" spans="2:15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K9 A1:XFD3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s="83">
        <v>44012</v>
      </c>
      <c r="E1" s="16"/>
      <c r="F1" s="16"/>
      <c r="G1" s="16"/>
    </row>
    <row r="2" spans="2:63">
      <c r="B2" s="2" t="s">
        <v>1</v>
      </c>
      <c r="C2" s="12" t="s">
        <v>197</v>
      </c>
      <c r="E2" s="16"/>
      <c r="F2" s="16"/>
      <c r="G2" s="16"/>
    </row>
    <row r="3" spans="2:63">
      <c r="B3" s="2" t="s">
        <v>2</v>
      </c>
      <c r="C3" s="26" t="s">
        <v>4558</v>
      </c>
      <c r="E3" s="16"/>
      <c r="F3" s="16"/>
      <c r="G3" s="16"/>
    </row>
    <row r="4" spans="2:63" s="1" customFormat="1">
      <c r="B4" s="2" t="s">
        <v>3</v>
      </c>
    </row>
    <row r="5" spans="2:63">
      <c r="B5" s="75" t="s">
        <v>198</v>
      </c>
      <c r="C5" t="s">
        <v>199</v>
      </c>
    </row>
    <row r="6" spans="2:63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9"/>
      <c r="BK6" s="19"/>
    </row>
    <row r="7" spans="2:63" ht="26.25" customHeight="1">
      <c r="B7" s="107" t="s">
        <v>194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9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90614319.290000007</v>
      </c>
      <c r="I11" s="7"/>
      <c r="J11" s="76">
        <v>86.153148900000005</v>
      </c>
      <c r="K11" s="76">
        <v>2042584.943560848</v>
      </c>
      <c r="L11" s="7"/>
      <c r="M11" s="77">
        <v>1</v>
      </c>
      <c r="N11" s="77">
        <v>0.1144</v>
      </c>
      <c r="O11" s="35"/>
      <c r="BH11" s="16"/>
      <c r="BI11" s="19"/>
      <c r="BK11" s="16"/>
    </row>
    <row r="12" spans="2:63">
      <c r="B12" s="80" t="s">
        <v>208</v>
      </c>
      <c r="D12" s="16"/>
      <c r="E12" s="16"/>
      <c r="F12" s="16"/>
      <c r="G12" s="16"/>
      <c r="H12" s="82">
        <v>71721242.060000002</v>
      </c>
      <c r="J12" s="82">
        <v>0</v>
      </c>
      <c r="K12" s="82">
        <v>409466.59785563633</v>
      </c>
      <c r="M12" s="81">
        <v>0.20050000000000001</v>
      </c>
      <c r="N12" s="81">
        <v>2.29E-2</v>
      </c>
    </row>
    <row r="13" spans="2:63">
      <c r="B13" s="80" t="s">
        <v>2158</v>
      </c>
      <c r="D13" s="16"/>
      <c r="E13" s="16"/>
      <c r="F13" s="16"/>
      <c r="G13" s="16"/>
      <c r="H13" s="82">
        <v>9995296.0999999996</v>
      </c>
      <c r="J13" s="82">
        <v>0</v>
      </c>
      <c r="K13" s="82">
        <v>191600.71297472433</v>
      </c>
      <c r="M13" s="81">
        <v>9.3799999999999994E-2</v>
      </c>
      <c r="N13" s="81">
        <v>1.0699999999999999E-2</v>
      </c>
    </row>
    <row r="14" spans="2:63">
      <c r="B14" t="s">
        <v>2159</v>
      </c>
      <c r="C14" t="s">
        <v>2160</v>
      </c>
      <c r="D14" t="s">
        <v>100</v>
      </c>
      <c r="E14" t="s">
        <v>2161</v>
      </c>
      <c r="F14" t="s">
        <v>2162</v>
      </c>
      <c r="G14" t="s">
        <v>102</v>
      </c>
      <c r="H14" s="78">
        <v>644756</v>
      </c>
      <c r="I14" s="78">
        <v>1309</v>
      </c>
      <c r="J14" s="78">
        <v>0</v>
      </c>
      <c r="K14" s="78">
        <v>8439.8560400000006</v>
      </c>
      <c r="L14" s="79">
        <v>3.39E-2</v>
      </c>
      <c r="M14" s="79">
        <v>4.1000000000000003E-3</v>
      </c>
      <c r="N14" s="79">
        <v>5.0000000000000001E-4</v>
      </c>
    </row>
    <row r="15" spans="2:63">
      <c r="B15" t="s">
        <v>2163</v>
      </c>
      <c r="C15" t="s">
        <v>2164</v>
      </c>
      <c r="D15" t="s">
        <v>100</v>
      </c>
      <c r="E15" t="s">
        <v>2161</v>
      </c>
      <c r="F15" t="s">
        <v>2162</v>
      </c>
      <c r="G15" t="s">
        <v>102</v>
      </c>
      <c r="H15" s="78">
        <v>1362623.27</v>
      </c>
      <c r="I15" s="78">
        <v>1308</v>
      </c>
      <c r="J15" s="78">
        <v>0</v>
      </c>
      <c r="K15" s="78">
        <v>17823.1123716</v>
      </c>
      <c r="L15" s="79">
        <v>6.6E-3</v>
      </c>
      <c r="M15" s="79">
        <v>8.6999999999999994E-3</v>
      </c>
      <c r="N15" s="79">
        <v>1E-3</v>
      </c>
    </row>
    <row r="16" spans="2:63">
      <c r="B16" t="s">
        <v>2165</v>
      </c>
      <c r="C16" t="s">
        <v>2166</v>
      </c>
      <c r="D16" t="s">
        <v>100</v>
      </c>
      <c r="E16" t="s">
        <v>2161</v>
      </c>
      <c r="F16" t="s">
        <v>2162</v>
      </c>
      <c r="G16" t="s">
        <v>102</v>
      </c>
      <c r="H16" s="78">
        <v>743846.59</v>
      </c>
      <c r="I16" s="78">
        <v>1735</v>
      </c>
      <c r="J16" s="78">
        <v>0</v>
      </c>
      <c r="K16" s="78">
        <v>12905.738336500001</v>
      </c>
      <c r="L16" s="79">
        <v>0.01</v>
      </c>
      <c r="M16" s="79">
        <v>6.3E-3</v>
      </c>
      <c r="N16" s="79">
        <v>6.9999999999999999E-4</v>
      </c>
    </row>
    <row r="17" spans="2:14">
      <c r="B17" t="s">
        <v>2167</v>
      </c>
      <c r="C17" t="s">
        <v>2168</v>
      </c>
      <c r="D17" t="s">
        <v>100</v>
      </c>
      <c r="E17" t="s">
        <v>2169</v>
      </c>
      <c r="F17" t="s">
        <v>2162</v>
      </c>
      <c r="G17" t="s">
        <v>102</v>
      </c>
      <c r="H17" s="78">
        <v>645063</v>
      </c>
      <c r="I17" s="78">
        <v>1311</v>
      </c>
      <c r="J17" s="78">
        <v>0</v>
      </c>
      <c r="K17" s="78">
        <v>8456.7759299999998</v>
      </c>
      <c r="L17" s="79">
        <v>2.2100000000000002E-2</v>
      </c>
      <c r="M17" s="79">
        <v>4.1000000000000003E-3</v>
      </c>
      <c r="N17" s="79">
        <v>5.0000000000000001E-4</v>
      </c>
    </row>
    <row r="18" spans="2:14">
      <c r="B18" t="s">
        <v>2170</v>
      </c>
      <c r="C18" t="s">
        <v>2171</v>
      </c>
      <c r="D18" t="s">
        <v>100</v>
      </c>
      <c r="E18" t="s">
        <v>2169</v>
      </c>
      <c r="F18" t="s">
        <v>2162</v>
      </c>
      <c r="G18" t="s">
        <v>102</v>
      </c>
      <c r="H18" s="78">
        <v>1651390.09</v>
      </c>
      <c r="I18" s="78">
        <v>1311</v>
      </c>
      <c r="J18" s="78">
        <v>0</v>
      </c>
      <c r="K18" s="78">
        <v>21649.724079899999</v>
      </c>
      <c r="L18" s="79">
        <v>3.0999999999999999E-3</v>
      </c>
      <c r="M18" s="79">
        <v>1.06E-2</v>
      </c>
      <c r="N18" s="79">
        <v>1.1999999999999999E-3</v>
      </c>
    </row>
    <row r="19" spans="2:14">
      <c r="B19" t="s">
        <v>2172</v>
      </c>
      <c r="C19" t="s">
        <v>2173</v>
      </c>
      <c r="D19" t="s">
        <v>100</v>
      </c>
      <c r="E19" t="s">
        <v>2169</v>
      </c>
      <c r="F19" t="s">
        <v>2162</v>
      </c>
      <c r="G19" t="s">
        <v>102</v>
      </c>
      <c r="H19" s="78">
        <v>1259953.76</v>
      </c>
      <c r="I19" s="78">
        <v>1708</v>
      </c>
      <c r="J19" s="78">
        <v>0</v>
      </c>
      <c r="K19" s="78">
        <v>21520.010220799999</v>
      </c>
      <c r="L19" s="79">
        <v>7.1999999999999998E-3</v>
      </c>
      <c r="M19" s="79">
        <v>1.0500000000000001E-2</v>
      </c>
      <c r="N19" s="79">
        <v>1.1999999999999999E-3</v>
      </c>
    </row>
    <row r="20" spans="2:14">
      <c r="B20" t="s">
        <v>2174</v>
      </c>
      <c r="C20" t="s">
        <v>2175</v>
      </c>
      <c r="D20" t="s">
        <v>100</v>
      </c>
      <c r="E20" t="s">
        <v>2169</v>
      </c>
      <c r="F20" t="s">
        <v>2162</v>
      </c>
      <c r="G20" t="s">
        <v>102</v>
      </c>
      <c r="H20" s="78">
        <v>0.21</v>
      </c>
      <c r="I20" s="78">
        <v>1327</v>
      </c>
      <c r="J20" s="78">
        <v>0</v>
      </c>
      <c r="K20" s="78">
        <v>2.7867E-3</v>
      </c>
      <c r="L20" s="79">
        <v>0</v>
      </c>
      <c r="M20" s="79">
        <v>0</v>
      </c>
      <c r="N20" s="79">
        <v>0</v>
      </c>
    </row>
    <row r="21" spans="2:14">
      <c r="B21" t="s">
        <v>2176</v>
      </c>
      <c r="C21" t="s">
        <v>2177</v>
      </c>
      <c r="D21" t="s">
        <v>100</v>
      </c>
      <c r="E21" t="s">
        <v>2178</v>
      </c>
      <c r="F21" t="s">
        <v>2162</v>
      </c>
      <c r="G21" t="s">
        <v>102</v>
      </c>
      <c r="H21" s="78">
        <v>2153626.2200000002</v>
      </c>
      <c r="I21" s="78">
        <v>1306</v>
      </c>
      <c r="J21" s="78">
        <v>0</v>
      </c>
      <c r="K21" s="78">
        <v>28126.358433199999</v>
      </c>
      <c r="L21" s="79">
        <v>5.4000000000000003E-3</v>
      </c>
      <c r="M21" s="79">
        <v>1.38E-2</v>
      </c>
      <c r="N21" s="79">
        <v>1.6000000000000001E-3</v>
      </c>
    </row>
    <row r="22" spans="2:14">
      <c r="B22" t="s">
        <v>2179</v>
      </c>
      <c r="C22" t="s">
        <v>2180</v>
      </c>
      <c r="D22" t="s">
        <v>100</v>
      </c>
      <c r="E22" t="s">
        <v>2178</v>
      </c>
      <c r="F22" t="s">
        <v>2162</v>
      </c>
      <c r="G22" t="s">
        <v>102</v>
      </c>
      <c r="H22" s="78">
        <v>660984</v>
      </c>
      <c r="I22" s="78">
        <v>1301</v>
      </c>
      <c r="J22" s="78">
        <v>0</v>
      </c>
      <c r="K22" s="78">
        <v>8599.4018400000004</v>
      </c>
      <c r="L22" s="79">
        <v>3.2399999999999998E-2</v>
      </c>
      <c r="M22" s="79">
        <v>4.1999999999999997E-3</v>
      </c>
      <c r="N22" s="79">
        <v>5.0000000000000001E-4</v>
      </c>
    </row>
    <row r="23" spans="2:14">
      <c r="B23" t="s">
        <v>2181</v>
      </c>
      <c r="C23" t="s">
        <v>2182</v>
      </c>
      <c r="D23" t="s">
        <v>100</v>
      </c>
      <c r="E23" t="s">
        <v>2178</v>
      </c>
      <c r="F23" t="s">
        <v>2162</v>
      </c>
      <c r="G23" t="s">
        <v>102</v>
      </c>
      <c r="H23" s="78">
        <v>781.99</v>
      </c>
      <c r="I23" s="78">
        <v>1105</v>
      </c>
      <c r="J23" s="78">
        <v>0</v>
      </c>
      <c r="K23" s="78">
        <v>8.6409894999999999</v>
      </c>
      <c r="L23" s="79">
        <v>0</v>
      </c>
      <c r="M23" s="79">
        <v>0</v>
      </c>
      <c r="N23" s="79">
        <v>0</v>
      </c>
    </row>
    <row r="24" spans="2:14">
      <c r="B24" t="s">
        <v>2183</v>
      </c>
      <c r="C24" t="s">
        <v>2184</v>
      </c>
      <c r="D24" t="s">
        <v>100</v>
      </c>
      <c r="E24" t="s">
        <v>2178</v>
      </c>
      <c r="F24" t="s">
        <v>2162</v>
      </c>
      <c r="G24" t="s">
        <v>102</v>
      </c>
      <c r="H24" s="78">
        <v>449634.41</v>
      </c>
      <c r="I24" s="78">
        <v>1713.9999660000001</v>
      </c>
      <c r="J24" s="78">
        <v>0</v>
      </c>
      <c r="K24" s="78">
        <v>7706.7336345243202</v>
      </c>
      <c r="L24" s="79">
        <v>2E-3</v>
      </c>
      <c r="M24" s="79">
        <v>3.8E-3</v>
      </c>
      <c r="N24" s="79">
        <v>4.0000000000000002E-4</v>
      </c>
    </row>
    <row r="25" spans="2:14">
      <c r="B25" t="s">
        <v>2185</v>
      </c>
      <c r="C25" t="s">
        <v>2186</v>
      </c>
      <c r="D25" t="s">
        <v>100</v>
      </c>
      <c r="E25" t="s">
        <v>2187</v>
      </c>
      <c r="F25" t="s">
        <v>2162</v>
      </c>
      <c r="G25" t="s">
        <v>102</v>
      </c>
      <c r="H25" s="78">
        <v>68367</v>
      </c>
      <c r="I25" s="78">
        <v>13030</v>
      </c>
      <c r="J25" s="78">
        <v>0</v>
      </c>
      <c r="K25" s="78">
        <v>8908.2201000000005</v>
      </c>
      <c r="L25" s="79">
        <v>3.2599999999999997E-2</v>
      </c>
      <c r="M25" s="79">
        <v>4.4000000000000003E-3</v>
      </c>
      <c r="N25" s="79">
        <v>5.0000000000000001E-4</v>
      </c>
    </row>
    <row r="26" spans="2:14">
      <c r="B26" t="s">
        <v>2188</v>
      </c>
      <c r="C26" t="s">
        <v>2189</v>
      </c>
      <c r="D26" t="s">
        <v>100</v>
      </c>
      <c r="E26" t="s">
        <v>2187</v>
      </c>
      <c r="F26" t="s">
        <v>2162</v>
      </c>
      <c r="G26" t="s">
        <v>102</v>
      </c>
      <c r="H26" s="78">
        <v>1334</v>
      </c>
      <c r="I26" s="78">
        <v>2313</v>
      </c>
      <c r="J26" s="78">
        <v>0</v>
      </c>
      <c r="K26" s="78">
        <v>30.855419999999999</v>
      </c>
      <c r="L26" s="79">
        <v>4.0000000000000002E-4</v>
      </c>
      <c r="M26" s="79">
        <v>0</v>
      </c>
      <c r="N26" s="79">
        <v>0</v>
      </c>
    </row>
    <row r="27" spans="2:14">
      <c r="B27" t="s">
        <v>2190</v>
      </c>
      <c r="C27" t="s">
        <v>2191</v>
      </c>
      <c r="D27" t="s">
        <v>100</v>
      </c>
      <c r="E27" t="s">
        <v>2187</v>
      </c>
      <c r="F27" t="s">
        <v>2162</v>
      </c>
      <c r="G27" t="s">
        <v>102</v>
      </c>
      <c r="H27" s="78">
        <v>327081.59999999998</v>
      </c>
      <c r="I27" s="78">
        <v>13170</v>
      </c>
      <c r="J27" s="78">
        <v>0</v>
      </c>
      <c r="K27" s="78">
        <v>43076.646719999997</v>
      </c>
      <c r="L27" s="79">
        <v>3.2000000000000002E-3</v>
      </c>
      <c r="M27" s="79">
        <v>2.1100000000000001E-2</v>
      </c>
      <c r="N27" s="79">
        <v>2.3999999999999998E-3</v>
      </c>
    </row>
    <row r="28" spans="2:14">
      <c r="B28" t="s">
        <v>2192</v>
      </c>
      <c r="C28" t="s">
        <v>2193</v>
      </c>
      <c r="D28" t="s">
        <v>100</v>
      </c>
      <c r="E28" t="s">
        <v>2187</v>
      </c>
      <c r="F28" t="s">
        <v>2162</v>
      </c>
      <c r="G28" t="s">
        <v>102</v>
      </c>
      <c r="H28" s="78">
        <v>25853.96</v>
      </c>
      <c r="I28" s="78">
        <v>16820</v>
      </c>
      <c r="J28" s="78">
        <v>0</v>
      </c>
      <c r="K28" s="78">
        <v>4348.6360720000002</v>
      </c>
      <c r="L28" s="79">
        <v>1E-3</v>
      </c>
      <c r="M28" s="79">
        <v>2.0999999999999999E-3</v>
      </c>
      <c r="N28" s="79">
        <v>2.0000000000000001E-4</v>
      </c>
    </row>
    <row r="29" spans="2:14">
      <c r="B29" s="80" t="s">
        <v>2194</v>
      </c>
      <c r="D29" s="16"/>
      <c r="E29" s="16"/>
      <c r="F29" s="16"/>
      <c r="G29" s="16"/>
      <c r="H29" s="82">
        <v>25784.34</v>
      </c>
      <c r="J29" s="82">
        <v>0</v>
      </c>
      <c r="K29" s="82">
        <v>138.07213920000001</v>
      </c>
      <c r="M29" s="81">
        <v>1E-4</v>
      </c>
      <c r="N29" s="81">
        <v>0</v>
      </c>
    </row>
    <row r="30" spans="2:14">
      <c r="B30" t="s">
        <v>2195</v>
      </c>
      <c r="C30" t="s">
        <v>2196</v>
      </c>
      <c r="D30" t="s">
        <v>100</v>
      </c>
      <c r="E30" t="s">
        <v>2187</v>
      </c>
      <c r="F30" t="s">
        <v>123</v>
      </c>
      <c r="G30" t="s">
        <v>102</v>
      </c>
      <c r="H30" s="78">
        <v>8708</v>
      </c>
      <c r="I30" s="78">
        <v>87.41</v>
      </c>
      <c r="J30" s="78">
        <v>0</v>
      </c>
      <c r="K30" s="78">
        <v>7.6116628000000004</v>
      </c>
      <c r="L30" s="79">
        <v>0</v>
      </c>
      <c r="M30" s="79">
        <v>0</v>
      </c>
      <c r="N30" s="79">
        <v>0</v>
      </c>
    </row>
    <row r="31" spans="2:14">
      <c r="B31" t="s">
        <v>2197</v>
      </c>
      <c r="C31" t="s">
        <v>2198</v>
      </c>
      <c r="D31" t="s">
        <v>100</v>
      </c>
      <c r="E31" t="s">
        <v>2161</v>
      </c>
      <c r="F31" t="s">
        <v>2162</v>
      </c>
      <c r="G31" t="s">
        <v>102</v>
      </c>
      <c r="H31" s="78">
        <v>483</v>
      </c>
      <c r="I31" s="78">
        <v>1935</v>
      </c>
      <c r="J31" s="78">
        <v>0</v>
      </c>
      <c r="K31" s="78">
        <v>9.34605</v>
      </c>
      <c r="L31" s="79">
        <v>0</v>
      </c>
      <c r="M31" s="79">
        <v>0</v>
      </c>
      <c r="N31" s="79">
        <v>0</v>
      </c>
    </row>
    <row r="32" spans="2:14">
      <c r="B32" t="s">
        <v>2199</v>
      </c>
      <c r="C32" t="s">
        <v>2200</v>
      </c>
      <c r="D32" t="s">
        <v>100</v>
      </c>
      <c r="E32" t="s">
        <v>2201</v>
      </c>
      <c r="F32" t="s">
        <v>2162</v>
      </c>
      <c r="G32" t="s">
        <v>102</v>
      </c>
      <c r="H32" s="78">
        <v>0.85</v>
      </c>
      <c r="I32" s="78">
        <v>4927</v>
      </c>
      <c r="J32" s="78">
        <v>0</v>
      </c>
      <c r="K32" s="78">
        <v>4.18795E-2</v>
      </c>
      <c r="L32" s="79">
        <v>0</v>
      </c>
      <c r="M32" s="79">
        <v>0</v>
      </c>
      <c r="N32" s="79">
        <v>0</v>
      </c>
    </row>
    <row r="33" spans="2:14">
      <c r="B33" t="s">
        <v>2202</v>
      </c>
      <c r="C33" t="s">
        <v>2203</v>
      </c>
      <c r="D33" t="s">
        <v>100</v>
      </c>
      <c r="E33" t="s">
        <v>2169</v>
      </c>
      <c r="F33" t="s">
        <v>2162</v>
      </c>
      <c r="G33" t="s">
        <v>102</v>
      </c>
      <c r="H33" s="78">
        <v>105.49</v>
      </c>
      <c r="I33" s="78">
        <v>9121</v>
      </c>
      <c r="J33" s="78">
        <v>0</v>
      </c>
      <c r="K33" s="78">
        <v>9.6217428999999992</v>
      </c>
      <c r="L33" s="79">
        <v>0</v>
      </c>
      <c r="M33" s="79">
        <v>0</v>
      </c>
      <c r="N33" s="79">
        <v>0</v>
      </c>
    </row>
    <row r="34" spans="2:14">
      <c r="B34" t="s">
        <v>2204</v>
      </c>
      <c r="C34" t="s">
        <v>2205</v>
      </c>
      <c r="D34" t="s">
        <v>100</v>
      </c>
      <c r="E34" t="s">
        <v>2169</v>
      </c>
      <c r="F34" t="s">
        <v>2162</v>
      </c>
      <c r="G34" t="s">
        <v>102</v>
      </c>
      <c r="H34" s="78">
        <v>368</v>
      </c>
      <c r="I34" s="78">
        <v>2891</v>
      </c>
      <c r="J34" s="78">
        <v>0</v>
      </c>
      <c r="K34" s="78">
        <v>10.63888</v>
      </c>
      <c r="L34" s="79">
        <v>0</v>
      </c>
      <c r="M34" s="79">
        <v>0</v>
      </c>
      <c r="N34" s="79">
        <v>0</v>
      </c>
    </row>
    <row r="35" spans="2:14">
      <c r="B35" t="s">
        <v>2206</v>
      </c>
      <c r="C35" t="s">
        <v>2207</v>
      </c>
      <c r="D35" t="s">
        <v>100</v>
      </c>
      <c r="E35" t="s">
        <v>2169</v>
      </c>
      <c r="F35" t="s">
        <v>2162</v>
      </c>
      <c r="G35" t="s">
        <v>102</v>
      </c>
      <c r="H35" s="78">
        <v>92</v>
      </c>
      <c r="I35" s="78">
        <v>11960</v>
      </c>
      <c r="J35" s="78">
        <v>0</v>
      </c>
      <c r="K35" s="78">
        <v>11.0032</v>
      </c>
      <c r="L35" s="79">
        <v>0</v>
      </c>
      <c r="M35" s="79">
        <v>0</v>
      </c>
      <c r="N35" s="79">
        <v>0</v>
      </c>
    </row>
    <row r="36" spans="2:14">
      <c r="B36" t="s">
        <v>2208</v>
      </c>
      <c r="C36" t="s">
        <v>2209</v>
      </c>
      <c r="D36" t="s">
        <v>100</v>
      </c>
      <c r="E36" t="s">
        <v>2169</v>
      </c>
      <c r="F36" t="s">
        <v>2162</v>
      </c>
      <c r="G36" t="s">
        <v>102</v>
      </c>
      <c r="H36" s="78">
        <v>127</v>
      </c>
      <c r="I36" s="78">
        <v>5343</v>
      </c>
      <c r="J36" s="78">
        <v>0</v>
      </c>
      <c r="K36" s="78">
        <v>6.7856100000000001</v>
      </c>
      <c r="L36" s="79">
        <v>0</v>
      </c>
      <c r="M36" s="79">
        <v>0</v>
      </c>
      <c r="N36" s="79">
        <v>0</v>
      </c>
    </row>
    <row r="37" spans="2:14">
      <c r="B37" t="s">
        <v>2210</v>
      </c>
      <c r="C37" t="s">
        <v>2211</v>
      </c>
      <c r="D37" t="s">
        <v>100</v>
      </c>
      <c r="E37" t="s">
        <v>2169</v>
      </c>
      <c r="F37" t="s">
        <v>2162</v>
      </c>
      <c r="G37" t="s">
        <v>102</v>
      </c>
      <c r="H37" s="78">
        <v>252</v>
      </c>
      <c r="I37" s="78">
        <v>1737</v>
      </c>
      <c r="J37" s="78">
        <v>0</v>
      </c>
      <c r="K37" s="78">
        <v>4.3772399999999996</v>
      </c>
      <c r="L37" s="79">
        <v>0</v>
      </c>
      <c r="M37" s="79">
        <v>0</v>
      </c>
      <c r="N37" s="79">
        <v>0</v>
      </c>
    </row>
    <row r="38" spans="2:14">
      <c r="B38" t="s">
        <v>2212</v>
      </c>
      <c r="C38" t="s">
        <v>2213</v>
      </c>
      <c r="D38" t="s">
        <v>100</v>
      </c>
      <c r="E38" t="s">
        <v>2187</v>
      </c>
      <c r="F38" t="s">
        <v>2162</v>
      </c>
      <c r="G38" t="s">
        <v>102</v>
      </c>
      <c r="H38" s="78">
        <v>401</v>
      </c>
      <c r="I38" s="78">
        <v>6465</v>
      </c>
      <c r="J38" s="78">
        <v>0</v>
      </c>
      <c r="K38" s="78">
        <v>25.92465</v>
      </c>
      <c r="L38" s="79">
        <v>0</v>
      </c>
      <c r="M38" s="79">
        <v>0</v>
      </c>
      <c r="N38" s="79">
        <v>0</v>
      </c>
    </row>
    <row r="39" spans="2:14">
      <c r="B39" t="s">
        <v>2214</v>
      </c>
      <c r="C39" t="s">
        <v>2215</v>
      </c>
      <c r="D39" t="s">
        <v>100</v>
      </c>
      <c r="E39" t="s">
        <v>2187</v>
      </c>
      <c r="F39" t="s">
        <v>2162</v>
      </c>
      <c r="G39" t="s">
        <v>102</v>
      </c>
      <c r="H39" s="78">
        <v>1101</v>
      </c>
      <c r="I39" s="78">
        <v>1928</v>
      </c>
      <c r="J39" s="78">
        <v>0</v>
      </c>
      <c r="K39" s="78">
        <v>21.22728</v>
      </c>
      <c r="L39" s="79">
        <v>1E-4</v>
      </c>
      <c r="M39" s="79">
        <v>0</v>
      </c>
      <c r="N39" s="79">
        <v>0</v>
      </c>
    </row>
    <row r="40" spans="2:14">
      <c r="B40" t="s">
        <v>2216</v>
      </c>
      <c r="C40" t="s">
        <v>2217</v>
      </c>
      <c r="D40" t="s">
        <v>100</v>
      </c>
      <c r="E40" t="s">
        <v>2187</v>
      </c>
      <c r="F40" t="s">
        <v>2162</v>
      </c>
      <c r="G40" t="s">
        <v>102</v>
      </c>
      <c r="H40" s="78">
        <v>98</v>
      </c>
      <c r="I40" s="78">
        <v>9490</v>
      </c>
      <c r="J40" s="78">
        <v>0</v>
      </c>
      <c r="K40" s="78">
        <v>9.3002000000000002</v>
      </c>
      <c r="L40" s="79">
        <v>0</v>
      </c>
      <c r="M40" s="79">
        <v>0</v>
      </c>
      <c r="N40" s="79">
        <v>0</v>
      </c>
    </row>
    <row r="41" spans="2:14">
      <c r="B41" t="s">
        <v>2218</v>
      </c>
      <c r="C41" t="s">
        <v>2219</v>
      </c>
      <c r="D41" t="s">
        <v>100</v>
      </c>
      <c r="E41" t="s">
        <v>2187</v>
      </c>
      <c r="F41" t="s">
        <v>2162</v>
      </c>
      <c r="G41" t="s">
        <v>102</v>
      </c>
      <c r="H41" s="78">
        <v>400</v>
      </c>
      <c r="I41" s="78">
        <v>4344</v>
      </c>
      <c r="J41" s="78">
        <v>0</v>
      </c>
      <c r="K41" s="78">
        <v>17.376000000000001</v>
      </c>
      <c r="L41" s="79">
        <v>0</v>
      </c>
      <c r="M41" s="79">
        <v>0</v>
      </c>
      <c r="N41" s="79">
        <v>0</v>
      </c>
    </row>
    <row r="42" spans="2:14">
      <c r="B42" t="s">
        <v>2220</v>
      </c>
      <c r="C42" t="s">
        <v>2221</v>
      </c>
      <c r="D42" t="s">
        <v>100</v>
      </c>
      <c r="E42" t="s">
        <v>2187</v>
      </c>
      <c r="F42" t="s">
        <v>2162</v>
      </c>
      <c r="G42" t="s">
        <v>102</v>
      </c>
      <c r="H42" s="78">
        <v>13648</v>
      </c>
      <c r="I42" s="78">
        <v>35.299999999999997</v>
      </c>
      <c r="J42" s="78">
        <v>0</v>
      </c>
      <c r="K42" s="78">
        <v>4.8177440000000002</v>
      </c>
      <c r="L42" s="79">
        <v>1E-4</v>
      </c>
      <c r="M42" s="79">
        <v>0</v>
      </c>
      <c r="N42" s="79">
        <v>0</v>
      </c>
    </row>
    <row r="43" spans="2:14">
      <c r="B43" s="80" t="s">
        <v>2222</v>
      </c>
      <c r="D43" s="16"/>
      <c r="E43" s="16"/>
      <c r="F43" s="16"/>
      <c r="G43" s="16"/>
      <c r="H43" s="82">
        <v>61700161.619999997</v>
      </c>
      <c r="J43" s="82">
        <v>0</v>
      </c>
      <c r="K43" s="82">
        <v>217727.812741712</v>
      </c>
      <c r="M43" s="81">
        <v>0.1066</v>
      </c>
      <c r="N43" s="81">
        <v>1.2200000000000001E-2</v>
      </c>
    </row>
    <row r="44" spans="2:14">
      <c r="B44" t="s">
        <v>2223</v>
      </c>
      <c r="C44" t="s">
        <v>2224</v>
      </c>
      <c r="D44" t="s">
        <v>100</v>
      </c>
      <c r="E44" t="s">
        <v>2161</v>
      </c>
      <c r="F44" t="s">
        <v>2225</v>
      </c>
      <c r="G44" t="s">
        <v>102</v>
      </c>
      <c r="H44" s="78">
        <v>5977455</v>
      </c>
      <c r="I44" s="78">
        <v>335.65</v>
      </c>
      <c r="J44" s="78">
        <v>0</v>
      </c>
      <c r="K44" s="78">
        <v>20063.327707500001</v>
      </c>
      <c r="L44" s="79">
        <v>5.7099999999999998E-2</v>
      </c>
      <c r="M44" s="79">
        <v>9.7999999999999997E-3</v>
      </c>
      <c r="N44" s="79">
        <v>1.1000000000000001E-3</v>
      </c>
    </row>
    <row r="45" spans="2:14">
      <c r="B45" t="s">
        <v>2226</v>
      </c>
      <c r="C45" t="s">
        <v>2227</v>
      </c>
      <c r="D45" t="s">
        <v>100</v>
      </c>
      <c r="E45" t="s">
        <v>2161</v>
      </c>
      <c r="F45" t="s">
        <v>2225</v>
      </c>
      <c r="G45" t="s">
        <v>102</v>
      </c>
      <c r="H45" s="78">
        <v>321820</v>
      </c>
      <c r="I45" s="78">
        <v>357.22</v>
      </c>
      <c r="J45" s="78">
        <v>0</v>
      </c>
      <c r="K45" s="78">
        <v>1149.6054039999999</v>
      </c>
      <c r="L45" s="79">
        <v>4.3E-3</v>
      </c>
      <c r="M45" s="79">
        <v>5.9999999999999995E-4</v>
      </c>
      <c r="N45" s="79">
        <v>1E-4</v>
      </c>
    </row>
    <row r="46" spans="2:14">
      <c r="B46" t="s">
        <v>2228</v>
      </c>
      <c r="C46" t="s">
        <v>2229</v>
      </c>
      <c r="D46" t="s">
        <v>100</v>
      </c>
      <c r="E46" t="s">
        <v>2161</v>
      </c>
      <c r="F46" t="s">
        <v>2225</v>
      </c>
      <c r="G46" t="s">
        <v>102</v>
      </c>
      <c r="H46" s="78">
        <v>9849908.1699999999</v>
      </c>
      <c r="I46" s="78">
        <v>325.79000000000002</v>
      </c>
      <c r="J46" s="78">
        <v>0</v>
      </c>
      <c r="K46" s="78">
        <v>32090.015827043</v>
      </c>
      <c r="L46" s="79">
        <v>3.1899999999999998E-2</v>
      </c>
      <c r="M46" s="79">
        <v>1.5699999999999999E-2</v>
      </c>
      <c r="N46" s="79">
        <v>1.8E-3</v>
      </c>
    </row>
    <row r="47" spans="2:14">
      <c r="B47" t="s">
        <v>2230</v>
      </c>
      <c r="C47" t="s">
        <v>2231</v>
      </c>
      <c r="D47" t="s">
        <v>100</v>
      </c>
      <c r="E47" t="s">
        <v>2161</v>
      </c>
      <c r="F47" t="s">
        <v>2225</v>
      </c>
      <c r="G47" t="s">
        <v>102</v>
      </c>
      <c r="H47" s="78">
        <v>849500</v>
      </c>
      <c r="I47" s="78">
        <v>335</v>
      </c>
      <c r="J47" s="78">
        <v>0</v>
      </c>
      <c r="K47" s="78">
        <v>2845.8249999999998</v>
      </c>
      <c r="L47" s="79">
        <v>3.5000000000000001E-3</v>
      </c>
      <c r="M47" s="79">
        <v>1.4E-3</v>
      </c>
      <c r="N47" s="79">
        <v>2.0000000000000001E-4</v>
      </c>
    </row>
    <row r="48" spans="2:14">
      <c r="B48" t="s">
        <v>2232</v>
      </c>
      <c r="C48" t="s">
        <v>2233</v>
      </c>
      <c r="D48" t="s">
        <v>100</v>
      </c>
      <c r="E48" t="s">
        <v>2161</v>
      </c>
      <c r="F48" t="s">
        <v>2225</v>
      </c>
      <c r="G48" t="s">
        <v>102</v>
      </c>
      <c r="H48" s="78">
        <v>745571.72</v>
      </c>
      <c r="I48" s="78">
        <v>315.60000000000002</v>
      </c>
      <c r="J48" s="78">
        <v>0</v>
      </c>
      <c r="K48" s="78">
        <v>2353.0243483200002</v>
      </c>
      <c r="L48" s="79">
        <v>5.1000000000000004E-3</v>
      </c>
      <c r="M48" s="79">
        <v>1.1999999999999999E-3</v>
      </c>
      <c r="N48" s="79">
        <v>1E-4</v>
      </c>
    </row>
    <row r="49" spans="2:14">
      <c r="B49" t="s">
        <v>2234</v>
      </c>
      <c r="C49" t="s">
        <v>2235</v>
      </c>
      <c r="D49" t="s">
        <v>100</v>
      </c>
      <c r="E49" t="s">
        <v>2161</v>
      </c>
      <c r="F49" t="s">
        <v>2225</v>
      </c>
      <c r="G49" t="s">
        <v>102</v>
      </c>
      <c r="H49" s="78">
        <v>5431</v>
      </c>
      <c r="I49" s="78">
        <v>314.99</v>
      </c>
      <c r="J49" s="78">
        <v>0</v>
      </c>
      <c r="K49" s="78">
        <v>17.107106900000002</v>
      </c>
      <c r="L49" s="79">
        <v>1E-4</v>
      </c>
      <c r="M49" s="79">
        <v>0</v>
      </c>
      <c r="N49" s="79">
        <v>0</v>
      </c>
    </row>
    <row r="50" spans="2:14">
      <c r="B50" t="s">
        <v>2236</v>
      </c>
      <c r="C50" t="s">
        <v>2237</v>
      </c>
      <c r="D50" t="s">
        <v>100</v>
      </c>
      <c r="E50" t="s">
        <v>2169</v>
      </c>
      <c r="F50" t="s">
        <v>2225</v>
      </c>
      <c r="G50" t="s">
        <v>102</v>
      </c>
      <c r="H50" s="78">
        <v>330378.03000000003</v>
      </c>
      <c r="I50" s="78">
        <v>436.45</v>
      </c>
      <c r="J50" s="78">
        <v>0</v>
      </c>
      <c r="K50" s="78">
        <v>1441.9349119349999</v>
      </c>
      <c r="L50" s="79">
        <v>8.9999999999999998E-4</v>
      </c>
      <c r="M50" s="79">
        <v>6.9999999999999999E-4</v>
      </c>
      <c r="N50" s="79">
        <v>1E-4</v>
      </c>
    </row>
    <row r="51" spans="2:14">
      <c r="B51" t="s">
        <v>2238</v>
      </c>
      <c r="C51" t="s">
        <v>2239</v>
      </c>
      <c r="D51" t="s">
        <v>100</v>
      </c>
      <c r="E51" t="s">
        <v>2169</v>
      </c>
      <c r="F51" t="s">
        <v>2225</v>
      </c>
      <c r="G51" t="s">
        <v>102</v>
      </c>
      <c r="H51" s="78">
        <v>29951</v>
      </c>
      <c r="I51" s="78">
        <v>90.65</v>
      </c>
      <c r="J51" s="78">
        <v>0</v>
      </c>
      <c r="K51" s="78">
        <v>27.150581500000001</v>
      </c>
      <c r="L51" s="79">
        <v>0</v>
      </c>
      <c r="M51" s="79">
        <v>0</v>
      </c>
      <c r="N51" s="79">
        <v>0</v>
      </c>
    </row>
    <row r="52" spans="2:14">
      <c r="B52" t="s">
        <v>2240</v>
      </c>
      <c r="C52" t="s">
        <v>2241</v>
      </c>
      <c r="D52" t="s">
        <v>100</v>
      </c>
      <c r="E52" t="s">
        <v>2169</v>
      </c>
      <c r="F52" t="s">
        <v>2225</v>
      </c>
      <c r="G52" t="s">
        <v>102</v>
      </c>
      <c r="H52" s="78">
        <v>279500.09999999998</v>
      </c>
      <c r="I52" s="78">
        <v>316.33</v>
      </c>
      <c r="J52" s="78">
        <v>0</v>
      </c>
      <c r="K52" s="78">
        <v>884.14266633</v>
      </c>
      <c r="L52" s="79">
        <v>2.0000000000000001E-4</v>
      </c>
      <c r="M52" s="79">
        <v>4.0000000000000002E-4</v>
      </c>
      <c r="N52" s="79">
        <v>0</v>
      </c>
    </row>
    <row r="53" spans="2:14">
      <c r="B53" t="s">
        <v>2242</v>
      </c>
      <c r="C53" t="s">
        <v>2243</v>
      </c>
      <c r="D53" t="s">
        <v>100</v>
      </c>
      <c r="E53" t="s">
        <v>2169</v>
      </c>
      <c r="F53" t="s">
        <v>2225</v>
      </c>
      <c r="G53" t="s">
        <v>102</v>
      </c>
      <c r="H53" s="78">
        <v>258000</v>
      </c>
      <c r="I53" s="78">
        <v>359.96</v>
      </c>
      <c r="J53" s="78">
        <v>0</v>
      </c>
      <c r="K53" s="78">
        <v>928.69680000000005</v>
      </c>
      <c r="L53" s="79">
        <v>2.0000000000000001E-4</v>
      </c>
      <c r="M53" s="79">
        <v>5.0000000000000001E-4</v>
      </c>
      <c r="N53" s="79">
        <v>1E-4</v>
      </c>
    </row>
    <row r="54" spans="2:14">
      <c r="B54" t="s">
        <v>2244</v>
      </c>
      <c r="C54" t="s">
        <v>2245</v>
      </c>
      <c r="D54" t="s">
        <v>100</v>
      </c>
      <c r="E54" t="s">
        <v>2169</v>
      </c>
      <c r="F54" t="s">
        <v>2225</v>
      </c>
      <c r="G54" t="s">
        <v>102</v>
      </c>
      <c r="H54" s="78">
        <v>1639101</v>
      </c>
      <c r="I54" s="78">
        <v>358.72</v>
      </c>
      <c r="J54" s="78">
        <v>0</v>
      </c>
      <c r="K54" s="78">
        <v>5879.7831071999999</v>
      </c>
      <c r="L54" s="79">
        <v>1.9699999999999999E-2</v>
      </c>
      <c r="M54" s="79">
        <v>2.8999999999999998E-3</v>
      </c>
      <c r="N54" s="79">
        <v>2.9999999999999997E-4</v>
      </c>
    </row>
    <row r="55" spans="2:14">
      <c r="B55" t="s">
        <v>2246</v>
      </c>
      <c r="C55" t="s">
        <v>2247</v>
      </c>
      <c r="D55" t="s">
        <v>100</v>
      </c>
      <c r="E55" t="s">
        <v>2169</v>
      </c>
      <c r="F55" t="s">
        <v>2225</v>
      </c>
      <c r="G55" t="s">
        <v>102</v>
      </c>
      <c r="H55" s="78">
        <v>108593.60000000001</v>
      </c>
      <c r="I55" s="78">
        <v>332.26</v>
      </c>
      <c r="J55" s="78">
        <v>0</v>
      </c>
      <c r="K55" s="78">
        <v>360.81309535999998</v>
      </c>
      <c r="L55" s="79">
        <v>0</v>
      </c>
      <c r="M55" s="79">
        <v>2.0000000000000001E-4</v>
      </c>
      <c r="N55" s="79">
        <v>0</v>
      </c>
    </row>
    <row r="56" spans="2:14">
      <c r="B56" t="s">
        <v>2248</v>
      </c>
      <c r="C56" t="s">
        <v>2249</v>
      </c>
      <c r="D56" t="s">
        <v>100</v>
      </c>
      <c r="E56" t="s">
        <v>2169</v>
      </c>
      <c r="F56" t="s">
        <v>2225</v>
      </c>
      <c r="G56" t="s">
        <v>102</v>
      </c>
      <c r="H56" s="78">
        <v>2010</v>
      </c>
      <c r="I56" s="78">
        <v>3148.88</v>
      </c>
      <c r="J56" s="78">
        <v>0</v>
      </c>
      <c r="K56" s="78">
        <v>63.292487999999999</v>
      </c>
      <c r="L56" s="79">
        <v>1E-4</v>
      </c>
      <c r="M56" s="79">
        <v>0</v>
      </c>
      <c r="N56" s="79">
        <v>0</v>
      </c>
    </row>
    <row r="57" spans="2:14">
      <c r="B57" t="s">
        <v>2250</v>
      </c>
      <c r="C57" t="s">
        <v>2251</v>
      </c>
      <c r="D57" t="s">
        <v>100</v>
      </c>
      <c r="E57" t="s">
        <v>2169</v>
      </c>
      <c r="F57" t="s">
        <v>2225</v>
      </c>
      <c r="G57" t="s">
        <v>102</v>
      </c>
      <c r="H57" s="78">
        <v>7281682.7599999998</v>
      </c>
      <c r="I57" s="78">
        <v>326</v>
      </c>
      <c r="J57" s="78">
        <v>0</v>
      </c>
      <c r="K57" s="78">
        <v>23738.285797600001</v>
      </c>
      <c r="L57" s="79">
        <v>4.0000000000000001E-3</v>
      </c>
      <c r="M57" s="79">
        <v>1.1599999999999999E-2</v>
      </c>
      <c r="N57" s="79">
        <v>1.2999999999999999E-3</v>
      </c>
    </row>
    <row r="58" spans="2:14">
      <c r="B58" t="s">
        <v>2252</v>
      </c>
      <c r="C58" t="s">
        <v>2253</v>
      </c>
      <c r="D58" t="s">
        <v>100</v>
      </c>
      <c r="E58" t="s">
        <v>2169</v>
      </c>
      <c r="F58" t="s">
        <v>2225</v>
      </c>
      <c r="G58" t="s">
        <v>102</v>
      </c>
      <c r="H58" s="78">
        <v>3462739.59</v>
      </c>
      <c r="I58" s="78">
        <v>358.13</v>
      </c>
      <c r="J58" s="78">
        <v>0</v>
      </c>
      <c r="K58" s="78">
        <v>12401.109293666999</v>
      </c>
      <c r="L58" s="79">
        <v>3.8E-3</v>
      </c>
      <c r="M58" s="79">
        <v>6.1000000000000004E-3</v>
      </c>
      <c r="N58" s="79">
        <v>6.9999999999999999E-4</v>
      </c>
    </row>
    <row r="59" spans="2:14">
      <c r="B59" t="s">
        <v>2254</v>
      </c>
      <c r="C59" t="s">
        <v>2255</v>
      </c>
      <c r="D59" t="s">
        <v>100</v>
      </c>
      <c r="E59" t="s">
        <v>2178</v>
      </c>
      <c r="F59" t="s">
        <v>2225</v>
      </c>
      <c r="G59" t="s">
        <v>102</v>
      </c>
      <c r="H59" s="78">
        <v>6292441.8899999997</v>
      </c>
      <c r="I59" s="78">
        <v>326.35000000000002</v>
      </c>
      <c r="J59" s="78">
        <v>0</v>
      </c>
      <c r="K59" s="78">
        <v>20535.384108015001</v>
      </c>
      <c r="L59" s="79">
        <v>4.5999999999999999E-3</v>
      </c>
      <c r="M59" s="79">
        <v>1.01E-2</v>
      </c>
      <c r="N59" s="79">
        <v>1.1999999999999999E-3</v>
      </c>
    </row>
    <row r="60" spans="2:14">
      <c r="B60" t="s">
        <v>2256</v>
      </c>
      <c r="C60" t="s">
        <v>2257</v>
      </c>
      <c r="D60" t="s">
        <v>100</v>
      </c>
      <c r="E60" t="s">
        <v>2178</v>
      </c>
      <c r="F60" t="s">
        <v>2225</v>
      </c>
      <c r="G60" t="s">
        <v>102</v>
      </c>
      <c r="H60" s="78">
        <v>178839.54</v>
      </c>
      <c r="I60" s="78">
        <v>260.64</v>
      </c>
      <c r="J60" s="78">
        <v>0</v>
      </c>
      <c r="K60" s="78">
        <v>466.127377056</v>
      </c>
      <c r="L60" s="79">
        <v>1E-4</v>
      </c>
      <c r="M60" s="79">
        <v>2.0000000000000001E-4</v>
      </c>
      <c r="N60" s="79">
        <v>0</v>
      </c>
    </row>
    <row r="61" spans="2:14">
      <c r="B61" t="s">
        <v>2258</v>
      </c>
      <c r="C61" t="s">
        <v>2259</v>
      </c>
      <c r="D61" t="s">
        <v>100</v>
      </c>
      <c r="E61" t="s">
        <v>2178</v>
      </c>
      <c r="F61" t="s">
        <v>2225</v>
      </c>
      <c r="G61" t="s">
        <v>102</v>
      </c>
      <c r="H61" s="78">
        <v>14975.07</v>
      </c>
      <c r="I61" s="78">
        <v>7242.05</v>
      </c>
      <c r="J61" s="78">
        <v>0</v>
      </c>
      <c r="K61" s="78">
        <v>1084.5020569349999</v>
      </c>
      <c r="L61" s="79">
        <v>2.9999999999999997E-4</v>
      </c>
      <c r="M61" s="79">
        <v>5.0000000000000001E-4</v>
      </c>
      <c r="N61" s="79">
        <v>1E-4</v>
      </c>
    </row>
    <row r="62" spans="2:14">
      <c r="B62" t="s">
        <v>2260</v>
      </c>
      <c r="C62" t="s">
        <v>2261</v>
      </c>
      <c r="D62" t="s">
        <v>100</v>
      </c>
      <c r="E62" t="s">
        <v>2178</v>
      </c>
      <c r="F62" t="s">
        <v>2225</v>
      </c>
      <c r="G62" t="s">
        <v>102</v>
      </c>
      <c r="H62" s="78">
        <v>2135</v>
      </c>
      <c r="I62" s="78">
        <v>3353.51</v>
      </c>
      <c r="J62" s="78">
        <v>0</v>
      </c>
      <c r="K62" s="78">
        <v>71.597438499999996</v>
      </c>
      <c r="L62" s="79">
        <v>1E-4</v>
      </c>
      <c r="M62" s="79">
        <v>0</v>
      </c>
      <c r="N62" s="79">
        <v>0</v>
      </c>
    </row>
    <row r="63" spans="2:14">
      <c r="B63" t="s">
        <v>2262</v>
      </c>
      <c r="C63" t="s">
        <v>2263</v>
      </c>
      <c r="D63" t="s">
        <v>100</v>
      </c>
      <c r="E63" t="s">
        <v>2178</v>
      </c>
      <c r="F63" t="s">
        <v>2225</v>
      </c>
      <c r="G63" t="s">
        <v>102</v>
      </c>
      <c r="H63" s="78">
        <v>1551</v>
      </c>
      <c r="I63" s="78">
        <v>3738.58</v>
      </c>
      <c r="J63" s="78">
        <v>0</v>
      </c>
      <c r="K63" s="78">
        <v>57.9853758</v>
      </c>
      <c r="L63" s="79">
        <v>1E-4</v>
      </c>
      <c r="M63" s="79">
        <v>0</v>
      </c>
      <c r="N63" s="79">
        <v>0</v>
      </c>
    </row>
    <row r="64" spans="2:14">
      <c r="B64" t="s">
        <v>2264</v>
      </c>
      <c r="C64" t="s">
        <v>2265</v>
      </c>
      <c r="D64" t="s">
        <v>100</v>
      </c>
      <c r="E64" t="s">
        <v>2178</v>
      </c>
      <c r="F64" t="s">
        <v>2225</v>
      </c>
      <c r="G64" t="s">
        <v>102</v>
      </c>
      <c r="H64" s="78">
        <v>5496113</v>
      </c>
      <c r="I64" s="78">
        <v>326.41000000000003</v>
      </c>
      <c r="J64" s="78">
        <v>0</v>
      </c>
      <c r="K64" s="78">
        <v>17939.8624433</v>
      </c>
      <c r="L64" s="79">
        <v>4.6100000000000002E-2</v>
      </c>
      <c r="M64" s="79">
        <v>8.8000000000000005E-3</v>
      </c>
      <c r="N64" s="79">
        <v>1E-3</v>
      </c>
    </row>
    <row r="65" spans="2:14">
      <c r="B65" t="s">
        <v>2266</v>
      </c>
      <c r="C65" t="s">
        <v>2267</v>
      </c>
      <c r="D65" t="s">
        <v>100</v>
      </c>
      <c r="E65" t="s">
        <v>2178</v>
      </c>
      <c r="F65" t="s">
        <v>2225</v>
      </c>
      <c r="G65" t="s">
        <v>102</v>
      </c>
      <c r="H65" s="78">
        <v>282000</v>
      </c>
      <c r="I65" s="78">
        <v>360.43</v>
      </c>
      <c r="J65" s="78">
        <v>0</v>
      </c>
      <c r="K65" s="78">
        <v>1016.4126</v>
      </c>
      <c r="L65" s="79">
        <v>2.9999999999999997E-4</v>
      </c>
      <c r="M65" s="79">
        <v>5.0000000000000001E-4</v>
      </c>
      <c r="N65" s="79">
        <v>1E-4</v>
      </c>
    </row>
    <row r="66" spans="2:14">
      <c r="B66" t="s">
        <v>2268</v>
      </c>
      <c r="C66" t="s">
        <v>2269</v>
      </c>
      <c r="D66" t="s">
        <v>100</v>
      </c>
      <c r="E66" t="s">
        <v>2178</v>
      </c>
      <c r="F66" t="s">
        <v>2225</v>
      </c>
      <c r="G66" t="s">
        <v>102</v>
      </c>
      <c r="H66" s="78">
        <v>311899</v>
      </c>
      <c r="I66" s="78">
        <v>354.51</v>
      </c>
      <c r="J66" s="78">
        <v>0</v>
      </c>
      <c r="K66" s="78">
        <v>1105.7131449000001</v>
      </c>
      <c r="L66" s="79">
        <v>3.8E-3</v>
      </c>
      <c r="M66" s="79">
        <v>5.0000000000000001E-4</v>
      </c>
      <c r="N66" s="79">
        <v>1E-4</v>
      </c>
    </row>
    <row r="67" spans="2:14">
      <c r="B67" t="s">
        <v>2270</v>
      </c>
      <c r="C67" t="s">
        <v>2271</v>
      </c>
      <c r="D67" t="s">
        <v>100</v>
      </c>
      <c r="E67" t="s">
        <v>2178</v>
      </c>
      <c r="F67" t="s">
        <v>2225</v>
      </c>
      <c r="G67" t="s">
        <v>102</v>
      </c>
      <c r="H67" s="78">
        <v>1938392.31</v>
      </c>
      <c r="I67" s="78">
        <v>355.27</v>
      </c>
      <c r="J67" s="78">
        <v>0</v>
      </c>
      <c r="K67" s="78">
        <v>6886.5263597370003</v>
      </c>
      <c r="L67" s="79">
        <v>2E-3</v>
      </c>
      <c r="M67" s="79">
        <v>3.3999999999999998E-3</v>
      </c>
      <c r="N67" s="79">
        <v>4.0000000000000002E-4</v>
      </c>
    </row>
    <row r="68" spans="2:14">
      <c r="B68" t="s">
        <v>2272</v>
      </c>
      <c r="C68" t="s">
        <v>2273</v>
      </c>
      <c r="D68" t="s">
        <v>100</v>
      </c>
      <c r="E68" t="s">
        <v>2178</v>
      </c>
      <c r="F68" t="s">
        <v>2225</v>
      </c>
      <c r="G68" t="s">
        <v>102</v>
      </c>
      <c r="H68" s="78">
        <v>0.02</v>
      </c>
      <c r="I68" s="78">
        <v>332.53</v>
      </c>
      <c r="J68" s="78">
        <v>0</v>
      </c>
      <c r="K68" s="78">
        <v>6.6506000000000003E-5</v>
      </c>
      <c r="L68" s="79">
        <v>0</v>
      </c>
      <c r="M68" s="79">
        <v>0</v>
      </c>
      <c r="N68" s="79">
        <v>0</v>
      </c>
    </row>
    <row r="69" spans="2:14">
      <c r="B69" t="s">
        <v>2274</v>
      </c>
      <c r="C69" t="s">
        <v>2275</v>
      </c>
      <c r="D69" t="s">
        <v>100</v>
      </c>
      <c r="E69" t="s">
        <v>2178</v>
      </c>
      <c r="F69" t="s">
        <v>2225</v>
      </c>
      <c r="G69" t="s">
        <v>102</v>
      </c>
      <c r="H69" s="78">
        <v>0.18</v>
      </c>
      <c r="I69" s="78">
        <v>316.7</v>
      </c>
      <c r="J69" s="78">
        <v>0</v>
      </c>
      <c r="K69" s="78">
        <v>5.7005999999999995E-4</v>
      </c>
      <c r="L69" s="79">
        <v>0</v>
      </c>
      <c r="M69" s="79">
        <v>0</v>
      </c>
      <c r="N69" s="79">
        <v>0</v>
      </c>
    </row>
    <row r="70" spans="2:14">
      <c r="B70" t="s">
        <v>2276</v>
      </c>
      <c r="C70" t="s">
        <v>2277</v>
      </c>
      <c r="D70" t="s">
        <v>100</v>
      </c>
      <c r="E70" t="s">
        <v>2187</v>
      </c>
      <c r="F70" t="s">
        <v>2225</v>
      </c>
      <c r="G70" t="s">
        <v>102</v>
      </c>
      <c r="H70" s="78">
        <v>14556693</v>
      </c>
      <c r="I70" s="78">
        <v>99.56</v>
      </c>
      <c r="J70" s="78">
        <v>0</v>
      </c>
      <c r="K70" s="78">
        <v>14492.6435508</v>
      </c>
      <c r="L70" s="79">
        <v>3.6400000000000002E-2</v>
      </c>
      <c r="M70" s="79">
        <v>7.1000000000000004E-3</v>
      </c>
      <c r="N70" s="79">
        <v>8.0000000000000004E-4</v>
      </c>
    </row>
    <row r="71" spans="2:14">
      <c r="B71" t="s">
        <v>2278</v>
      </c>
      <c r="C71" t="s">
        <v>2279</v>
      </c>
      <c r="D71" t="s">
        <v>100</v>
      </c>
      <c r="E71" t="s">
        <v>2187</v>
      </c>
      <c r="F71" t="s">
        <v>2225</v>
      </c>
      <c r="G71" t="s">
        <v>102</v>
      </c>
      <c r="H71" s="78">
        <v>30550</v>
      </c>
      <c r="I71" s="78">
        <v>3634.18</v>
      </c>
      <c r="J71" s="78">
        <v>0</v>
      </c>
      <c r="K71" s="78">
        <v>1110.24199</v>
      </c>
      <c r="L71" s="79">
        <v>2.8E-3</v>
      </c>
      <c r="M71" s="79">
        <v>5.0000000000000001E-4</v>
      </c>
      <c r="N71" s="79">
        <v>1E-4</v>
      </c>
    </row>
    <row r="72" spans="2:14">
      <c r="B72" t="s">
        <v>2280</v>
      </c>
      <c r="C72" t="s">
        <v>2281</v>
      </c>
      <c r="D72" t="s">
        <v>100</v>
      </c>
      <c r="E72" t="s">
        <v>2187</v>
      </c>
      <c r="F72" t="s">
        <v>2225</v>
      </c>
      <c r="G72" t="s">
        <v>102</v>
      </c>
      <c r="H72" s="78">
        <v>99835</v>
      </c>
      <c r="I72" s="78">
        <v>3561.31</v>
      </c>
      <c r="J72" s="78">
        <v>0</v>
      </c>
      <c r="K72" s="78">
        <v>3555.4338385000001</v>
      </c>
      <c r="L72" s="79">
        <v>1.43E-2</v>
      </c>
      <c r="M72" s="79">
        <v>1.6999999999999999E-3</v>
      </c>
      <c r="N72" s="79">
        <v>2.0000000000000001E-4</v>
      </c>
    </row>
    <row r="73" spans="2:14">
      <c r="B73" t="s">
        <v>2282</v>
      </c>
      <c r="C73" t="s">
        <v>2283</v>
      </c>
      <c r="D73" t="s">
        <v>100</v>
      </c>
      <c r="E73" t="s">
        <v>2187</v>
      </c>
      <c r="F73" t="s">
        <v>2225</v>
      </c>
      <c r="G73" t="s">
        <v>102</v>
      </c>
      <c r="H73" s="78">
        <v>7000</v>
      </c>
      <c r="I73" s="78">
        <v>3180.76</v>
      </c>
      <c r="J73" s="78">
        <v>0</v>
      </c>
      <c r="K73" s="78">
        <v>222.6532</v>
      </c>
      <c r="L73" s="79">
        <v>5.9999999999999995E-4</v>
      </c>
      <c r="M73" s="79">
        <v>1E-4</v>
      </c>
      <c r="N73" s="79">
        <v>0</v>
      </c>
    </row>
    <row r="74" spans="2:14">
      <c r="B74" t="s">
        <v>2284</v>
      </c>
      <c r="C74" t="s">
        <v>2285</v>
      </c>
      <c r="D74" t="s">
        <v>100</v>
      </c>
      <c r="E74" t="s">
        <v>2187</v>
      </c>
      <c r="F74" t="s">
        <v>2225</v>
      </c>
      <c r="G74" t="s">
        <v>102</v>
      </c>
      <c r="H74" s="78">
        <v>3753</v>
      </c>
      <c r="I74" s="78">
        <v>3321.67</v>
      </c>
      <c r="J74" s="78">
        <v>0</v>
      </c>
      <c r="K74" s="78">
        <v>124.6622751</v>
      </c>
      <c r="L74" s="79">
        <v>0</v>
      </c>
      <c r="M74" s="79">
        <v>1E-4</v>
      </c>
      <c r="N74" s="79">
        <v>0</v>
      </c>
    </row>
    <row r="75" spans="2:14">
      <c r="B75" t="s">
        <v>2286</v>
      </c>
      <c r="C75" t="s">
        <v>2287</v>
      </c>
      <c r="D75" t="s">
        <v>100</v>
      </c>
      <c r="E75" t="s">
        <v>2187</v>
      </c>
      <c r="F75" t="s">
        <v>2225</v>
      </c>
      <c r="G75" t="s">
        <v>102</v>
      </c>
      <c r="H75" s="78">
        <v>16628.599999999999</v>
      </c>
      <c r="I75" s="78">
        <v>3144.84</v>
      </c>
      <c r="J75" s="78">
        <v>0</v>
      </c>
      <c r="K75" s="78">
        <v>522.94286423999995</v>
      </c>
      <c r="L75" s="79">
        <v>2.9999999999999997E-4</v>
      </c>
      <c r="M75" s="79">
        <v>2.9999999999999997E-4</v>
      </c>
      <c r="N75" s="79">
        <v>0</v>
      </c>
    </row>
    <row r="76" spans="2:14">
      <c r="B76" t="s">
        <v>2288</v>
      </c>
      <c r="C76" t="s">
        <v>2289</v>
      </c>
      <c r="D76" t="s">
        <v>100</v>
      </c>
      <c r="E76" t="s">
        <v>2187</v>
      </c>
      <c r="F76" t="s">
        <v>2225</v>
      </c>
      <c r="G76" t="s">
        <v>102</v>
      </c>
      <c r="H76" s="78">
        <v>1073507.07</v>
      </c>
      <c r="I76" s="78">
        <v>3245.67</v>
      </c>
      <c r="J76" s="78">
        <v>0</v>
      </c>
      <c r="K76" s="78">
        <v>34842.496918869001</v>
      </c>
      <c r="L76" s="79">
        <v>7.7000000000000002E-3</v>
      </c>
      <c r="M76" s="79">
        <v>1.7100000000000001E-2</v>
      </c>
      <c r="N76" s="79">
        <v>2E-3</v>
      </c>
    </row>
    <row r="77" spans="2:14">
      <c r="B77" t="s">
        <v>2290</v>
      </c>
      <c r="C77" t="s">
        <v>2291</v>
      </c>
      <c r="D77" t="s">
        <v>100</v>
      </c>
      <c r="E77" t="s">
        <v>2187</v>
      </c>
      <c r="F77" t="s">
        <v>2225</v>
      </c>
      <c r="G77" t="s">
        <v>102</v>
      </c>
      <c r="H77" s="78">
        <v>239970.97</v>
      </c>
      <c r="I77" s="78">
        <v>3563.87</v>
      </c>
      <c r="J77" s="78">
        <v>0</v>
      </c>
      <c r="K77" s="78">
        <v>8552.2534085389998</v>
      </c>
      <c r="L77" s="79">
        <v>1.0500000000000001E-2</v>
      </c>
      <c r="M77" s="79">
        <v>4.1999999999999997E-3</v>
      </c>
      <c r="N77" s="79">
        <v>5.0000000000000001E-4</v>
      </c>
    </row>
    <row r="78" spans="2:14">
      <c r="B78" t="s">
        <v>2292</v>
      </c>
      <c r="C78" t="s">
        <v>2293</v>
      </c>
      <c r="D78" t="s">
        <v>100</v>
      </c>
      <c r="E78" t="s">
        <v>2187</v>
      </c>
      <c r="F78" t="s">
        <v>2225</v>
      </c>
      <c r="G78" t="s">
        <v>102</v>
      </c>
      <c r="H78" s="78">
        <v>12235</v>
      </c>
      <c r="I78" s="78">
        <v>7325.37</v>
      </c>
      <c r="J78" s="78">
        <v>0</v>
      </c>
      <c r="K78" s="78">
        <v>896.25901950000002</v>
      </c>
      <c r="L78" s="79">
        <v>1.2999999999999999E-3</v>
      </c>
      <c r="M78" s="79">
        <v>4.0000000000000002E-4</v>
      </c>
      <c r="N78" s="79">
        <v>1E-4</v>
      </c>
    </row>
    <row r="79" spans="2:14">
      <c r="B79" s="80" t="s">
        <v>2294</v>
      </c>
      <c r="D79" s="16"/>
      <c r="E79" s="16"/>
      <c r="F79" s="16"/>
      <c r="G79" s="16"/>
      <c r="H79" s="82">
        <v>0</v>
      </c>
      <c r="J79" s="82">
        <v>0</v>
      </c>
      <c r="K79" s="82">
        <v>0</v>
      </c>
      <c r="M79" s="81">
        <v>0</v>
      </c>
      <c r="N79" s="81">
        <v>0</v>
      </c>
    </row>
    <row r="80" spans="2:14">
      <c r="B80" t="s">
        <v>224</v>
      </c>
      <c r="C80" t="s">
        <v>224</v>
      </c>
      <c r="D80" s="16"/>
      <c r="E80" s="16"/>
      <c r="F80" t="s">
        <v>224</v>
      </c>
      <c r="G80" t="s">
        <v>224</v>
      </c>
      <c r="H80" s="78">
        <v>0</v>
      </c>
      <c r="I80" s="78">
        <v>0</v>
      </c>
      <c r="K80" s="78">
        <v>0</v>
      </c>
      <c r="L80" s="79">
        <v>0</v>
      </c>
      <c r="M80" s="79">
        <v>0</v>
      </c>
      <c r="N80" s="79">
        <v>0</v>
      </c>
    </row>
    <row r="81" spans="2:14">
      <c r="B81" s="80" t="s">
        <v>1129</v>
      </c>
      <c r="D81" s="16"/>
      <c r="E81" s="16"/>
      <c r="F81" s="16"/>
      <c r="G81" s="16"/>
      <c r="H81" s="82">
        <v>0</v>
      </c>
      <c r="J81" s="82">
        <v>0</v>
      </c>
      <c r="K81" s="82">
        <v>0</v>
      </c>
      <c r="M81" s="81">
        <v>0</v>
      </c>
      <c r="N81" s="81">
        <v>0</v>
      </c>
    </row>
    <row r="82" spans="2:14">
      <c r="B82" t="s">
        <v>224</v>
      </c>
      <c r="C82" t="s">
        <v>224</v>
      </c>
      <c r="D82" s="16"/>
      <c r="E82" s="16"/>
      <c r="F82" t="s">
        <v>224</v>
      </c>
      <c r="G82" t="s">
        <v>224</v>
      </c>
      <c r="H82" s="78">
        <v>0</v>
      </c>
      <c r="I82" s="78">
        <v>0</v>
      </c>
      <c r="K82" s="78">
        <v>0</v>
      </c>
      <c r="L82" s="79">
        <v>0</v>
      </c>
      <c r="M82" s="79">
        <v>0</v>
      </c>
      <c r="N82" s="79">
        <v>0</v>
      </c>
    </row>
    <row r="83" spans="2:14">
      <c r="B83" s="80" t="s">
        <v>2295</v>
      </c>
      <c r="D83" s="16"/>
      <c r="E83" s="16"/>
      <c r="F83" s="16"/>
      <c r="G83" s="16"/>
      <c r="H83" s="82">
        <v>0</v>
      </c>
      <c r="J83" s="82">
        <v>0</v>
      </c>
      <c r="K83" s="82">
        <v>0</v>
      </c>
      <c r="M83" s="81">
        <v>0</v>
      </c>
      <c r="N83" s="81">
        <v>0</v>
      </c>
    </row>
    <row r="84" spans="2:14">
      <c r="B84" t="s">
        <v>224</v>
      </c>
      <c r="C84" t="s">
        <v>224</v>
      </c>
      <c r="D84" s="16"/>
      <c r="E84" s="16"/>
      <c r="F84" t="s">
        <v>224</v>
      </c>
      <c r="G84" t="s">
        <v>224</v>
      </c>
      <c r="H84" s="78">
        <v>0</v>
      </c>
      <c r="I84" s="78">
        <v>0</v>
      </c>
      <c r="K84" s="78">
        <v>0</v>
      </c>
      <c r="L84" s="79">
        <v>0</v>
      </c>
      <c r="M84" s="79">
        <v>0</v>
      </c>
      <c r="N84" s="79">
        <v>0</v>
      </c>
    </row>
    <row r="85" spans="2:14">
      <c r="B85" s="80" t="s">
        <v>264</v>
      </c>
      <c r="D85" s="16"/>
      <c r="E85" s="16"/>
      <c r="F85" s="16"/>
      <c r="G85" s="16"/>
      <c r="H85" s="82">
        <v>18893077.23</v>
      </c>
      <c r="J85" s="82">
        <v>86.153148900000005</v>
      </c>
      <c r="K85" s="82">
        <v>1633118.3457052119</v>
      </c>
      <c r="M85" s="81">
        <v>0.79949999999999999</v>
      </c>
      <c r="N85" s="81">
        <v>9.1499999999999998E-2</v>
      </c>
    </row>
    <row r="86" spans="2:14">
      <c r="B86" s="80" t="s">
        <v>2296</v>
      </c>
      <c r="D86" s="16"/>
      <c r="E86" s="16"/>
      <c r="F86" s="16"/>
      <c r="G86" s="16"/>
      <c r="H86" s="82">
        <v>16658466.970000001</v>
      </c>
      <c r="J86" s="82">
        <v>82.613080479999994</v>
      </c>
      <c r="K86" s="82">
        <v>1471661.8216458682</v>
      </c>
      <c r="M86" s="81">
        <v>0.72050000000000003</v>
      </c>
      <c r="N86" s="81">
        <v>8.2400000000000001E-2</v>
      </c>
    </row>
    <row r="87" spans="2:14">
      <c r="B87" t="s">
        <v>2297</v>
      </c>
      <c r="C87" t="s">
        <v>2298</v>
      </c>
      <c r="D87" t="s">
        <v>1141</v>
      </c>
      <c r="E87" t="s">
        <v>1906</v>
      </c>
      <c r="F87" t="s">
        <v>1169</v>
      </c>
      <c r="G87" t="s">
        <v>106</v>
      </c>
      <c r="H87" s="78">
        <v>20295.490000000002</v>
      </c>
      <c r="I87" s="78">
        <v>10449</v>
      </c>
      <c r="J87" s="78">
        <v>0</v>
      </c>
      <c r="K87" s="78">
        <v>7350.2621498465996</v>
      </c>
      <c r="L87" s="79">
        <v>1E-4</v>
      </c>
      <c r="M87" s="79">
        <v>3.5999999999999999E-3</v>
      </c>
      <c r="N87" s="79">
        <v>4.0000000000000002E-4</v>
      </c>
    </row>
    <row r="88" spans="2:14">
      <c r="B88" t="s">
        <v>2299</v>
      </c>
      <c r="C88" t="s">
        <v>2300</v>
      </c>
      <c r="D88" t="s">
        <v>1141</v>
      </c>
      <c r="E88" t="s">
        <v>2301</v>
      </c>
      <c r="F88" t="s">
        <v>1169</v>
      </c>
      <c r="G88" t="s">
        <v>106</v>
      </c>
      <c r="H88" s="78">
        <v>146633.76999999999</v>
      </c>
      <c r="I88" s="78">
        <v>3371.14</v>
      </c>
      <c r="J88" s="78">
        <v>0</v>
      </c>
      <c r="K88" s="78">
        <v>17133.234050007901</v>
      </c>
      <c r="L88" s="79">
        <v>1.72E-2</v>
      </c>
      <c r="M88" s="79">
        <v>8.3999999999999995E-3</v>
      </c>
      <c r="N88" s="79">
        <v>1E-3</v>
      </c>
    </row>
    <row r="89" spans="2:14">
      <c r="B89" t="s">
        <v>2302</v>
      </c>
      <c r="C89" t="s">
        <v>2303</v>
      </c>
      <c r="D89" t="s">
        <v>1141</v>
      </c>
      <c r="E89" t="s">
        <v>2301</v>
      </c>
      <c r="F89" t="s">
        <v>1169</v>
      </c>
      <c r="G89" t="s">
        <v>106</v>
      </c>
      <c r="H89" s="78">
        <v>6093.54</v>
      </c>
      <c r="I89" s="78">
        <v>449.32</v>
      </c>
      <c r="J89" s="78">
        <v>0</v>
      </c>
      <c r="K89" s="78">
        <v>94.897325954447993</v>
      </c>
      <c r="L89" s="79">
        <v>0</v>
      </c>
      <c r="M89" s="79">
        <v>0</v>
      </c>
      <c r="N89" s="79">
        <v>0</v>
      </c>
    </row>
    <row r="90" spans="2:14">
      <c r="B90" t="s">
        <v>2304</v>
      </c>
      <c r="C90" t="s">
        <v>2305</v>
      </c>
      <c r="D90" t="s">
        <v>1141</v>
      </c>
      <c r="E90" t="s">
        <v>2306</v>
      </c>
      <c r="F90" t="s">
        <v>1169</v>
      </c>
      <c r="G90" t="s">
        <v>110</v>
      </c>
      <c r="H90" s="78">
        <v>53349.07</v>
      </c>
      <c r="I90" s="78">
        <v>5500.1</v>
      </c>
      <c r="J90" s="78">
        <v>0</v>
      </c>
      <c r="K90" s="78">
        <v>11393.114438549001</v>
      </c>
      <c r="L90" s="79">
        <v>3.8999999999999998E-3</v>
      </c>
      <c r="M90" s="79">
        <v>5.5999999999999999E-3</v>
      </c>
      <c r="N90" s="79">
        <v>5.9999999999999995E-4</v>
      </c>
    </row>
    <row r="91" spans="2:14">
      <c r="B91" t="s">
        <v>2307</v>
      </c>
      <c r="C91" t="s">
        <v>2308</v>
      </c>
      <c r="D91" t="s">
        <v>1141</v>
      </c>
      <c r="E91" t="s">
        <v>2309</v>
      </c>
      <c r="F91" t="s">
        <v>1169</v>
      </c>
      <c r="G91" t="s">
        <v>106</v>
      </c>
      <c r="H91" s="78">
        <v>5944.6</v>
      </c>
      <c r="I91" s="78">
        <v>16472</v>
      </c>
      <c r="J91" s="78">
        <v>0</v>
      </c>
      <c r="K91" s="78">
        <v>3393.8881785919998</v>
      </c>
      <c r="L91" s="79">
        <v>0</v>
      </c>
      <c r="M91" s="79">
        <v>1.6999999999999999E-3</v>
      </c>
      <c r="N91" s="79">
        <v>2.0000000000000001E-4</v>
      </c>
    </row>
    <row r="92" spans="2:14">
      <c r="B92" t="s">
        <v>2310</v>
      </c>
      <c r="C92" t="s">
        <v>2311</v>
      </c>
      <c r="D92" t="s">
        <v>1141</v>
      </c>
      <c r="E92" t="s">
        <v>2312</v>
      </c>
      <c r="F92" t="s">
        <v>1169</v>
      </c>
      <c r="G92" t="s">
        <v>202</v>
      </c>
      <c r="H92" s="78">
        <v>18824.62</v>
      </c>
      <c r="I92" s="78">
        <v>2309000</v>
      </c>
      <c r="J92" s="78">
        <v>0</v>
      </c>
      <c r="K92" s="78">
        <v>13984.3314879134</v>
      </c>
      <c r="L92" s="79">
        <v>6.9999999999999999E-4</v>
      </c>
      <c r="M92" s="79">
        <v>6.7999999999999996E-3</v>
      </c>
      <c r="N92" s="79">
        <v>8.0000000000000004E-4</v>
      </c>
    </row>
    <row r="93" spans="2:14">
      <c r="B93" t="s">
        <v>2313</v>
      </c>
      <c r="C93" t="s">
        <v>2314</v>
      </c>
      <c r="D93" t="s">
        <v>1936</v>
      </c>
      <c r="E93" t="s">
        <v>2312</v>
      </c>
      <c r="F93" t="s">
        <v>1169</v>
      </c>
      <c r="G93" t="s">
        <v>106</v>
      </c>
      <c r="H93" s="78">
        <v>1678</v>
      </c>
      <c r="I93" s="78">
        <v>30830</v>
      </c>
      <c r="J93" s="78">
        <v>0</v>
      </c>
      <c r="K93" s="78">
        <v>1793.0567684</v>
      </c>
      <c r="L93" s="79">
        <v>0</v>
      </c>
      <c r="M93" s="79">
        <v>8.9999999999999998E-4</v>
      </c>
      <c r="N93" s="79">
        <v>1E-4</v>
      </c>
    </row>
    <row r="94" spans="2:14">
      <c r="B94" t="s">
        <v>2315</v>
      </c>
      <c r="C94" t="s">
        <v>2316</v>
      </c>
      <c r="D94" t="s">
        <v>121</v>
      </c>
      <c r="E94" t="s">
        <v>2312</v>
      </c>
      <c r="F94" t="s">
        <v>1169</v>
      </c>
      <c r="G94" t="s">
        <v>110</v>
      </c>
      <c r="H94" s="78">
        <v>81927</v>
      </c>
      <c r="I94" s="78">
        <v>2227</v>
      </c>
      <c r="J94" s="78">
        <v>0</v>
      </c>
      <c r="K94" s="78">
        <v>7084.2240852120003</v>
      </c>
      <c r="L94" s="79">
        <v>0</v>
      </c>
      <c r="M94" s="79">
        <v>3.5000000000000001E-3</v>
      </c>
      <c r="N94" s="79">
        <v>4.0000000000000002E-4</v>
      </c>
    </row>
    <row r="95" spans="2:14">
      <c r="B95" t="s">
        <v>2317</v>
      </c>
      <c r="C95" t="s">
        <v>2318</v>
      </c>
      <c r="D95" t="s">
        <v>1141</v>
      </c>
      <c r="E95" t="s">
        <v>2319</v>
      </c>
      <c r="F95" t="s">
        <v>1169</v>
      </c>
      <c r="G95" t="s">
        <v>205</v>
      </c>
      <c r="H95" s="78">
        <v>3045276.32</v>
      </c>
      <c r="I95" s="78">
        <v>2778</v>
      </c>
      <c r="J95" s="78">
        <v>0</v>
      </c>
      <c r="K95" s="78">
        <v>37815.205947811199</v>
      </c>
      <c r="L95" s="79">
        <v>1.32E-2</v>
      </c>
      <c r="M95" s="79">
        <v>1.8499999999999999E-2</v>
      </c>
      <c r="N95" s="79">
        <v>2.0999999999999999E-3</v>
      </c>
    </row>
    <row r="96" spans="2:14">
      <c r="B96" t="s">
        <v>2320</v>
      </c>
      <c r="C96" t="s">
        <v>2321</v>
      </c>
      <c r="D96" t="s">
        <v>1141</v>
      </c>
      <c r="E96" t="s">
        <v>2322</v>
      </c>
      <c r="F96" t="s">
        <v>1169</v>
      </c>
      <c r="G96" t="s">
        <v>106</v>
      </c>
      <c r="H96" s="78">
        <v>97209.66</v>
      </c>
      <c r="I96" s="78">
        <v>14318</v>
      </c>
      <c r="J96" s="78">
        <v>0</v>
      </c>
      <c r="K96" s="78">
        <v>48241.4486257608</v>
      </c>
      <c r="L96" s="79">
        <v>2.9999999999999997E-4</v>
      </c>
      <c r="M96" s="79">
        <v>2.3599999999999999E-2</v>
      </c>
      <c r="N96" s="79">
        <v>2.7000000000000001E-3</v>
      </c>
    </row>
    <row r="97" spans="2:14">
      <c r="B97" t="s">
        <v>2323</v>
      </c>
      <c r="C97" t="s">
        <v>2324</v>
      </c>
      <c r="D97" t="s">
        <v>1141</v>
      </c>
      <c r="E97" t="s">
        <v>2325</v>
      </c>
      <c r="F97" t="s">
        <v>1169</v>
      </c>
      <c r="G97" t="s">
        <v>106</v>
      </c>
      <c r="H97" s="78">
        <v>136802.29999999999</v>
      </c>
      <c r="I97" s="78">
        <v>5404</v>
      </c>
      <c r="J97" s="78">
        <v>0</v>
      </c>
      <c r="K97" s="78">
        <v>25623.431948072001</v>
      </c>
      <c r="L97" s="79">
        <v>0</v>
      </c>
      <c r="M97" s="79">
        <v>1.2500000000000001E-2</v>
      </c>
      <c r="N97" s="79">
        <v>1.4E-3</v>
      </c>
    </row>
    <row r="98" spans="2:14">
      <c r="B98" t="s">
        <v>2326</v>
      </c>
      <c r="C98" t="s">
        <v>2327</v>
      </c>
      <c r="D98" t="s">
        <v>1132</v>
      </c>
      <c r="E98" t="s">
        <v>2328</v>
      </c>
      <c r="F98" t="s">
        <v>1169</v>
      </c>
      <c r="G98" t="s">
        <v>106</v>
      </c>
      <c r="H98" s="78">
        <v>70115.95</v>
      </c>
      <c r="I98" s="78">
        <v>12771</v>
      </c>
      <c r="J98" s="78">
        <v>0</v>
      </c>
      <c r="K98" s="78">
        <v>31036.324639617</v>
      </c>
      <c r="L98" s="79">
        <v>5.0000000000000001E-4</v>
      </c>
      <c r="M98" s="79">
        <v>1.52E-2</v>
      </c>
      <c r="N98" s="79">
        <v>1.6999999999999999E-3</v>
      </c>
    </row>
    <row r="99" spans="2:14">
      <c r="B99" t="s">
        <v>2329</v>
      </c>
      <c r="C99" t="s">
        <v>2330</v>
      </c>
      <c r="D99" t="s">
        <v>1132</v>
      </c>
      <c r="E99" t="s">
        <v>2328</v>
      </c>
      <c r="F99" t="s">
        <v>1169</v>
      </c>
      <c r="G99" t="s">
        <v>106</v>
      </c>
      <c r="H99" s="78">
        <v>106300.31</v>
      </c>
      <c r="I99" s="78">
        <v>5864</v>
      </c>
      <c r="J99" s="78">
        <v>0</v>
      </c>
      <c r="K99" s="78">
        <v>21605.138318334401</v>
      </c>
      <c r="L99" s="79">
        <v>5.9999999999999995E-4</v>
      </c>
      <c r="M99" s="79">
        <v>1.06E-2</v>
      </c>
      <c r="N99" s="79">
        <v>1.1999999999999999E-3</v>
      </c>
    </row>
    <row r="100" spans="2:14">
      <c r="B100" t="s">
        <v>2331</v>
      </c>
      <c r="C100" t="s">
        <v>2332</v>
      </c>
      <c r="D100" t="s">
        <v>1132</v>
      </c>
      <c r="E100" t="s">
        <v>2333</v>
      </c>
      <c r="F100" t="s">
        <v>1169</v>
      </c>
      <c r="G100" t="s">
        <v>106</v>
      </c>
      <c r="H100" s="78">
        <v>53522</v>
      </c>
      <c r="I100" s="78">
        <v>2756</v>
      </c>
      <c r="J100" s="78">
        <v>78.150882760000002</v>
      </c>
      <c r="K100" s="78">
        <v>5190.7307478800003</v>
      </c>
      <c r="L100" s="79">
        <v>5.9999999999999995E-4</v>
      </c>
      <c r="M100" s="79">
        <v>2.5000000000000001E-3</v>
      </c>
      <c r="N100" s="79">
        <v>2.9999999999999997E-4</v>
      </c>
    </row>
    <row r="101" spans="2:14">
      <c r="B101" t="s">
        <v>2334</v>
      </c>
      <c r="C101" t="s">
        <v>2335</v>
      </c>
      <c r="D101" t="s">
        <v>1141</v>
      </c>
      <c r="E101" t="s">
        <v>2336</v>
      </c>
      <c r="F101" t="s">
        <v>1169</v>
      </c>
      <c r="G101" t="s">
        <v>116</v>
      </c>
      <c r="H101" s="78">
        <v>326220.73</v>
      </c>
      <c r="I101" s="78">
        <v>3530</v>
      </c>
      <c r="J101" s="78">
        <v>0</v>
      </c>
      <c r="K101" s="78">
        <v>29143.659648985202</v>
      </c>
      <c r="L101" s="79">
        <v>0</v>
      </c>
      <c r="M101" s="79">
        <v>1.43E-2</v>
      </c>
      <c r="N101" s="79">
        <v>1.6000000000000001E-3</v>
      </c>
    </row>
    <row r="102" spans="2:14">
      <c r="B102" t="s">
        <v>2337</v>
      </c>
      <c r="C102" t="s">
        <v>2338</v>
      </c>
      <c r="D102" t="s">
        <v>1141</v>
      </c>
      <c r="E102" t="s">
        <v>2339</v>
      </c>
      <c r="F102" t="s">
        <v>1169</v>
      </c>
      <c r="G102" t="s">
        <v>106</v>
      </c>
      <c r="H102" s="78">
        <v>30</v>
      </c>
      <c r="I102" s="78">
        <v>19913</v>
      </c>
      <c r="J102" s="78">
        <v>0</v>
      </c>
      <c r="K102" s="78">
        <v>20.705537400000001</v>
      </c>
      <c r="L102" s="79">
        <v>0</v>
      </c>
      <c r="M102" s="79">
        <v>0</v>
      </c>
      <c r="N102" s="79">
        <v>0</v>
      </c>
    </row>
    <row r="103" spans="2:14">
      <c r="B103" t="s">
        <v>2340</v>
      </c>
      <c r="C103" t="s">
        <v>2341</v>
      </c>
      <c r="D103" t="s">
        <v>1132</v>
      </c>
      <c r="E103" t="s">
        <v>2342</v>
      </c>
      <c r="F103" t="s">
        <v>1169</v>
      </c>
      <c r="G103" t="s">
        <v>106</v>
      </c>
      <c r="H103" s="78">
        <v>44355.97</v>
      </c>
      <c r="I103" s="78">
        <v>10007</v>
      </c>
      <c r="J103" s="78">
        <v>0</v>
      </c>
      <c r="K103" s="78">
        <v>15384.5408474414</v>
      </c>
      <c r="L103" s="79">
        <v>2.0000000000000001E-4</v>
      </c>
      <c r="M103" s="79">
        <v>7.4999999999999997E-3</v>
      </c>
      <c r="N103" s="79">
        <v>8.9999999999999998E-4</v>
      </c>
    </row>
    <row r="104" spans="2:14">
      <c r="B104" t="s">
        <v>2343</v>
      </c>
      <c r="C104" t="s">
        <v>2314</v>
      </c>
      <c r="D104" t="s">
        <v>1141</v>
      </c>
      <c r="E104" t="s">
        <v>2344</v>
      </c>
      <c r="F104" t="s">
        <v>1169</v>
      </c>
      <c r="G104" t="s">
        <v>106</v>
      </c>
      <c r="H104" s="78">
        <v>3991.89</v>
      </c>
      <c r="I104" s="78">
        <v>30830</v>
      </c>
      <c r="J104" s="78">
        <v>0</v>
      </c>
      <c r="K104" s="78">
        <v>4265.6051151419997</v>
      </c>
      <c r="L104" s="79">
        <v>0</v>
      </c>
      <c r="M104" s="79">
        <v>2.0999999999999999E-3</v>
      </c>
      <c r="N104" s="79">
        <v>2.0000000000000001E-4</v>
      </c>
    </row>
    <row r="105" spans="2:14">
      <c r="B105" t="s">
        <v>2345</v>
      </c>
      <c r="C105" t="s">
        <v>2346</v>
      </c>
      <c r="D105" t="s">
        <v>1141</v>
      </c>
      <c r="E105" t="s">
        <v>2347</v>
      </c>
      <c r="F105" t="s">
        <v>1169</v>
      </c>
      <c r="G105" t="s">
        <v>106</v>
      </c>
      <c r="H105" s="78">
        <v>3731136.1</v>
      </c>
      <c r="I105" s="78">
        <v>737.5</v>
      </c>
      <c r="J105" s="78">
        <v>0</v>
      </c>
      <c r="K105" s="78">
        <v>95374.368204175</v>
      </c>
      <c r="L105" s="79">
        <v>0</v>
      </c>
      <c r="M105" s="79">
        <v>4.6699999999999998E-2</v>
      </c>
      <c r="N105" s="79">
        <v>5.3E-3</v>
      </c>
    </row>
    <row r="106" spans="2:14">
      <c r="B106" t="s">
        <v>2348</v>
      </c>
      <c r="C106" t="s">
        <v>2349</v>
      </c>
      <c r="D106" t="s">
        <v>1141</v>
      </c>
      <c r="E106" t="s">
        <v>2350</v>
      </c>
      <c r="F106" t="s">
        <v>1169</v>
      </c>
      <c r="G106" t="s">
        <v>106</v>
      </c>
      <c r="H106" s="78">
        <v>52698.45</v>
      </c>
      <c r="I106" s="78">
        <v>28425</v>
      </c>
      <c r="J106" s="78">
        <v>0</v>
      </c>
      <c r="K106" s="78">
        <v>51919.066273725002</v>
      </c>
      <c r="L106" s="79">
        <v>0</v>
      </c>
      <c r="M106" s="79">
        <v>2.5399999999999999E-2</v>
      </c>
      <c r="N106" s="79">
        <v>2.8999999999999998E-3</v>
      </c>
    </row>
    <row r="107" spans="2:14">
      <c r="B107" t="s">
        <v>2351</v>
      </c>
      <c r="C107" t="s">
        <v>2352</v>
      </c>
      <c r="D107" t="s">
        <v>1141</v>
      </c>
      <c r="E107" t="s">
        <v>2353</v>
      </c>
      <c r="F107" t="s">
        <v>1169</v>
      </c>
      <c r="G107" t="s">
        <v>110</v>
      </c>
      <c r="H107" s="78">
        <v>145505.79999999999</v>
      </c>
      <c r="I107" s="78">
        <v>2557</v>
      </c>
      <c r="J107" s="78">
        <v>0</v>
      </c>
      <c r="K107" s="78">
        <v>14446.280860536601</v>
      </c>
      <c r="L107" s="79">
        <v>0</v>
      </c>
      <c r="M107" s="79">
        <v>7.1000000000000004E-3</v>
      </c>
      <c r="N107" s="79">
        <v>8.0000000000000004E-4</v>
      </c>
    </row>
    <row r="108" spans="2:14">
      <c r="B108" t="s">
        <v>2354</v>
      </c>
      <c r="C108" t="s">
        <v>2355</v>
      </c>
      <c r="D108" t="s">
        <v>1141</v>
      </c>
      <c r="E108" t="s">
        <v>2356</v>
      </c>
      <c r="F108" t="s">
        <v>1169</v>
      </c>
      <c r="G108" t="s">
        <v>110</v>
      </c>
      <c r="H108" s="78">
        <v>144804.65</v>
      </c>
      <c r="I108" s="78">
        <v>3691</v>
      </c>
      <c r="J108" s="78">
        <v>0</v>
      </c>
      <c r="K108" s="78">
        <v>20752.555041188101</v>
      </c>
      <c r="L108" s="79">
        <v>4.41E-2</v>
      </c>
      <c r="M108" s="79">
        <v>1.0200000000000001E-2</v>
      </c>
      <c r="N108" s="79">
        <v>1.1999999999999999E-3</v>
      </c>
    </row>
    <row r="109" spans="2:14">
      <c r="B109" t="s">
        <v>2357</v>
      </c>
      <c r="C109" t="s">
        <v>2358</v>
      </c>
      <c r="D109" t="s">
        <v>1936</v>
      </c>
      <c r="E109" t="s">
        <v>2359</v>
      </c>
      <c r="F109" t="s">
        <v>1169</v>
      </c>
      <c r="G109" t="s">
        <v>106</v>
      </c>
      <c r="H109" s="78">
        <v>58379.13</v>
      </c>
      <c r="I109" s="78">
        <v>6348</v>
      </c>
      <c r="J109" s="78">
        <v>0</v>
      </c>
      <c r="K109" s="78">
        <v>12844.6742595384</v>
      </c>
      <c r="L109" s="79">
        <v>0</v>
      </c>
      <c r="M109" s="79">
        <v>6.3E-3</v>
      </c>
      <c r="N109" s="79">
        <v>6.9999999999999999E-4</v>
      </c>
    </row>
    <row r="110" spans="2:14">
      <c r="B110" t="s">
        <v>2360</v>
      </c>
      <c r="C110" t="s">
        <v>2361</v>
      </c>
      <c r="D110" t="s">
        <v>1936</v>
      </c>
      <c r="E110" t="s">
        <v>2359</v>
      </c>
      <c r="F110" t="s">
        <v>1169</v>
      </c>
      <c r="G110" t="s">
        <v>106</v>
      </c>
      <c r="H110" s="78">
        <v>985348.2</v>
      </c>
      <c r="I110" s="78">
        <v>459.5</v>
      </c>
      <c r="J110" s="78">
        <v>0</v>
      </c>
      <c r="K110" s="78">
        <v>15692.921477214</v>
      </c>
      <c r="L110" s="79">
        <v>0</v>
      </c>
      <c r="M110" s="79">
        <v>7.7000000000000002E-3</v>
      </c>
      <c r="N110" s="79">
        <v>8.9999999999999998E-4</v>
      </c>
    </row>
    <row r="111" spans="2:14">
      <c r="B111" t="s">
        <v>2362</v>
      </c>
      <c r="C111" t="s">
        <v>2363</v>
      </c>
      <c r="D111" t="s">
        <v>1936</v>
      </c>
      <c r="E111" t="s">
        <v>2359</v>
      </c>
      <c r="F111" t="s">
        <v>1169</v>
      </c>
      <c r="G111" t="s">
        <v>106</v>
      </c>
      <c r="H111" s="78">
        <v>724023.3</v>
      </c>
      <c r="I111" s="78">
        <v>569.70000000000005</v>
      </c>
      <c r="J111" s="78">
        <v>0</v>
      </c>
      <c r="K111" s="78">
        <v>14296.420725186599</v>
      </c>
      <c r="L111" s="79">
        <v>3.2000000000000001E-2</v>
      </c>
      <c r="M111" s="79">
        <v>7.0000000000000001E-3</v>
      </c>
      <c r="N111" s="79">
        <v>8.0000000000000004E-4</v>
      </c>
    </row>
    <row r="112" spans="2:14">
      <c r="B112" t="s">
        <v>2364</v>
      </c>
      <c r="C112" t="s">
        <v>2365</v>
      </c>
      <c r="D112" t="s">
        <v>1141</v>
      </c>
      <c r="E112" t="s">
        <v>2366</v>
      </c>
      <c r="F112" t="s">
        <v>1169</v>
      </c>
      <c r="G112" t="s">
        <v>110</v>
      </c>
      <c r="H112" s="78">
        <v>218731.24</v>
      </c>
      <c r="I112" s="78">
        <v>3494.5</v>
      </c>
      <c r="J112" s="78">
        <v>0</v>
      </c>
      <c r="K112" s="78">
        <v>29678.427122293098</v>
      </c>
      <c r="L112" s="79">
        <v>7.0599999999999996E-2</v>
      </c>
      <c r="M112" s="79">
        <v>1.4500000000000001E-2</v>
      </c>
      <c r="N112" s="79">
        <v>1.6999999999999999E-3</v>
      </c>
    </row>
    <row r="113" spans="2:14">
      <c r="B113" t="s">
        <v>2367</v>
      </c>
      <c r="C113" t="s">
        <v>2368</v>
      </c>
      <c r="D113" t="s">
        <v>1141</v>
      </c>
      <c r="E113" t="s">
        <v>2369</v>
      </c>
      <c r="F113" t="s">
        <v>1169</v>
      </c>
      <c r="G113" t="s">
        <v>110</v>
      </c>
      <c r="H113" s="78">
        <v>168077.67</v>
      </c>
      <c r="I113" s="78">
        <v>5170</v>
      </c>
      <c r="J113" s="78">
        <v>0</v>
      </c>
      <c r="K113" s="78">
        <v>33740.039214829201</v>
      </c>
      <c r="L113" s="79">
        <v>0</v>
      </c>
      <c r="M113" s="79">
        <v>1.6500000000000001E-2</v>
      </c>
      <c r="N113" s="79">
        <v>1.9E-3</v>
      </c>
    </row>
    <row r="114" spans="2:14">
      <c r="B114" t="s">
        <v>2370</v>
      </c>
      <c r="C114" t="s">
        <v>2371</v>
      </c>
      <c r="D114" t="s">
        <v>1141</v>
      </c>
      <c r="E114" t="s">
        <v>2372</v>
      </c>
      <c r="F114" t="s">
        <v>1169</v>
      </c>
      <c r="G114" t="s">
        <v>110</v>
      </c>
      <c r="H114" s="78">
        <v>71370.69</v>
      </c>
      <c r="I114" s="78">
        <v>5164.7</v>
      </c>
      <c r="J114" s="78">
        <v>0</v>
      </c>
      <c r="K114" s="78">
        <v>14312.319292222501</v>
      </c>
      <c r="L114" s="79">
        <v>2.1700000000000001E-2</v>
      </c>
      <c r="M114" s="79">
        <v>7.0000000000000001E-3</v>
      </c>
      <c r="N114" s="79">
        <v>8.0000000000000004E-4</v>
      </c>
    </row>
    <row r="115" spans="2:14">
      <c r="B115" t="s">
        <v>2373</v>
      </c>
      <c r="C115" t="s">
        <v>2374</v>
      </c>
      <c r="D115" t="s">
        <v>1936</v>
      </c>
      <c r="E115" t="s">
        <v>2372</v>
      </c>
      <c r="F115" t="s">
        <v>1169</v>
      </c>
      <c r="G115" t="s">
        <v>106</v>
      </c>
      <c r="H115" s="78">
        <v>65394</v>
      </c>
      <c r="I115" s="78">
        <v>3165.75</v>
      </c>
      <c r="J115" s="78">
        <v>0</v>
      </c>
      <c r="K115" s="78">
        <v>7175.3497836300003</v>
      </c>
      <c r="L115" s="79">
        <v>1.4E-3</v>
      </c>
      <c r="M115" s="79">
        <v>3.5000000000000001E-3</v>
      </c>
      <c r="N115" s="79">
        <v>4.0000000000000002E-4</v>
      </c>
    </row>
    <row r="116" spans="2:14">
      <c r="B116" t="s">
        <v>2375</v>
      </c>
      <c r="C116" t="s">
        <v>2376</v>
      </c>
      <c r="D116" t="s">
        <v>1141</v>
      </c>
      <c r="E116" t="s">
        <v>2377</v>
      </c>
      <c r="F116" t="s">
        <v>1169</v>
      </c>
      <c r="G116" t="s">
        <v>106</v>
      </c>
      <c r="H116" s="78">
        <v>42469.82</v>
      </c>
      <c r="I116" s="78">
        <v>15280</v>
      </c>
      <c r="J116" s="78">
        <v>0</v>
      </c>
      <c r="K116" s="78">
        <v>22492.220527136</v>
      </c>
      <c r="L116" s="79">
        <v>3.7000000000000002E-3</v>
      </c>
      <c r="M116" s="79">
        <v>1.0999999999999999E-2</v>
      </c>
      <c r="N116" s="79">
        <v>1.2999999999999999E-3</v>
      </c>
    </row>
    <row r="117" spans="2:14">
      <c r="B117" t="s">
        <v>2378</v>
      </c>
      <c r="C117" t="s">
        <v>2379</v>
      </c>
      <c r="D117" t="s">
        <v>1141</v>
      </c>
      <c r="E117" t="s">
        <v>2380</v>
      </c>
      <c r="F117" t="s">
        <v>1169</v>
      </c>
      <c r="G117" t="s">
        <v>116</v>
      </c>
      <c r="H117" s="78">
        <v>4998</v>
      </c>
      <c r="I117" s="78">
        <v>3530</v>
      </c>
      <c r="J117" s="78">
        <v>0</v>
      </c>
      <c r="K117" s="78">
        <v>446.50752552</v>
      </c>
      <c r="L117" s="79">
        <v>0</v>
      </c>
      <c r="M117" s="79">
        <v>2.0000000000000001E-4</v>
      </c>
      <c r="N117" s="79">
        <v>0</v>
      </c>
    </row>
    <row r="118" spans="2:14">
      <c r="B118" t="s">
        <v>2381</v>
      </c>
      <c r="C118" t="s">
        <v>2316</v>
      </c>
      <c r="D118" t="s">
        <v>1141</v>
      </c>
      <c r="E118" t="s">
        <v>2382</v>
      </c>
      <c r="F118" t="s">
        <v>1169</v>
      </c>
      <c r="G118" t="s">
        <v>110</v>
      </c>
      <c r="H118" s="78">
        <v>810251.06</v>
      </c>
      <c r="I118" s="78">
        <v>2227</v>
      </c>
      <c r="J118" s="78">
        <v>0</v>
      </c>
      <c r="K118" s="78">
        <v>70062.373507153199</v>
      </c>
      <c r="L118" s="79">
        <v>0</v>
      </c>
      <c r="M118" s="79">
        <v>3.4299999999999997E-2</v>
      </c>
      <c r="N118" s="79">
        <v>3.8999999999999998E-3</v>
      </c>
    </row>
    <row r="119" spans="2:14">
      <c r="B119" t="s">
        <v>2383</v>
      </c>
      <c r="C119" t="s">
        <v>2384</v>
      </c>
      <c r="D119" t="s">
        <v>1132</v>
      </c>
      <c r="E119" t="s">
        <v>2385</v>
      </c>
      <c r="F119" t="s">
        <v>1169</v>
      </c>
      <c r="G119" t="s">
        <v>106</v>
      </c>
      <c r="H119" s="78">
        <v>186826.74</v>
      </c>
      <c r="I119" s="78">
        <v>6870</v>
      </c>
      <c r="J119" s="78">
        <v>0</v>
      </c>
      <c r="K119" s="78">
        <v>44486.099733707997</v>
      </c>
      <c r="L119" s="79">
        <v>1.1000000000000001E-3</v>
      </c>
      <c r="M119" s="79">
        <v>2.18E-2</v>
      </c>
      <c r="N119" s="79">
        <v>2.5000000000000001E-3</v>
      </c>
    </row>
    <row r="120" spans="2:14">
      <c r="B120" t="s">
        <v>2386</v>
      </c>
      <c r="C120" t="s">
        <v>2387</v>
      </c>
      <c r="D120" t="s">
        <v>1936</v>
      </c>
      <c r="E120" t="s">
        <v>2385</v>
      </c>
      <c r="F120" t="s">
        <v>1169</v>
      </c>
      <c r="G120" t="s">
        <v>106</v>
      </c>
      <c r="H120" s="78">
        <v>283512.27</v>
      </c>
      <c r="I120" s="78">
        <v>2730.125</v>
      </c>
      <c r="J120" s="78">
        <v>0</v>
      </c>
      <c r="K120" s="78">
        <v>26827.6696263958</v>
      </c>
      <c r="L120" s="79">
        <v>3.2000000000000001E-2</v>
      </c>
      <c r="M120" s="79">
        <v>1.3100000000000001E-2</v>
      </c>
      <c r="N120" s="79">
        <v>1.5E-3</v>
      </c>
    </row>
    <row r="121" spans="2:14">
      <c r="B121" t="s">
        <v>2388</v>
      </c>
      <c r="C121" t="s">
        <v>2389</v>
      </c>
      <c r="D121" t="s">
        <v>1141</v>
      </c>
      <c r="E121" t="s">
        <v>2390</v>
      </c>
      <c r="F121" t="s">
        <v>1169</v>
      </c>
      <c r="G121" t="s">
        <v>110</v>
      </c>
      <c r="H121" s="78">
        <v>72845.89</v>
      </c>
      <c r="I121" s="78">
        <v>19034</v>
      </c>
      <c r="J121" s="78">
        <v>0</v>
      </c>
      <c r="K121" s="78">
        <v>53836.9117688552</v>
      </c>
      <c r="L121" s="79">
        <v>2.2800000000000001E-2</v>
      </c>
      <c r="M121" s="79">
        <v>2.64E-2</v>
      </c>
      <c r="N121" s="79">
        <v>3.0000000000000001E-3</v>
      </c>
    </row>
    <row r="122" spans="2:14">
      <c r="B122" t="s">
        <v>2391</v>
      </c>
      <c r="C122" t="s">
        <v>2392</v>
      </c>
      <c r="D122" t="s">
        <v>1141</v>
      </c>
      <c r="E122" t="s">
        <v>2393</v>
      </c>
      <c r="F122" t="s">
        <v>1169</v>
      </c>
      <c r="G122" t="s">
        <v>106</v>
      </c>
      <c r="H122" s="78">
        <v>140041.34</v>
      </c>
      <c r="I122" s="78">
        <v>3154</v>
      </c>
      <c r="J122" s="78">
        <v>0</v>
      </c>
      <c r="K122" s="78">
        <v>15308.9887912376</v>
      </c>
      <c r="L122" s="79">
        <v>2.2000000000000001E-3</v>
      </c>
      <c r="M122" s="79">
        <v>7.4999999999999997E-3</v>
      </c>
      <c r="N122" s="79">
        <v>8.9999999999999998E-4</v>
      </c>
    </row>
    <row r="123" spans="2:14">
      <c r="B123" t="s">
        <v>2394</v>
      </c>
      <c r="C123" t="s">
        <v>2395</v>
      </c>
      <c r="D123" t="s">
        <v>1141</v>
      </c>
      <c r="E123" t="s">
        <v>2396</v>
      </c>
      <c r="F123" t="s">
        <v>1169</v>
      </c>
      <c r="G123" t="s">
        <v>106</v>
      </c>
      <c r="H123" s="78">
        <v>131543.59</v>
      </c>
      <c r="I123" s="78">
        <v>9857</v>
      </c>
      <c r="J123" s="78">
        <v>0</v>
      </c>
      <c r="K123" s="78">
        <v>44941.028275395802</v>
      </c>
      <c r="L123" s="79">
        <v>9.2999999999999992E-3</v>
      </c>
      <c r="M123" s="79">
        <v>2.1999999999999999E-2</v>
      </c>
      <c r="N123" s="79">
        <v>2.5000000000000001E-3</v>
      </c>
    </row>
    <row r="124" spans="2:14">
      <c r="B124" t="s">
        <v>2397</v>
      </c>
      <c r="C124" t="s">
        <v>2398</v>
      </c>
      <c r="D124" t="s">
        <v>1141</v>
      </c>
      <c r="E124" t="s">
        <v>2399</v>
      </c>
      <c r="F124" t="s">
        <v>1169</v>
      </c>
      <c r="G124" t="s">
        <v>106</v>
      </c>
      <c r="H124" s="78">
        <v>130927.74</v>
      </c>
      <c r="I124" s="78">
        <v>27871</v>
      </c>
      <c r="J124" s="78">
        <v>0</v>
      </c>
      <c r="K124" s="78">
        <v>126477.35685977701</v>
      </c>
      <c r="L124" s="79">
        <v>1.5E-3</v>
      </c>
      <c r="M124" s="79">
        <v>6.1899999999999997E-2</v>
      </c>
      <c r="N124" s="79">
        <v>7.1000000000000004E-3</v>
      </c>
    </row>
    <row r="125" spans="2:14">
      <c r="B125" t="s">
        <v>2400</v>
      </c>
      <c r="C125" t="s">
        <v>2401</v>
      </c>
      <c r="D125" t="s">
        <v>1141</v>
      </c>
      <c r="E125" t="s">
        <v>2402</v>
      </c>
      <c r="F125" t="s">
        <v>1169</v>
      </c>
      <c r="G125" t="s">
        <v>106</v>
      </c>
      <c r="H125" s="78">
        <v>9907.69</v>
      </c>
      <c r="I125" s="78">
        <v>19265</v>
      </c>
      <c r="J125" s="78">
        <v>0</v>
      </c>
      <c r="K125" s="78">
        <v>6615.6113144809997</v>
      </c>
      <c r="L125" s="79">
        <v>2.0000000000000001E-4</v>
      </c>
      <c r="M125" s="79">
        <v>3.2000000000000002E-3</v>
      </c>
      <c r="N125" s="79">
        <v>4.0000000000000002E-4</v>
      </c>
    </row>
    <row r="126" spans="2:14">
      <c r="B126" t="s">
        <v>2403</v>
      </c>
      <c r="C126" t="s">
        <v>2404</v>
      </c>
      <c r="D126" t="s">
        <v>1132</v>
      </c>
      <c r="E126" t="s">
        <v>2385</v>
      </c>
      <c r="F126" t="s">
        <v>1228</v>
      </c>
      <c r="G126" t="s">
        <v>106</v>
      </c>
      <c r="H126" s="78">
        <v>125675.19</v>
      </c>
      <c r="I126" s="78">
        <v>5643</v>
      </c>
      <c r="J126" s="78">
        <v>0</v>
      </c>
      <c r="K126" s="78">
        <v>24580.355467912199</v>
      </c>
      <c r="L126" s="79">
        <v>0</v>
      </c>
      <c r="M126" s="79">
        <v>1.2E-2</v>
      </c>
      <c r="N126" s="79">
        <v>1.4E-3</v>
      </c>
    </row>
    <row r="127" spans="2:14">
      <c r="B127" t="s">
        <v>2405</v>
      </c>
      <c r="C127" t="s">
        <v>2406</v>
      </c>
      <c r="D127" t="s">
        <v>1936</v>
      </c>
      <c r="E127" t="s">
        <v>2407</v>
      </c>
      <c r="F127" t="s">
        <v>1219</v>
      </c>
      <c r="G127" t="s">
        <v>106</v>
      </c>
      <c r="H127" s="78">
        <v>30027.91</v>
      </c>
      <c r="I127" s="78">
        <v>9595.98</v>
      </c>
      <c r="J127" s="78">
        <v>0</v>
      </c>
      <c r="K127" s="78">
        <v>9987.1827769703796</v>
      </c>
      <c r="L127" s="79">
        <v>1.23E-2</v>
      </c>
      <c r="M127" s="79">
        <v>4.8999999999999998E-3</v>
      </c>
      <c r="N127" s="79">
        <v>5.9999999999999995E-4</v>
      </c>
    </row>
    <row r="128" spans="2:14">
      <c r="B128" t="s">
        <v>2408</v>
      </c>
      <c r="C128" t="s">
        <v>2409</v>
      </c>
      <c r="D128" t="s">
        <v>1141</v>
      </c>
      <c r="E128" t="s">
        <v>2410</v>
      </c>
      <c r="F128" t="s">
        <v>1232</v>
      </c>
      <c r="G128" t="s">
        <v>106</v>
      </c>
      <c r="H128" s="78">
        <v>1000</v>
      </c>
      <c r="I128" s="78">
        <v>3422</v>
      </c>
      <c r="J128" s="78">
        <v>0</v>
      </c>
      <c r="K128" s="78">
        <v>118.60652</v>
      </c>
      <c r="L128" s="79">
        <v>0</v>
      </c>
      <c r="M128" s="79">
        <v>1E-4</v>
      </c>
      <c r="N128" s="79">
        <v>0</v>
      </c>
    </row>
    <row r="129" spans="2:14">
      <c r="B129" t="s">
        <v>2411</v>
      </c>
      <c r="C129" t="s">
        <v>2412</v>
      </c>
      <c r="D129" t="s">
        <v>1141</v>
      </c>
      <c r="E129" t="s">
        <v>2306</v>
      </c>
      <c r="F129" t="s">
        <v>2162</v>
      </c>
      <c r="G129" t="s">
        <v>106</v>
      </c>
      <c r="H129" s="78">
        <v>248811.23</v>
      </c>
      <c r="I129" s="78">
        <v>5940.9</v>
      </c>
      <c r="J129" s="78">
        <v>0</v>
      </c>
      <c r="K129" s="78">
        <v>51233.116974400502</v>
      </c>
      <c r="L129" s="79">
        <v>0</v>
      </c>
      <c r="M129" s="79">
        <v>2.5100000000000001E-2</v>
      </c>
      <c r="N129" s="79">
        <v>2.8999999999999998E-3</v>
      </c>
    </row>
    <row r="130" spans="2:14">
      <c r="B130" t="s">
        <v>2413</v>
      </c>
      <c r="C130" t="s">
        <v>2414</v>
      </c>
      <c r="D130" t="s">
        <v>1132</v>
      </c>
      <c r="E130" t="s">
        <v>2415</v>
      </c>
      <c r="F130" t="s">
        <v>2162</v>
      </c>
      <c r="G130" t="s">
        <v>106</v>
      </c>
      <c r="H130" s="78">
        <v>735</v>
      </c>
      <c r="I130" s="78">
        <v>5216</v>
      </c>
      <c r="J130" s="78">
        <v>0</v>
      </c>
      <c r="K130" s="78">
        <v>132.87812159999999</v>
      </c>
      <c r="L130" s="79">
        <v>0</v>
      </c>
      <c r="M130" s="79">
        <v>1E-4</v>
      </c>
      <c r="N130" s="79">
        <v>0</v>
      </c>
    </row>
    <row r="131" spans="2:14">
      <c r="B131" t="s">
        <v>2416</v>
      </c>
      <c r="C131" t="s">
        <v>2417</v>
      </c>
      <c r="D131" t="s">
        <v>2133</v>
      </c>
      <c r="E131" t="s">
        <v>2312</v>
      </c>
      <c r="F131" t="s">
        <v>2162</v>
      </c>
      <c r="G131" t="s">
        <v>106</v>
      </c>
      <c r="H131" s="78">
        <v>3570</v>
      </c>
      <c r="I131" s="78">
        <v>458.28</v>
      </c>
      <c r="J131" s="78">
        <v>0</v>
      </c>
      <c r="K131" s="78">
        <v>56.705825736000001</v>
      </c>
      <c r="L131" s="79">
        <v>0</v>
      </c>
      <c r="M131" s="79">
        <v>0</v>
      </c>
      <c r="N131" s="79">
        <v>0</v>
      </c>
    </row>
    <row r="132" spans="2:14">
      <c r="B132" t="s">
        <v>2418</v>
      </c>
      <c r="C132" t="s">
        <v>2419</v>
      </c>
      <c r="D132" t="s">
        <v>2133</v>
      </c>
      <c r="E132" t="s">
        <v>2312</v>
      </c>
      <c r="F132" t="s">
        <v>2162</v>
      </c>
      <c r="G132" t="s">
        <v>106</v>
      </c>
      <c r="H132" s="78">
        <v>1084</v>
      </c>
      <c r="I132" s="78">
        <v>2703</v>
      </c>
      <c r="J132" s="78">
        <v>0</v>
      </c>
      <c r="K132" s="78">
        <v>101.55560232000001</v>
      </c>
      <c r="L132" s="79">
        <v>0</v>
      </c>
      <c r="M132" s="79">
        <v>0</v>
      </c>
      <c r="N132" s="79">
        <v>0</v>
      </c>
    </row>
    <row r="133" spans="2:14">
      <c r="B133" t="s">
        <v>2420</v>
      </c>
      <c r="C133" t="s">
        <v>2421</v>
      </c>
      <c r="D133" t="s">
        <v>1132</v>
      </c>
      <c r="E133" t="s">
        <v>2312</v>
      </c>
      <c r="F133" t="s">
        <v>2162</v>
      </c>
      <c r="G133" t="s">
        <v>106</v>
      </c>
      <c r="H133" s="78">
        <v>29177</v>
      </c>
      <c r="I133" s="78">
        <v>2491</v>
      </c>
      <c r="J133" s="78">
        <v>0</v>
      </c>
      <c r="K133" s="78">
        <v>2519.0855766200002</v>
      </c>
      <c r="L133" s="79">
        <v>2.3999999999999998E-3</v>
      </c>
      <c r="M133" s="79">
        <v>1.1999999999999999E-3</v>
      </c>
      <c r="N133" s="79">
        <v>1E-4</v>
      </c>
    </row>
    <row r="134" spans="2:14">
      <c r="B134" t="s">
        <v>2422</v>
      </c>
      <c r="C134" t="s">
        <v>2423</v>
      </c>
      <c r="D134" t="s">
        <v>1132</v>
      </c>
      <c r="E134" t="s">
        <v>2312</v>
      </c>
      <c r="F134" t="s">
        <v>2162</v>
      </c>
      <c r="G134" t="s">
        <v>106</v>
      </c>
      <c r="H134" s="78">
        <v>159666.19</v>
      </c>
      <c r="I134" s="78">
        <v>4415</v>
      </c>
      <c r="J134" s="78">
        <v>0</v>
      </c>
      <c r="K134" s="78">
        <v>24432.743091941</v>
      </c>
      <c r="L134" s="79">
        <v>4.4000000000000003E-3</v>
      </c>
      <c r="M134" s="79">
        <v>1.2E-2</v>
      </c>
      <c r="N134" s="79">
        <v>1.4E-3</v>
      </c>
    </row>
    <row r="135" spans="2:14">
      <c r="B135" t="s">
        <v>2424</v>
      </c>
      <c r="C135" t="s">
        <v>2425</v>
      </c>
      <c r="D135" t="s">
        <v>1132</v>
      </c>
      <c r="E135" t="s">
        <v>2312</v>
      </c>
      <c r="F135" t="s">
        <v>2162</v>
      </c>
      <c r="G135" t="s">
        <v>106</v>
      </c>
      <c r="H135" s="78">
        <v>760</v>
      </c>
      <c r="I135" s="78">
        <v>3072</v>
      </c>
      <c r="J135" s="78">
        <v>0</v>
      </c>
      <c r="K135" s="78">
        <v>80.921395200000006</v>
      </c>
      <c r="L135" s="79">
        <v>0</v>
      </c>
      <c r="M135" s="79">
        <v>0</v>
      </c>
      <c r="N135" s="79">
        <v>0</v>
      </c>
    </row>
    <row r="136" spans="2:14">
      <c r="B136" t="s">
        <v>2426</v>
      </c>
      <c r="C136" t="s">
        <v>2427</v>
      </c>
      <c r="D136" t="s">
        <v>1141</v>
      </c>
      <c r="E136" t="s">
        <v>2312</v>
      </c>
      <c r="F136" t="s">
        <v>2162</v>
      </c>
      <c r="G136" t="s">
        <v>106</v>
      </c>
      <c r="H136" s="78">
        <v>91</v>
      </c>
      <c r="I136" s="78">
        <v>27087</v>
      </c>
      <c r="J136" s="78">
        <v>0</v>
      </c>
      <c r="K136" s="78">
        <v>85.43402322</v>
      </c>
      <c r="L136" s="79">
        <v>0</v>
      </c>
      <c r="M136" s="79">
        <v>0</v>
      </c>
      <c r="N136" s="79">
        <v>0</v>
      </c>
    </row>
    <row r="137" spans="2:14">
      <c r="B137" t="s">
        <v>2428</v>
      </c>
      <c r="C137" t="s">
        <v>2429</v>
      </c>
      <c r="D137" t="s">
        <v>2430</v>
      </c>
      <c r="E137" t="s">
        <v>2431</v>
      </c>
      <c r="F137" t="s">
        <v>2162</v>
      </c>
      <c r="G137" t="s">
        <v>202</v>
      </c>
      <c r="H137" s="78">
        <v>42636</v>
      </c>
      <c r="I137" s="78">
        <v>165300</v>
      </c>
      <c r="J137" s="78">
        <v>0</v>
      </c>
      <c r="K137" s="78">
        <v>2267.4664302840001</v>
      </c>
      <c r="L137" s="79">
        <v>0</v>
      </c>
      <c r="M137" s="79">
        <v>1.1000000000000001E-3</v>
      </c>
      <c r="N137" s="79">
        <v>1E-4</v>
      </c>
    </row>
    <row r="138" spans="2:14">
      <c r="B138" t="s">
        <v>2432</v>
      </c>
      <c r="C138" t="s">
        <v>2433</v>
      </c>
      <c r="D138" t="s">
        <v>1141</v>
      </c>
      <c r="E138" t="s">
        <v>2434</v>
      </c>
      <c r="F138" t="s">
        <v>2162</v>
      </c>
      <c r="G138" t="s">
        <v>106</v>
      </c>
      <c r="H138" s="78">
        <v>416</v>
      </c>
      <c r="I138" s="78">
        <v>5570.75</v>
      </c>
      <c r="J138" s="78">
        <v>0</v>
      </c>
      <c r="K138" s="78">
        <v>80.322193119999994</v>
      </c>
      <c r="L138" s="79">
        <v>0</v>
      </c>
      <c r="M138" s="79">
        <v>0</v>
      </c>
      <c r="N138" s="79">
        <v>0</v>
      </c>
    </row>
    <row r="139" spans="2:14">
      <c r="B139" t="s">
        <v>2435</v>
      </c>
      <c r="C139" t="s">
        <v>2436</v>
      </c>
      <c r="D139" t="s">
        <v>1141</v>
      </c>
      <c r="E139" t="s">
        <v>2437</v>
      </c>
      <c r="F139" t="s">
        <v>2162</v>
      </c>
      <c r="G139" t="s">
        <v>106</v>
      </c>
      <c r="H139" s="78">
        <v>1675</v>
      </c>
      <c r="I139" s="78">
        <v>2308</v>
      </c>
      <c r="J139" s="78">
        <v>4.4711399999999998E-2</v>
      </c>
      <c r="K139" s="78">
        <v>134.03680539999999</v>
      </c>
      <c r="L139" s="79">
        <v>1.6999999999999999E-3</v>
      </c>
      <c r="M139" s="79">
        <v>1E-4</v>
      </c>
      <c r="N139" s="79">
        <v>0</v>
      </c>
    </row>
    <row r="140" spans="2:14">
      <c r="B140" t="s">
        <v>2438</v>
      </c>
      <c r="C140" t="s">
        <v>2439</v>
      </c>
      <c r="D140" t="s">
        <v>1141</v>
      </c>
      <c r="E140" t="s">
        <v>2440</v>
      </c>
      <c r="F140" t="s">
        <v>2162</v>
      </c>
      <c r="G140" t="s">
        <v>106</v>
      </c>
      <c r="H140" s="78">
        <v>611</v>
      </c>
      <c r="I140" s="78">
        <v>3601</v>
      </c>
      <c r="J140" s="78">
        <v>1.102188E-2</v>
      </c>
      <c r="K140" s="78">
        <v>76.27033514</v>
      </c>
      <c r="L140" s="79">
        <v>0</v>
      </c>
      <c r="M140" s="79">
        <v>0</v>
      </c>
      <c r="N140" s="79">
        <v>0</v>
      </c>
    </row>
    <row r="141" spans="2:14">
      <c r="B141" t="s">
        <v>2438</v>
      </c>
      <c r="C141" t="s">
        <v>2441</v>
      </c>
      <c r="D141" t="s">
        <v>1141</v>
      </c>
      <c r="E141" t="s">
        <v>2440</v>
      </c>
      <c r="F141" t="s">
        <v>2162</v>
      </c>
      <c r="G141" t="s">
        <v>106</v>
      </c>
      <c r="H141" s="78">
        <v>1200</v>
      </c>
      <c r="I141" s="78">
        <v>3304</v>
      </c>
      <c r="J141" s="78">
        <v>0</v>
      </c>
      <c r="K141" s="78">
        <v>137.41996800000001</v>
      </c>
      <c r="L141" s="79">
        <v>0</v>
      </c>
      <c r="M141" s="79">
        <v>1E-4</v>
      </c>
      <c r="N141" s="79">
        <v>0</v>
      </c>
    </row>
    <row r="142" spans="2:14">
      <c r="B142" t="s">
        <v>2442</v>
      </c>
      <c r="C142" t="s">
        <v>2443</v>
      </c>
      <c r="D142" t="s">
        <v>1141</v>
      </c>
      <c r="E142" t="s">
        <v>2440</v>
      </c>
      <c r="F142" t="s">
        <v>2162</v>
      </c>
      <c r="G142" t="s">
        <v>106</v>
      </c>
      <c r="H142" s="78">
        <v>220</v>
      </c>
      <c r="I142" s="78">
        <v>4172</v>
      </c>
      <c r="J142" s="78">
        <v>0</v>
      </c>
      <c r="K142" s="78">
        <v>31.812334400000001</v>
      </c>
      <c r="L142" s="79">
        <v>0</v>
      </c>
      <c r="M142" s="79">
        <v>0</v>
      </c>
      <c r="N142" s="79">
        <v>0</v>
      </c>
    </row>
    <row r="143" spans="2:14">
      <c r="B143" t="s">
        <v>2444</v>
      </c>
      <c r="C143" t="s">
        <v>2445</v>
      </c>
      <c r="D143" t="s">
        <v>1132</v>
      </c>
      <c r="E143" t="s">
        <v>2410</v>
      </c>
      <c r="F143" t="s">
        <v>2162</v>
      </c>
      <c r="G143" t="s">
        <v>106</v>
      </c>
      <c r="H143" s="78">
        <v>304</v>
      </c>
      <c r="I143" s="78">
        <v>11480</v>
      </c>
      <c r="J143" s="78">
        <v>0</v>
      </c>
      <c r="K143" s="78">
        <v>120.9606272</v>
      </c>
      <c r="L143" s="79">
        <v>0</v>
      </c>
      <c r="M143" s="79">
        <v>1E-4</v>
      </c>
      <c r="N143" s="79">
        <v>0</v>
      </c>
    </row>
    <row r="144" spans="2:14">
      <c r="B144" t="s">
        <v>2446</v>
      </c>
      <c r="C144" t="s">
        <v>2447</v>
      </c>
      <c r="D144" t="s">
        <v>1936</v>
      </c>
      <c r="E144" t="s">
        <v>2410</v>
      </c>
      <c r="F144" t="s">
        <v>2162</v>
      </c>
      <c r="G144" t="s">
        <v>106</v>
      </c>
      <c r="H144" s="78">
        <v>10299</v>
      </c>
      <c r="I144" s="78">
        <v>56746</v>
      </c>
      <c r="J144" s="78">
        <v>0</v>
      </c>
      <c r="K144" s="78">
        <v>20256.24169164</v>
      </c>
      <c r="L144" s="79">
        <v>1.6000000000000001E-3</v>
      </c>
      <c r="M144" s="79">
        <v>9.9000000000000008E-3</v>
      </c>
      <c r="N144" s="79">
        <v>1.1000000000000001E-3</v>
      </c>
    </row>
    <row r="145" spans="2:14">
      <c r="B145" t="s">
        <v>2448</v>
      </c>
      <c r="C145" t="s">
        <v>2419</v>
      </c>
      <c r="D145" t="s">
        <v>2133</v>
      </c>
      <c r="E145" t="s">
        <v>2449</v>
      </c>
      <c r="F145" t="s">
        <v>2162</v>
      </c>
      <c r="G145" t="s">
        <v>106</v>
      </c>
      <c r="H145" s="78">
        <v>911800.79</v>
      </c>
      <c r="I145" s="78">
        <v>2703</v>
      </c>
      <c r="J145" s="78">
        <v>0</v>
      </c>
      <c r="K145" s="78">
        <v>85422.950575924202</v>
      </c>
      <c r="L145" s="79">
        <v>0</v>
      </c>
      <c r="M145" s="79">
        <v>4.1799999999999997E-2</v>
      </c>
      <c r="N145" s="79">
        <v>4.7999999999999996E-3</v>
      </c>
    </row>
    <row r="146" spans="2:14">
      <c r="B146" t="s">
        <v>2450</v>
      </c>
      <c r="C146" t="s">
        <v>2451</v>
      </c>
      <c r="D146" t="s">
        <v>1141</v>
      </c>
      <c r="E146" t="s">
        <v>2452</v>
      </c>
      <c r="F146" t="s">
        <v>2162</v>
      </c>
      <c r="G146" t="s">
        <v>106</v>
      </c>
      <c r="H146" s="78">
        <v>3150</v>
      </c>
      <c r="I146" s="78">
        <v>1252</v>
      </c>
      <c r="J146" s="78">
        <v>0</v>
      </c>
      <c r="K146" s="78">
        <v>136.69210799999999</v>
      </c>
      <c r="L146" s="79">
        <v>1E-4</v>
      </c>
      <c r="M146" s="79">
        <v>1E-4</v>
      </c>
      <c r="N146" s="79">
        <v>0</v>
      </c>
    </row>
    <row r="147" spans="2:14">
      <c r="B147" t="s">
        <v>2453</v>
      </c>
      <c r="C147" t="s">
        <v>2454</v>
      </c>
      <c r="D147" t="s">
        <v>1132</v>
      </c>
      <c r="E147" t="s">
        <v>2455</v>
      </c>
      <c r="F147" t="s">
        <v>2162</v>
      </c>
      <c r="G147" t="s">
        <v>106</v>
      </c>
      <c r="H147" s="78">
        <v>121523.18</v>
      </c>
      <c r="I147" s="78">
        <v>6194</v>
      </c>
      <c r="J147" s="78">
        <v>0</v>
      </c>
      <c r="K147" s="78">
        <v>26089.087236047199</v>
      </c>
      <c r="L147" s="79">
        <v>1.7600000000000001E-2</v>
      </c>
      <c r="M147" s="79">
        <v>1.2800000000000001E-2</v>
      </c>
      <c r="N147" s="79">
        <v>1.5E-3</v>
      </c>
    </row>
    <row r="148" spans="2:14">
      <c r="B148" t="s">
        <v>2456</v>
      </c>
      <c r="C148" t="s">
        <v>2454</v>
      </c>
      <c r="D148" t="s">
        <v>1132</v>
      </c>
      <c r="E148" t="s">
        <v>2455</v>
      </c>
      <c r="F148" t="s">
        <v>2162</v>
      </c>
      <c r="G148" t="s">
        <v>106</v>
      </c>
      <c r="H148" s="78">
        <v>600</v>
      </c>
      <c r="I148" s="78">
        <v>6194</v>
      </c>
      <c r="J148" s="78">
        <v>0</v>
      </c>
      <c r="K148" s="78">
        <v>128.81042400000001</v>
      </c>
      <c r="L148" s="79">
        <v>0</v>
      </c>
      <c r="M148" s="79">
        <v>1E-4</v>
      </c>
      <c r="N148" s="79">
        <v>0</v>
      </c>
    </row>
    <row r="149" spans="2:14">
      <c r="B149" t="s">
        <v>2457</v>
      </c>
      <c r="C149" t="s">
        <v>2458</v>
      </c>
      <c r="D149" t="s">
        <v>1141</v>
      </c>
      <c r="E149" t="s">
        <v>2372</v>
      </c>
      <c r="F149" t="s">
        <v>2162</v>
      </c>
      <c r="G149" t="s">
        <v>110</v>
      </c>
      <c r="H149" s="78">
        <v>77508.59</v>
      </c>
      <c r="I149" s="78">
        <v>11129.4</v>
      </c>
      <c r="J149" s="78">
        <v>0</v>
      </c>
      <c r="K149" s="78">
        <v>33493.968614828198</v>
      </c>
      <c r="L149" s="79">
        <v>2.0199999999999999E-2</v>
      </c>
      <c r="M149" s="79">
        <v>1.6400000000000001E-2</v>
      </c>
      <c r="N149" s="79">
        <v>1.9E-3</v>
      </c>
    </row>
    <row r="150" spans="2:14">
      <c r="B150" t="s">
        <v>2459</v>
      </c>
      <c r="C150" t="s">
        <v>2460</v>
      </c>
      <c r="D150" t="s">
        <v>1141</v>
      </c>
      <c r="E150" t="s">
        <v>2380</v>
      </c>
      <c r="F150" t="s">
        <v>2162</v>
      </c>
      <c r="G150" t="s">
        <v>106</v>
      </c>
      <c r="H150" s="78">
        <v>1859</v>
      </c>
      <c r="I150" s="78">
        <v>2142</v>
      </c>
      <c r="J150" s="78">
        <v>0</v>
      </c>
      <c r="K150" s="78">
        <v>138.01535748000001</v>
      </c>
      <c r="L150" s="79">
        <v>0</v>
      </c>
      <c r="M150" s="79">
        <v>1E-4</v>
      </c>
      <c r="N150" s="79">
        <v>0</v>
      </c>
    </row>
    <row r="151" spans="2:14">
      <c r="B151" t="s">
        <v>2461</v>
      </c>
      <c r="C151" t="s">
        <v>2429</v>
      </c>
      <c r="D151" t="s">
        <v>1141</v>
      </c>
      <c r="E151" t="s">
        <v>2462</v>
      </c>
      <c r="F151" t="s">
        <v>2162</v>
      </c>
      <c r="G151" t="s">
        <v>202</v>
      </c>
      <c r="H151" s="78">
        <v>2281237.8199999998</v>
      </c>
      <c r="I151" s="78">
        <v>165300</v>
      </c>
      <c r="J151" s="78">
        <v>0</v>
      </c>
      <c r="K151" s="78">
        <v>121320.719024869</v>
      </c>
      <c r="L151" s="79">
        <v>1.6000000000000001E-3</v>
      </c>
      <c r="M151" s="79">
        <v>5.9400000000000001E-2</v>
      </c>
      <c r="N151" s="79">
        <v>6.7999999999999996E-3</v>
      </c>
    </row>
    <row r="152" spans="2:14">
      <c r="B152" t="s">
        <v>2463</v>
      </c>
      <c r="C152" t="s">
        <v>2464</v>
      </c>
      <c r="D152" t="s">
        <v>1141</v>
      </c>
      <c r="E152" t="s">
        <v>2465</v>
      </c>
      <c r="F152" t="s">
        <v>2162</v>
      </c>
      <c r="G152" t="s">
        <v>106</v>
      </c>
      <c r="H152" s="78">
        <v>1490</v>
      </c>
      <c r="I152" s="78">
        <v>3078</v>
      </c>
      <c r="J152" s="78">
        <v>0</v>
      </c>
      <c r="K152" s="78">
        <v>158.95838520000001</v>
      </c>
      <c r="L152" s="79">
        <v>0</v>
      </c>
      <c r="M152" s="79">
        <v>1E-4</v>
      </c>
      <c r="N152" s="79">
        <v>0</v>
      </c>
    </row>
    <row r="153" spans="2:14">
      <c r="B153" t="s">
        <v>2466</v>
      </c>
      <c r="C153" t="s">
        <v>2447</v>
      </c>
      <c r="D153" t="s">
        <v>1141</v>
      </c>
      <c r="E153" t="s">
        <v>2467</v>
      </c>
      <c r="F153" t="s">
        <v>2162</v>
      </c>
      <c r="G153" t="s">
        <v>106</v>
      </c>
      <c r="H153" s="78">
        <v>17015.39</v>
      </c>
      <c r="I153" s="78">
        <v>56746</v>
      </c>
      <c r="J153" s="78">
        <v>0</v>
      </c>
      <c r="K153" s="78">
        <v>33466.1474237804</v>
      </c>
      <c r="L153" s="79">
        <v>2.7000000000000001E-3</v>
      </c>
      <c r="M153" s="79">
        <v>1.6400000000000001E-2</v>
      </c>
      <c r="N153" s="79">
        <v>1.9E-3</v>
      </c>
    </row>
    <row r="154" spans="2:14">
      <c r="B154" t="s">
        <v>2468</v>
      </c>
      <c r="C154" t="s">
        <v>2469</v>
      </c>
      <c r="D154" t="s">
        <v>1936</v>
      </c>
      <c r="E154" t="s">
        <v>2470</v>
      </c>
      <c r="F154" t="s">
        <v>2162</v>
      </c>
      <c r="G154" t="s">
        <v>106</v>
      </c>
      <c r="H154" s="78">
        <v>966</v>
      </c>
      <c r="I154" s="78">
        <v>2998</v>
      </c>
      <c r="J154" s="78">
        <v>0</v>
      </c>
      <c r="K154" s="78">
        <v>100.37771687999999</v>
      </c>
      <c r="L154" s="79">
        <v>4.0000000000000002E-4</v>
      </c>
      <c r="M154" s="79">
        <v>0</v>
      </c>
      <c r="N154" s="79">
        <v>0</v>
      </c>
    </row>
    <row r="155" spans="2:14">
      <c r="B155" t="s">
        <v>2471</v>
      </c>
      <c r="C155" t="s">
        <v>2472</v>
      </c>
      <c r="D155" t="s">
        <v>1132</v>
      </c>
      <c r="E155" t="s">
        <v>2470</v>
      </c>
      <c r="F155" t="s">
        <v>2162</v>
      </c>
      <c r="G155" t="s">
        <v>106</v>
      </c>
      <c r="H155" s="78">
        <v>280</v>
      </c>
      <c r="I155" s="78">
        <v>30836</v>
      </c>
      <c r="J155" s="78">
        <v>0</v>
      </c>
      <c r="K155" s="78">
        <v>299.25721279999999</v>
      </c>
      <c r="L155" s="79">
        <v>0</v>
      </c>
      <c r="M155" s="79">
        <v>1E-4</v>
      </c>
      <c r="N155" s="79">
        <v>0</v>
      </c>
    </row>
    <row r="156" spans="2:14">
      <c r="B156" t="s">
        <v>2473</v>
      </c>
      <c r="C156" t="s">
        <v>2474</v>
      </c>
      <c r="D156" t="s">
        <v>107</v>
      </c>
      <c r="E156" t="s">
        <v>2399</v>
      </c>
      <c r="F156" t="s">
        <v>2162</v>
      </c>
      <c r="G156" t="s">
        <v>120</v>
      </c>
      <c r="H156" s="78">
        <v>141405.09</v>
      </c>
      <c r="I156" s="78">
        <v>7511</v>
      </c>
      <c r="J156" s="78">
        <v>0</v>
      </c>
      <c r="K156" s="78">
        <v>25196.0472079758</v>
      </c>
      <c r="L156" s="79">
        <v>0</v>
      </c>
      <c r="M156" s="79">
        <v>1.23E-2</v>
      </c>
      <c r="N156" s="79">
        <v>1.4E-3</v>
      </c>
    </row>
    <row r="157" spans="2:14">
      <c r="B157" t="s">
        <v>2475</v>
      </c>
      <c r="C157" t="s">
        <v>2476</v>
      </c>
      <c r="D157" t="s">
        <v>1141</v>
      </c>
      <c r="E157" t="s">
        <v>2399</v>
      </c>
      <c r="F157" t="s">
        <v>2162</v>
      </c>
      <c r="G157" t="s">
        <v>106</v>
      </c>
      <c r="H157" s="78">
        <v>23</v>
      </c>
      <c r="I157" s="78">
        <v>12023</v>
      </c>
      <c r="J157" s="78">
        <v>0</v>
      </c>
      <c r="K157" s="78">
        <v>9.5844951399999996</v>
      </c>
      <c r="L157" s="79">
        <v>0</v>
      </c>
      <c r="M157" s="79">
        <v>0</v>
      </c>
      <c r="N157" s="79">
        <v>0</v>
      </c>
    </row>
    <row r="158" spans="2:14">
      <c r="B158" t="s">
        <v>2477</v>
      </c>
      <c r="C158" t="s">
        <v>2478</v>
      </c>
      <c r="D158" t="s">
        <v>1936</v>
      </c>
      <c r="E158" t="s">
        <v>2402</v>
      </c>
      <c r="F158" t="s">
        <v>2162</v>
      </c>
      <c r="G158" t="s">
        <v>106</v>
      </c>
      <c r="H158" s="78">
        <v>944</v>
      </c>
      <c r="I158" s="78">
        <v>5829</v>
      </c>
      <c r="J158" s="78">
        <v>0</v>
      </c>
      <c r="K158" s="78">
        <v>190.71928416</v>
      </c>
      <c r="L158" s="79">
        <v>0</v>
      </c>
      <c r="M158" s="79">
        <v>1E-4</v>
      </c>
      <c r="N158" s="79">
        <v>0</v>
      </c>
    </row>
    <row r="159" spans="2:14">
      <c r="B159" t="s">
        <v>2479</v>
      </c>
      <c r="C159" t="s">
        <v>2474</v>
      </c>
      <c r="D159" t="s">
        <v>107</v>
      </c>
      <c r="E159" t="s">
        <v>2402</v>
      </c>
      <c r="F159" t="s">
        <v>2162</v>
      </c>
      <c r="G159" t="s">
        <v>120</v>
      </c>
      <c r="H159" s="78">
        <v>2254</v>
      </c>
      <c r="I159" s="78">
        <v>7511</v>
      </c>
      <c r="J159" s="78">
        <v>0</v>
      </c>
      <c r="K159" s="78">
        <v>401.62550306200001</v>
      </c>
      <c r="L159" s="79">
        <v>1E-4</v>
      </c>
      <c r="M159" s="79">
        <v>2.0000000000000001E-4</v>
      </c>
      <c r="N159" s="79">
        <v>0</v>
      </c>
    </row>
    <row r="160" spans="2:14">
      <c r="B160" t="s">
        <v>2480</v>
      </c>
      <c r="C160" t="s">
        <v>2481</v>
      </c>
      <c r="D160" t="s">
        <v>1132</v>
      </c>
      <c r="E160" t="s">
        <v>2402</v>
      </c>
      <c r="F160" t="s">
        <v>2162</v>
      </c>
      <c r="G160" t="s">
        <v>106</v>
      </c>
      <c r="H160" s="78">
        <v>40200</v>
      </c>
      <c r="I160" s="78">
        <v>3961</v>
      </c>
      <c r="J160" s="78">
        <v>0</v>
      </c>
      <c r="K160" s="78">
        <v>5518.9880519999997</v>
      </c>
      <c r="L160" s="79">
        <v>0</v>
      </c>
      <c r="M160" s="79">
        <v>2.7000000000000001E-3</v>
      </c>
      <c r="N160" s="79">
        <v>2.9999999999999997E-4</v>
      </c>
    </row>
    <row r="161" spans="2:14">
      <c r="B161" t="s">
        <v>2482</v>
      </c>
      <c r="C161" t="s">
        <v>2483</v>
      </c>
      <c r="D161" t="s">
        <v>1141</v>
      </c>
      <c r="E161" t="s">
        <v>2402</v>
      </c>
      <c r="F161" t="s">
        <v>2162</v>
      </c>
      <c r="G161" t="s">
        <v>106</v>
      </c>
      <c r="H161" s="78">
        <v>887</v>
      </c>
      <c r="I161" s="78">
        <v>28343</v>
      </c>
      <c r="J161" s="78">
        <v>4.4064644399999997</v>
      </c>
      <c r="K161" s="78">
        <v>875.76721750000002</v>
      </c>
      <c r="L161" s="79">
        <v>0</v>
      </c>
      <c r="M161" s="79">
        <v>4.0000000000000002E-4</v>
      </c>
      <c r="N161" s="79">
        <v>0</v>
      </c>
    </row>
    <row r="162" spans="2:14">
      <c r="B162" s="80" t="s">
        <v>2484</v>
      </c>
      <c r="D162" s="16"/>
      <c r="E162" s="16"/>
      <c r="F162" s="16"/>
      <c r="G162" s="16"/>
      <c r="H162" s="82">
        <v>2234610.2599999998</v>
      </c>
      <c r="J162" s="82">
        <v>3.5400684199999999</v>
      </c>
      <c r="K162" s="82">
        <v>161456.52405934347</v>
      </c>
      <c r="M162" s="81">
        <v>7.9000000000000001E-2</v>
      </c>
      <c r="N162" s="81">
        <v>8.9999999999999993E-3</v>
      </c>
    </row>
    <row r="163" spans="2:14">
      <c r="B163" t="s">
        <v>2485</v>
      </c>
      <c r="C163" t="s">
        <v>2486</v>
      </c>
      <c r="D163" t="s">
        <v>1141</v>
      </c>
      <c r="E163" t="s">
        <v>2487</v>
      </c>
      <c r="F163" t="s">
        <v>1303</v>
      </c>
      <c r="G163" t="s">
        <v>113</v>
      </c>
      <c r="H163" s="78">
        <v>1626916.8</v>
      </c>
      <c r="I163" s="78">
        <v>125</v>
      </c>
      <c r="J163" s="78">
        <v>0</v>
      </c>
      <c r="K163" s="78">
        <v>8651.3334486000003</v>
      </c>
      <c r="L163" s="79">
        <v>0</v>
      </c>
      <c r="M163" s="79">
        <v>4.1999999999999997E-3</v>
      </c>
      <c r="N163" s="79">
        <v>5.0000000000000001E-4</v>
      </c>
    </row>
    <row r="164" spans="2:14">
      <c r="B164" t="s">
        <v>2488</v>
      </c>
      <c r="C164" t="s">
        <v>2489</v>
      </c>
      <c r="D164" t="s">
        <v>1132</v>
      </c>
      <c r="E164" t="s">
        <v>2490</v>
      </c>
      <c r="F164" t="s">
        <v>1169</v>
      </c>
      <c r="G164" t="s">
        <v>106</v>
      </c>
      <c r="H164" s="78">
        <v>4948</v>
      </c>
      <c r="I164" s="78">
        <v>11427.5</v>
      </c>
      <c r="J164" s="78">
        <v>0</v>
      </c>
      <c r="K164" s="78">
        <v>1959.7897382000001</v>
      </c>
      <c r="L164" s="79">
        <v>6.9999999999999999E-4</v>
      </c>
      <c r="M164" s="79">
        <v>1E-3</v>
      </c>
      <c r="N164" s="79">
        <v>1E-4</v>
      </c>
    </row>
    <row r="165" spans="2:14">
      <c r="B165" t="s">
        <v>2491</v>
      </c>
      <c r="C165" t="s">
        <v>2492</v>
      </c>
      <c r="D165" t="s">
        <v>1936</v>
      </c>
      <c r="E165" t="s">
        <v>2312</v>
      </c>
      <c r="F165" t="s">
        <v>1169</v>
      </c>
      <c r="G165" t="s">
        <v>106</v>
      </c>
      <c r="H165" s="78">
        <v>16061</v>
      </c>
      <c r="I165" s="78">
        <v>10055</v>
      </c>
      <c r="J165" s="78">
        <v>0</v>
      </c>
      <c r="K165" s="78">
        <v>5597.3596842999996</v>
      </c>
      <c r="L165" s="79">
        <v>6.1999999999999998E-3</v>
      </c>
      <c r="M165" s="79">
        <v>2.7000000000000001E-3</v>
      </c>
      <c r="N165" s="79">
        <v>2.9999999999999997E-4</v>
      </c>
    </row>
    <row r="166" spans="2:14">
      <c r="B166" t="s">
        <v>2493</v>
      </c>
      <c r="C166" t="s">
        <v>2494</v>
      </c>
      <c r="D166" t="s">
        <v>1141</v>
      </c>
      <c r="E166" t="s">
        <v>2312</v>
      </c>
      <c r="F166" t="s">
        <v>1169</v>
      </c>
      <c r="G166" t="s">
        <v>106</v>
      </c>
      <c r="H166" s="78">
        <v>5957</v>
      </c>
      <c r="I166" s="78">
        <v>12829</v>
      </c>
      <c r="J166" s="78">
        <v>0</v>
      </c>
      <c r="K166" s="78">
        <v>2648.79875498</v>
      </c>
      <c r="L166" s="79">
        <v>1E-4</v>
      </c>
      <c r="M166" s="79">
        <v>1.2999999999999999E-3</v>
      </c>
      <c r="N166" s="79">
        <v>1E-4</v>
      </c>
    </row>
    <row r="167" spans="2:14">
      <c r="B167" t="s">
        <v>2495</v>
      </c>
      <c r="C167" t="s">
        <v>2496</v>
      </c>
      <c r="D167" t="s">
        <v>1141</v>
      </c>
      <c r="E167" t="s">
        <v>2312</v>
      </c>
      <c r="F167" t="s">
        <v>1169</v>
      </c>
      <c r="G167" t="s">
        <v>110</v>
      </c>
      <c r="H167" s="78">
        <v>1796</v>
      </c>
      <c r="I167" s="78">
        <v>9738</v>
      </c>
      <c r="J167" s="78">
        <v>0</v>
      </c>
      <c r="K167" s="78">
        <v>679.08028694400002</v>
      </c>
      <c r="L167" s="79">
        <v>0</v>
      </c>
      <c r="M167" s="79">
        <v>2.9999999999999997E-4</v>
      </c>
      <c r="N167" s="79">
        <v>0</v>
      </c>
    </row>
    <row r="168" spans="2:14">
      <c r="B168" t="s">
        <v>2497</v>
      </c>
      <c r="C168" t="s">
        <v>2498</v>
      </c>
      <c r="D168" t="s">
        <v>121</v>
      </c>
      <c r="E168" t="s">
        <v>2499</v>
      </c>
      <c r="F168" t="s">
        <v>1169</v>
      </c>
      <c r="G168" t="s">
        <v>110</v>
      </c>
      <c r="H168" s="78">
        <v>2083</v>
      </c>
      <c r="I168" s="78">
        <v>22319.22</v>
      </c>
      <c r="J168" s="78">
        <v>0</v>
      </c>
      <c r="K168" s="78">
        <v>1805.1500342752799</v>
      </c>
      <c r="L168" s="79">
        <v>1.1000000000000001E-3</v>
      </c>
      <c r="M168" s="79">
        <v>8.9999999999999998E-4</v>
      </c>
      <c r="N168" s="79">
        <v>1E-4</v>
      </c>
    </row>
    <row r="169" spans="2:14">
      <c r="B169" t="s">
        <v>2500</v>
      </c>
      <c r="C169" t="s">
        <v>2501</v>
      </c>
      <c r="D169" t="s">
        <v>121</v>
      </c>
      <c r="E169" t="s">
        <v>2502</v>
      </c>
      <c r="F169" t="s">
        <v>1169</v>
      </c>
      <c r="G169" t="s">
        <v>110</v>
      </c>
      <c r="H169" s="78">
        <v>3010</v>
      </c>
      <c r="I169" s="78">
        <v>15724</v>
      </c>
      <c r="J169" s="78">
        <v>0</v>
      </c>
      <c r="K169" s="78">
        <v>1837.6997307199999</v>
      </c>
      <c r="L169" s="79">
        <v>1.6999999999999999E-3</v>
      </c>
      <c r="M169" s="79">
        <v>8.9999999999999998E-4</v>
      </c>
      <c r="N169" s="79">
        <v>1E-4</v>
      </c>
    </row>
    <row r="170" spans="2:14">
      <c r="B170" t="s">
        <v>2503</v>
      </c>
      <c r="C170" t="s">
        <v>2504</v>
      </c>
      <c r="D170" t="s">
        <v>121</v>
      </c>
      <c r="E170" t="s">
        <v>2502</v>
      </c>
      <c r="F170" t="s">
        <v>1169</v>
      </c>
      <c r="G170" t="s">
        <v>110</v>
      </c>
      <c r="H170" s="78">
        <v>6457</v>
      </c>
      <c r="I170" s="78">
        <v>18653</v>
      </c>
      <c r="J170" s="78">
        <v>0</v>
      </c>
      <c r="K170" s="78">
        <v>4676.5383225879996</v>
      </c>
      <c r="L170" s="79">
        <v>6.8999999999999999E-3</v>
      </c>
      <c r="M170" s="79">
        <v>2.3E-3</v>
      </c>
      <c r="N170" s="79">
        <v>2.9999999999999997E-4</v>
      </c>
    </row>
    <row r="171" spans="2:14">
      <c r="B171" t="s">
        <v>2505</v>
      </c>
      <c r="C171" t="s">
        <v>2506</v>
      </c>
      <c r="D171" t="s">
        <v>1936</v>
      </c>
      <c r="E171" t="s">
        <v>2502</v>
      </c>
      <c r="F171" t="s">
        <v>1169</v>
      </c>
      <c r="G171" t="s">
        <v>106</v>
      </c>
      <c r="H171" s="78">
        <v>1661</v>
      </c>
      <c r="I171" s="78">
        <v>17292.5</v>
      </c>
      <c r="J171" s="78">
        <v>0</v>
      </c>
      <c r="K171" s="78">
        <v>995.53372105000005</v>
      </c>
      <c r="L171" s="79">
        <v>3.8999999999999998E-3</v>
      </c>
      <c r="M171" s="79">
        <v>5.0000000000000001E-4</v>
      </c>
      <c r="N171" s="79">
        <v>1E-4</v>
      </c>
    </row>
    <row r="172" spans="2:14">
      <c r="B172" t="s">
        <v>2507</v>
      </c>
      <c r="C172" t="s">
        <v>2508</v>
      </c>
      <c r="D172" t="s">
        <v>123</v>
      </c>
      <c r="E172" t="s">
        <v>2509</v>
      </c>
      <c r="F172" t="s">
        <v>1169</v>
      </c>
      <c r="G172" t="s">
        <v>106</v>
      </c>
      <c r="H172" s="78">
        <v>3992</v>
      </c>
      <c r="I172" s="78">
        <v>8661</v>
      </c>
      <c r="J172" s="78">
        <v>0</v>
      </c>
      <c r="K172" s="78">
        <v>1198.3595179199999</v>
      </c>
      <c r="L172" s="79">
        <v>0</v>
      </c>
      <c r="M172" s="79">
        <v>5.9999999999999995E-4</v>
      </c>
      <c r="N172" s="79">
        <v>1E-4</v>
      </c>
    </row>
    <row r="173" spans="2:14">
      <c r="B173" t="s">
        <v>2510</v>
      </c>
      <c r="C173" t="s">
        <v>2492</v>
      </c>
      <c r="D173" t="s">
        <v>1141</v>
      </c>
      <c r="E173" t="s">
        <v>2511</v>
      </c>
      <c r="F173" t="s">
        <v>1169</v>
      </c>
      <c r="G173" t="s">
        <v>106</v>
      </c>
      <c r="H173" s="78">
        <v>10756.78</v>
      </c>
      <c r="I173" s="78">
        <v>10055</v>
      </c>
      <c r="J173" s="78">
        <v>0</v>
      </c>
      <c r="K173" s="78">
        <v>3748.8055977140002</v>
      </c>
      <c r="L173" s="79">
        <v>4.1000000000000003E-3</v>
      </c>
      <c r="M173" s="79">
        <v>1.8E-3</v>
      </c>
      <c r="N173" s="79">
        <v>2.0000000000000001E-4</v>
      </c>
    </row>
    <row r="174" spans="2:14">
      <c r="B174" t="s">
        <v>2512</v>
      </c>
      <c r="C174" t="s">
        <v>2513</v>
      </c>
      <c r="D174" t="s">
        <v>1141</v>
      </c>
      <c r="E174" t="s">
        <v>2366</v>
      </c>
      <c r="F174" t="s">
        <v>1169</v>
      </c>
      <c r="G174" t="s">
        <v>106</v>
      </c>
      <c r="H174" s="78">
        <v>206356.3</v>
      </c>
      <c r="I174" s="78">
        <v>9602</v>
      </c>
      <c r="J174" s="78">
        <v>0</v>
      </c>
      <c r="K174" s="78">
        <v>68676.474455516</v>
      </c>
      <c r="L174" s="79">
        <v>5.4000000000000003E-3</v>
      </c>
      <c r="M174" s="79">
        <v>3.3599999999999998E-2</v>
      </c>
      <c r="N174" s="79">
        <v>3.8E-3</v>
      </c>
    </row>
    <row r="175" spans="2:14">
      <c r="B175" t="s">
        <v>2514</v>
      </c>
      <c r="C175" t="s">
        <v>2515</v>
      </c>
      <c r="D175" t="s">
        <v>1141</v>
      </c>
      <c r="E175" t="s">
        <v>2516</v>
      </c>
      <c r="F175" t="s">
        <v>1169</v>
      </c>
      <c r="G175" t="s">
        <v>106</v>
      </c>
      <c r="H175" s="78">
        <v>15733</v>
      </c>
      <c r="I175" s="78">
        <v>1810</v>
      </c>
      <c r="J175" s="78">
        <v>3.54013774</v>
      </c>
      <c r="K175" s="78">
        <v>990.54359953999995</v>
      </c>
      <c r="L175" s="79">
        <v>2.9999999999999997E-4</v>
      </c>
      <c r="M175" s="79">
        <v>5.0000000000000001E-4</v>
      </c>
      <c r="N175" s="79">
        <v>1E-4</v>
      </c>
    </row>
    <row r="176" spans="2:14">
      <c r="B176" t="s">
        <v>2517</v>
      </c>
      <c r="C176" t="s">
        <v>2518</v>
      </c>
      <c r="D176" t="s">
        <v>1141</v>
      </c>
      <c r="E176" t="s">
        <v>2519</v>
      </c>
      <c r="F176" t="s">
        <v>1169</v>
      </c>
      <c r="G176" t="s">
        <v>106</v>
      </c>
      <c r="H176" s="78">
        <v>58644.13</v>
      </c>
      <c r="I176" s="78">
        <v>6814</v>
      </c>
      <c r="J176" s="78">
        <v>0</v>
      </c>
      <c r="K176" s="78">
        <v>13850.174189081201</v>
      </c>
      <c r="L176" s="79">
        <v>1.6999999999999999E-3</v>
      </c>
      <c r="M176" s="79">
        <v>6.7999999999999996E-3</v>
      </c>
      <c r="N176" s="79">
        <v>8.0000000000000004E-4</v>
      </c>
    </row>
    <row r="177" spans="2:14">
      <c r="B177" t="s">
        <v>2520</v>
      </c>
      <c r="C177" t="s">
        <v>2521</v>
      </c>
      <c r="D177" t="s">
        <v>1141</v>
      </c>
      <c r="E177" t="s">
        <v>2470</v>
      </c>
      <c r="F177" t="s">
        <v>1169</v>
      </c>
      <c r="G177" t="s">
        <v>106</v>
      </c>
      <c r="H177" s="78">
        <v>15580</v>
      </c>
      <c r="I177" s="78">
        <v>3322</v>
      </c>
      <c r="J177" s="78">
        <v>-3.4659999999999997E-5</v>
      </c>
      <c r="K177" s="78">
        <v>1793.88926694</v>
      </c>
      <c r="L177" s="79">
        <v>1.8E-3</v>
      </c>
      <c r="M177" s="79">
        <v>8.9999999999999998E-4</v>
      </c>
      <c r="N177" s="79">
        <v>1E-4</v>
      </c>
    </row>
    <row r="178" spans="2:14">
      <c r="B178" t="s">
        <v>2522</v>
      </c>
      <c r="C178" t="s">
        <v>2523</v>
      </c>
      <c r="D178" t="s">
        <v>1132</v>
      </c>
      <c r="E178" t="s">
        <v>2470</v>
      </c>
      <c r="F178" t="s">
        <v>1169</v>
      </c>
      <c r="G178" t="s">
        <v>106</v>
      </c>
      <c r="H178" s="78">
        <v>35847</v>
      </c>
      <c r="I178" s="78">
        <v>3653</v>
      </c>
      <c r="J178" s="78">
        <v>-3.4659999999999997E-5</v>
      </c>
      <c r="K178" s="78">
        <v>4538.6954593999999</v>
      </c>
      <c r="L178" s="79">
        <v>5.9999999999999995E-4</v>
      </c>
      <c r="M178" s="79">
        <v>2.2000000000000001E-3</v>
      </c>
      <c r="N178" s="79">
        <v>2.9999999999999997E-4</v>
      </c>
    </row>
    <row r="179" spans="2:14">
      <c r="B179" t="s">
        <v>2524</v>
      </c>
      <c r="C179" t="s">
        <v>2518</v>
      </c>
      <c r="D179" t="s">
        <v>1936</v>
      </c>
      <c r="E179" t="s">
        <v>2470</v>
      </c>
      <c r="F179" t="s">
        <v>1169</v>
      </c>
      <c r="G179" t="s">
        <v>106</v>
      </c>
      <c r="H179" s="78">
        <v>4801</v>
      </c>
      <c r="I179" s="78">
        <v>6814</v>
      </c>
      <c r="J179" s="78">
        <v>0</v>
      </c>
      <c r="K179" s="78">
        <v>1133.86772524</v>
      </c>
      <c r="L179" s="79">
        <v>1E-4</v>
      </c>
      <c r="M179" s="79">
        <v>5.9999999999999995E-4</v>
      </c>
      <c r="N179" s="79">
        <v>1E-4</v>
      </c>
    </row>
    <row r="180" spans="2:14">
      <c r="B180" t="s">
        <v>2525</v>
      </c>
      <c r="C180" t="s">
        <v>2526</v>
      </c>
      <c r="D180" t="s">
        <v>1141</v>
      </c>
      <c r="E180" t="s">
        <v>2402</v>
      </c>
      <c r="F180" t="s">
        <v>1169</v>
      </c>
      <c r="G180" t="s">
        <v>106</v>
      </c>
      <c r="H180" s="78">
        <v>8402</v>
      </c>
      <c r="I180" s="78">
        <v>6220</v>
      </c>
      <c r="J180" s="78">
        <v>0</v>
      </c>
      <c r="K180" s="78">
        <v>1811.3468504</v>
      </c>
      <c r="L180" s="79">
        <v>4.0000000000000002E-4</v>
      </c>
      <c r="M180" s="79">
        <v>8.9999999999999998E-4</v>
      </c>
      <c r="N180" s="79">
        <v>1E-4</v>
      </c>
    </row>
    <row r="181" spans="2:14">
      <c r="B181" t="s">
        <v>2527</v>
      </c>
      <c r="C181" t="s">
        <v>2528</v>
      </c>
      <c r="D181" t="s">
        <v>1141</v>
      </c>
      <c r="E181" t="s">
        <v>2402</v>
      </c>
      <c r="F181" t="s">
        <v>1169</v>
      </c>
      <c r="G181" t="s">
        <v>106</v>
      </c>
      <c r="H181" s="78">
        <v>25074</v>
      </c>
      <c r="I181" s="78">
        <v>8266</v>
      </c>
      <c r="J181" s="78">
        <v>0</v>
      </c>
      <c r="K181" s="78">
        <v>7183.6899674400001</v>
      </c>
      <c r="L181" s="79">
        <v>1E-4</v>
      </c>
      <c r="M181" s="79">
        <v>3.5000000000000001E-3</v>
      </c>
      <c r="N181" s="79">
        <v>4.0000000000000002E-4</v>
      </c>
    </row>
    <row r="182" spans="2:14">
      <c r="B182" t="s">
        <v>2529</v>
      </c>
      <c r="C182" t="s">
        <v>2530</v>
      </c>
      <c r="D182" t="s">
        <v>123</v>
      </c>
      <c r="E182" t="s">
        <v>2531</v>
      </c>
      <c r="F182" t="s">
        <v>1219</v>
      </c>
      <c r="G182" t="s">
        <v>106</v>
      </c>
      <c r="H182" s="78">
        <v>142832.25</v>
      </c>
      <c r="I182" s="78">
        <v>2991</v>
      </c>
      <c r="J182" s="78">
        <v>0</v>
      </c>
      <c r="K182" s="78">
        <v>14807.142262935</v>
      </c>
      <c r="L182" s="79">
        <v>7.4999999999999997E-3</v>
      </c>
      <c r="M182" s="79">
        <v>7.1999999999999998E-3</v>
      </c>
      <c r="N182" s="79">
        <v>8.0000000000000004E-4</v>
      </c>
    </row>
    <row r="183" spans="2:14">
      <c r="B183" t="s">
        <v>2532</v>
      </c>
      <c r="C183" t="s">
        <v>2513</v>
      </c>
      <c r="D183" t="s">
        <v>121</v>
      </c>
      <c r="E183" t="s">
        <v>2312</v>
      </c>
      <c r="F183" t="s">
        <v>2225</v>
      </c>
      <c r="G183" t="s">
        <v>106</v>
      </c>
      <c r="H183" s="78">
        <v>19469</v>
      </c>
      <c r="I183" s="78">
        <v>9602</v>
      </c>
      <c r="J183" s="78">
        <v>0</v>
      </c>
      <c r="K183" s="78">
        <v>6479.38677508</v>
      </c>
      <c r="L183" s="79">
        <v>5.0000000000000001E-4</v>
      </c>
      <c r="M183" s="79">
        <v>3.2000000000000002E-3</v>
      </c>
      <c r="N183" s="79">
        <v>4.0000000000000002E-4</v>
      </c>
    </row>
    <row r="184" spans="2:14">
      <c r="B184" t="s">
        <v>2533</v>
      </c>
      <c r="C184" t="s">
        <v>2534</v>
      </c>
      <c r="D184" t="s">
        <v>1132</v>
      </c>
      <c r="E184" t="s">
        <v>2470</v>
      </c>
      <c r="F184" t="s">
        <v>2225</v>
      </c>
      <c r="G184" t="s">
        <v>106</v>
      </c>
      <c r="H184" s="78">
        <v>18233</v>
      </c>
      <c r="I184" s="78">
        <v>10116</v>
      </c>
      <c r="J184" s="78">
        <v>0</v>
      </c>
      <c r="K184" s="78">
        <v>6392.8646704800003</v>
      </c>
      <c r="L184" s="79">
        <v>1E-4</v>
      </c>
      <c r="M184" s="79">
        <v>3.0999999999999999E-3</v>
      </c>
      <c r="N184" s="79">
        <v>4.0000000000000002E-4</v>
      </c>
    </row>
    <row r="185" spans="2:14">
      <c r="B185" s="80" t="s">
        <v>1129</v>
      </c>
      <c r="D185" s="16"/>
      <c r="E185" s="16"/>
      <c r="F185" s="16"/>
      <c r="G185" s="16"/>
      <c r="H185" s="82">
        <v>0</v>
      </c>
      <c r="J185" s="82">
        <v>0</v>
      </c>
      <c r="K185" s="82">
        <v>0</v>
      </c>
      <c r="M185" s="81">
        <v>0</v>
      </c>
      <c r="N185" s="81">
        <v>0</v>
      </c>
    </row>
    <row r="186" spans="2:14">
      <c r="B186" t="s">
        <v>224</v>
      </c>
      <c r="C186" t="s">
        <v>224</v>
      </c>
      <c r="D186" s="16"/>
      <c r="E186" s="16"/>
      <c r="F186" t="s">
        <v>224</v>
      </c>
      <c r="G186" t="s">
        <v>224</v>
      </c>
      <c r="H186" s="78">
        <v>0</v>
      </c>
      <c r="I186" s="78">
        <v>0</v>
      </c>
      <c r="K186" s="78">
        <v>0</v>
      </c>
      <c r="L186" s="79">
        <v>0</v>
      </c>
      <c r="M186" s="79">
        <v>0</v>
      </c>
      <c r="N186" s="79">
        <v>0</v>
      </c>
    </row>
    <row r="187" spans="2:14">
      <c r="B187" s="80" t="s">
        <v>2295</v>
      </c>
      <c r="D187" s="16"/>
      <c r="E187" s="16"/>
      <c r="F187" s="16"/>
      <c r="G187" s="16"/>
      <c r="H187" s="82">
        <v>0</v>
      </c>
      <c r="J187" s="82">
        <v>0</v>
      </c>
      <c r="K187" s="82">
        <v>0</v>
      </c>
      <c r="M187" s="81">
        <v>0</v>
      </c>
      <c r="N187" s="81">
        <v>0</v>
      </c>
    </row>
    <row r="188" spans="2:14">
      <c r="B188" t="s">
        <v>224</v>
      </c>
      <c r="C188" t="s">
        <v>224</v>
      </c>
      <c r="D188" s="16"/>
      <c r="E188" s="16"/>
      <c r="F188" t="s">
        <v>224</v>
      </c>
      <c r="G188" t="s">
        <v>224</v>
      </c>
      <c r="H188" s="78">
        <v>0</v>
      </c>
      <c r="I188" s="78">
        <v>0</v>
      </c>
      <c r="K188" s="78">
        <v>0</v>
      </c>
      <c r="L188" s="79">
        <v>0</v>
      </c>
      <c r="M188" s="79">
        <v>0</v>
      </c>
      <c r="N188" s="79">
        <v>0</v>
      </c>
    </row>
    <row r="189" spans="2:14">
      <c r="B189" t="s">
        <v>266</v>
      </c>
      <c r="D189" s="16"/>
      <c r="E189" s="16"/>
      <c r="F189" s="16"/>
      <c r="G189" s="16"/>
    </row>
    <row r="190" spans="2:14">
      <c r="B190" t="s">
        <v>395</v>
      </c>
      <c r="D190" s="16"/>
      <c r="E190" s="16"/>
      <c r="F190" s="16"/>
      <c r="G190" s="16"/>
    </row>
    <row r="191" spans="2:14">
      <c r="B191" t="s">
        <v>396</v>
      </c>
      <c r="D191" s="16"/>
      <c r="E191" s="16"/>
      <c r="F191" s="16"/>
      <c r="G191" s="16"/>
    </row>
    <row r="192" spans="2:14">
      <c r="B192" t="s">
        <v>397</v>
      </c>
      <c r="D192" s="16"/>
      <c r="E192" s="16"/>
      <c r="F192" s="16"/>
      <c r="G192" s="16"/>
    </row>
    <row r="193" spans="2:7">
      <c r="B193" t="s">
        <v>398</v>
      </c>
      <c r="D193" s="16"/>
      <c r="E193" s="16"/>
      <c r="F193" s="16"/>
      <c r="G193" s="16"/>
    </row>
    <row r="194" spans="2:7">
      <c r="D194" s="16"/>
      <c r="E194" s="16"/>
      <c r="F194" s="16"/>
      <c r="G194" s="16"/>
    </row>
    <row r="195" spans="2:7">
      <c r="D195" s="16"/>
      <c r="E195" s="16"/>
      <c r="F195" s="16"/>
      <c r="G195" s="16"/>
    </row>
    <row r="196" spans="2:7">
      <c r="D196" s="16"/>
      <c r="E196" s="16"/>
      <c r="F196" s="16"/>
      <c r="G196" s="16"/>
    </row>
    <row r="197" spans="2:7">
      <c r="D197" s="16"/>
      <c r="E197" s="16"/>
      <c r="F197" s="16"/>
      <c r="G197" s="16"/>
    </row>
    <row r="198" spans="2:7">
      <c r="D198" s="16"/>
      <c r="E198" s="16"/>
      <c r="F198" s="16"/>
      <c r="G198" s="16"/>
    </row>
    <row r="199" spans="2:7">
      <c r="D199" s="16"/>
      <c r="E199" s="16"/>
      <c r="F199" s="16"/>
      <c r="G199" s="16"/>
    </row>
    <row r="200" spans="2:7">
      <c r="D200" s="16"/>
      <c r="E200" s="16"/>
      <c r="F200" s="16"/>
      <c r="G200" s="16"/>
    </row>
    <row r="201" spans="2:7">
      <c r="D201" s="16"/>
      <c r="E201" s="16"/>
      <c r="F201" s="16"/>
      <c r="G201" s="16"/>
    </row>
    <row r="202" spans="2:7">
      <c r="D202" s="16"/>
      <c r="E202" s="16"/>
      <c r="F202" s="16"/>
      <c r="G202" s="16"/>
    </row>
    <row r="203" spans="2:7">
      <c r="D203" s="16"/>
      <c r="E203" s="16"/>
      <c r="F203" s="16"/>
      <c r="G203" s="16"/>
    </row>
    <row r="204" spans="2:7">
      <c r="D204" s="16"/>
      <c r="E204" s="16"/>
      <c r="F204" s="16"/>
      <c r="G204" s="16"/>
    </row>
    <row r="205" spans="2:7">
      <c r="D205" s="16"/>
      <c r="E205" s="16"/>
      <c r="F205" s="16"/>
      <c r="G205" s="16"/>
    </row>
    <row r="206" spans="2:7">
      <c r="D206" s="16"/>
      <c r="E206" s="16"/>
      <c r="F206" s="16"/>
      <c r="G206" s="16"/>
    </row>
    <row r="207" spans="2:7">
      <c r="D207" s="16"/>
      <c r="E207" s="16"/>
      <c r="F207" s="16"/>
      <c r="G207" s="16"/>
    </row>
    <row r="208" spans="2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J5:N7 A5:I1048576 O5:XFD1048576 A1:XFD3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s="83">
        <v>44012</v>
      </c>
      <c r="E1" s="16"/>
    </row>
    <row r="2" spans="2:65">
      <c r="B2" s="2" t="s">
        <v>1</v>
      </c>
      <c r="C2" s="12" t="s">
        <v>197</v>
      </c>
      <c r="E2" s="16"/>
    </row>
    <row r="3" spans="2:65">
      <c r="B3" s="2" t="s">
        <v>2</v>
      </c>
      <c r="C3" s="26" t="s">
        <v>4558</v>
      </c>
      <c r="E3" s="16"/>
    </row>
    <row r="4" spans="2:65" s="1" customFormat="1">
      <c r="B4" s="2" t="s">
        <v>3</v>
      </c>
    </row>
    <row r="5" spans="2:65">
      <c r="B5" s="75" t="s">
        <v>198</v>
      </c>
      <c r="C5" t="s">
        <v>199</v>
      </c>
    </row>
    <row r="6" spans="2:65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9"/>
    </row>
    <row r="7" spans="2:65" ht="26.25" customHeight="1">
      <c r="B7" s="107" t="s">
        <v>93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9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3759673.13</v>
      </c>
      <c r="K11" s="7"/>
      <c r="L11" s="76">
        <v>741551.65766640613</v>
      </c>
      <c r="M11" s="7"/>
      <c r="N11" s="77">
        <v>1</v>
      </c>
      <c r="O11" s="77">
        <v>4.1500000000000002E-2</v>
      </c>
      <c r="P11" s="35"/>
      <c r="BG11" s="16"/>
      <c r="BH11" s="19"/>
      <c r="BI11" s="16"/>
      <c r="BM11" s="16"/>
    </row>
    <row r="12" spans="2:65">
      <c r="B12" s="80" t="s">
        <v>208</v>
      </c>
      <c r="C12" s="16"/>
      <c r="D12" s="16"/>
      <c r="E12" s="16"/>
      <c r="J12" s="82">
        <v>286964</v>
      </c>
      <c r="L12" s="82">
        <v>275.39706630000001</v>
      </c>
      <c r="N12" s="81">
        <v>4.0000000000000002E-4</v>
      </c>
      <c r="O12" s="81">
        <v>0</v>
      </c>
    </row>
    <row r="13" spans="2:65">
      <c r="B13" s="80" t="s">
        <v>2535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224</v>
      </c>
      <c r="C14" t="s">
        <v>224</v>
      </c>
      <c r="D14" s="16"/>
      <c r="E14" s="16"/>
      <c r="F14" t="s">
        <v>224</v>
      </c>
      <c r="G14" t="s">
        <v>224</v>
      </c>
      <c r="I14" t="s">
        <v>224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2536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224</v>
      </c>
      <c r="C16" t="s">
        <v>224</v>
      </c>
      <c r="D16" s="16"/>
      <c r="E16" s="16"/>
      <c r="F16" t="s">
        <v>224</v>
      </c>
      <c r="G16" t="s">
        <v>224</v>
      </c>
      <c r="I16" t="s">
        <v>224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286964</v>
      </c>
      <c r="L17" s="82">
        <v>275.39706630000001</v>
      </c>
      <c r="N17" s="81">
        <v>4.0000000000000002E-4</v>
      </c>
      <c r="O17" s="81">
        <v>0</v>
      </c>
    </row>
    <row r="18" spans="2:15">
      <c r="B18" t="s">
        <v>2537</v>
      </c>
      <c r="C18" t="s">
        <v>2538</v>
      </c>
      <c r="D18" t="s">
        <v>100</v>
      </c>
      <c r="E18" t="s">
        <v>2201</v>
      </c>
      <c r="F18" t="s">
        <v>2162</v>
      </c>
      <c r="G18" t="s">
        <v>224</v>
      </c>
      <c r="H18" t="s">
        <v>225</v>
      </c>
      <c r="I18" t="s">
        <v>102</v>
      </c>
      <c r="J18" s="78">
        <v>240941</v>
      </c>
      <c r="K18" s="78">
        <v>95.32</v>
      </c>
      <c r="L18" s="78">
        <v>229.66496119999999</v>
      </c>
      <c r="M18" s="79">
        <v>0</v>
      </c>
      <c r="N18" s="79">
        <v>2.9999999999999997E-4</v>
      </c>
      <c r="O18" s="79">
        <v>0</v>
      </c>
    </row>
    <row r="19" spans="2:15">
      <c r="B19" t="s">
        <v>2539</v>
      </c>
      <c r="C19" t="s">
        <v>2540</v>
      </c>
      <c r="D19" t="s">
        <v>100</v>
      </c>
      <c r="E19" t="s">
        <v>2541</v>
      </c>
      <c r="F19" t="s">
        <v>474</v>
      </c>
      <c r="G19" t="s">
        <v>224</v>
      </c>
      <c r="H19" t="s">
        <v>225</v>
      </c>
      <c r="I19" t="s">
        <v>102</v>
      </c>
      <c r="J19" s="78">
        <v>4226</v>
      </c>
      <c r="K19" s="78">
        <v>150.58000000000001</v>
      </c>
      <c r="L19" s="78">
        <v>6.3635108000000002</v>
      </c>
      <c r="M19" s="79">
        <v>0</v>
      </c>
      <c r="N19" s="79">
        <v>0</v>
      </c>
      <c r="O19" s="79">
        <v>0</v>
      </c>
    </row>
    <row r="20" spans="2:15">
      <c r="B20" t="s">
        <v>2542</v>
      </c>
      <c r="C20" t="s">
        <v>2543</v>
      </c>
      <c r="D20" t="s">
        <v>100</v>
      </c>
      <c r="E20" t="s">
        <v>2161</v>
      </c>
      <c r="F20" t="s">
        <v>2162</v>
      </c>
      <c r="G20" t="s">
        <v>224</v>
      </c>
      <c r="H20" t="s">
        <v>225</v>
      </c>
      <c r="I20" t="s">
        <v>102</v>
      </c>
      <c r="J20" s="78">
        <v>41797</v>
      </c>
      <c r="K20" s="78">
        <v>94.19</v>
      </c>
      <c r="L20" s="78">
        <v>39.368594299999998</v>
      </c>
      <c r="M20" s="79">
        <v>0</v>
      </c>
      <c r="N20" s="79">
        <v>1E-4</v>
      </c>
      <c r="O20" s="79">
        <v>0</v>
      </c>
    </row>
    <row r="21" spans="2:15">
      <c r="B21" s="80" t="s">
        <v>1129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t="s">
        <v>224</v>
      </c>
      <c r="C22" t="s">
        <v>224</v>
      </c>
      <c r="D22" s="16"/>
      <c r="E22" s="16"/>
      <c r="F22" t="s">
        <v>224</v>
      </c>
      <c r="G22" t="s">
        <v>224</v>
      </c>
      <c r="I22" t="s">
        <v>224</v>
      </c>
      <c r="J22" s="78">
        <v>0</v>
      </c>
      <c r="K22" s="78">
        <v>0</v>
      </c>
      <c r="L22" s="78">
        <v>0</v>
      </c>
      <c r="M22" s="79">
        <v>0</v>
      </c>
      <c r="N22" s="79">
        <v>0</v>
      </c>
      <c r="O22" s="79">
        <v>0</v>
      </c>
    </row>
    <row r="23" spans="2:15">
      <c r="B23" s="80" t="s">
        <v>264</v>
      </c>
      <c r="C23" s="16"/>
      <c r="D23" s="16"/>
      <c r="E23" s="16"/>
      <c r="J23" s="82">
        <v>3472709.13</v>
      </c>
      <c r="L23" s="82">
        <v>741276.26060010621</v>
      </c>
      <c r="N23" s="81">
        <v>0.99960000000000004</v>
      </c>
      <c r="O23" s="81">
        <v>4.1500000000000002E-2</v>
      </c>
    </row>
    <row r="24" spans="2:15">
      <c r="B24" s="80" t="s">
        <v>2535</v>
      </c>
      <c r="C24" s="16"/>
      <c r="D24" s="16"/>
      <c r="E24" s="16"/>
      <c r="J24" s="82">
        <v>384125.34</v>
      </c>
      <c r="L24" s="82">
        <v>12315.25046307</v>
      </c>
      <c r="N24" s="81">
        <v>1.66E-2</v>
      </c>
      <c r="O24" s="81">
        <v>6.9999999999999999E-4</v>
      </c>
    </row>
    <row r="25" spans="2:15">
      <c r="B25" t="s">
        <v>2544</v>
      </c>
      <c r="C25" t="s">
        <v>2545</v>
      </c>
      <c r="D25" t="s">
        <v>123</v>
      </c>
      <c r="E25" t="s">
        <v>2546</v>
      </c>
      <c r="F25" t="s">
        <v>1169</v>
      </c>
      <c r="G25" t="s">
        <v>224</v>
      </c>
      <c r="H25" t="s">
        <v>225</v>
      </c>
      <c r="I25" t="s">
        <v>106</v>
      </c>
      <c r="J25" s="78">
        <v>384125.34</v>
      </c>
      <c r="K25" s="78">
        <v>925</v>
      </c>
      <c r="L25" s="78">
        <v>12315.25046307</v>
      </c>
      <c r="M25" s="79">
        <v>1E-4</v>
      </c>
      <c r="N25" s="79">
        <v>1.66E-2</v>
      </c>
      <c r="O25" s="79">
        <v>6.9999999999999999E-4</v>
      </c>
    </row>
    <row r="26" spans="2:15">
      <c r="B26" s="80" t="s">
        <v>2536</v>
      </c>
      <c r="C26" s="16"/>
      <c r="D26" s="16"/>
      <c r="E26" s="16"/>
      <c r="J26" s="82">
        <v>993910.07</v>
      </c>
      <c r="L26" s="82">
        <v>410240.45719349192</v>
      </c>
      <c r="N26" s="81">
        <v>0.55320000000000003</v>
      </c>
      <c r="O26" s="81">
        <v>2.3E-2</v>
      </c>
    </row>
    <row r="27" spans="2:15">
      <c r="B27" t="s">
        <v>2547</v>
      </c>
      <c r="C27" t="s">
        <v>2548</v>
      </c>
      <c r="D27" t="s">
        <v>123</v>
      </c>
      <c r="E27" t="s">
        <v>1294</v>
      </c>
      <c r="F27" t="s">
        <v>1169</v>
      </c>
      <c r="G27" t="s">
        <v>1138</v>
      </c>
      <c r="H27" t="s">
        <v>226</v>
      </c>
      <c r="I27" t="s">
        <v>110</v>
      </c>
      <c r="J27" s="78">
        <v>6046.06</v>
      </c>
      <c r="K27" s="78">
        <v>91309</v>
      </c>
      <c r="L27" s="78">
        <v>21435.373741943102</v>
      </c>
      <c r="M27" s="79">
        <v>0</v>
      </c>
      <c r="N27" s="79">
        <v>2.8899999999999999E-2</v>
      </c>
      <c r="O27" s="79">
        <v>1.1999999999999999E-3</v>
      </c>
    </row>
    <row r="28" spans="2:15">
      <c r="B28" t="s">
        <v>2549</v>
      </c>
      <c r="C28" t="s">
        <v>2550</v>
      </c>
      <c r="D28" t="s">
        <v>123</v>
      </c>
      <c r="E28" t="s">
        <v>2551</v>
      </c>
      <c r="F28" t="s">
        <v>1169</v>
      </c>
      <c r="G28" t="s">
        <v>224</v>
      </c>
      <c r="H28" t="s">
        <v>225</v>
      </c>
      <c r="I28" t="s">
        <v>106</v>
      </c>
      <c r="J28" s="78">
        <v>459.51</v>
      </c>
      <c r="K28" s="78">
        <v>1033892</v>
      </c>
      <c r="L28" s="78">
        <v>16466.401489807198</v>
      </c>
      <c r="M28" s="79">
        <v>0</v>
      </c>
      <c r="N28" s="79">
        <v>2.2200000000000001E-2</v>
      </c>
      <c r="O28" s="79">
        <v>8.9999999999999998E-4</v>
      </c>
    </row>
    <row r="29" spans="2:15">
      <c r="B29" t="s">
        <v>2552</v>
      </c>
      <c r="C29" t="s">
        <v>2553</v>
      </c>
      <c r="D29" t="s">
        <v>123</v>
      </c>
      <c r="E29" t="s">
        <v>2554</v>
      </c>
      <c r="F29" t="s">
        <v>1169</v>
      </c>
      <c r="G29" t="s">
        <v>224</v>
      </c>
      <c r="H29" t="s">
        <v>225</v>
      </c>
      <c r="I29" t="s">
        <v>110</v>
      </c>
      <c r="J29" s="78">
        <v>35276.74</v>
      </c>
      <c r="K29" s="78">
        <v>14342</v>
      </c>
      <c r="L29" s="78">
        <v>19644.599689246199</v>
      </c>
      <c r="M29" s="79">
        <v>1.34E-2</v>
      </c>
      <c r="N29" s="79">
        <v>2.6499999999999999E-2</v>
      </c>
      <c r="O29" s="79">
        <v>1.1000000000000001E-3</v>
      </c>
    </row>
    <row r="30" spans="2:15">
      <c r="B30" t="s">
        <v>2555</v>
      </c>
      <c r="C30" t="s">
        <v>2556</v>
      </c>
      <c r="D30" t="s">
        <v>123</v>
      </c>
      <c r="E30" t="s">
        <v>1195</v>
      </c>
      <c r="F30" t="s">
        <v>1169</v>
      </c>
      <c r="G30" t="s">
        <v>224</v>
      </c>
      <c r="H30" t="s">
        <v>225</v>
      </c>
      <c r="I30" t="s">
        <v>106</v>
      </c>
      <c r="J30" s="78">
        <v>16309.04</v>
      </c>
      <c r="K30" s="78">
        <v>129799</v>
      </c>
      <c r="L30" s="78">
        <v>73371.652895393607</v>
      </c>
      <c r="M30" s="79">
        <v>0</v>
      </c>
      <c r="N30" s="79">
        <v>9.8900000000000002E-2</v>
      </c>
      <c r="O30" s="79">
        <v>4.1000000000000003E-3</v>
      </c>
    </row>
    <row r="31" spans="2:15">
      <c r="B31" t="s">
        <v>2557</v>
      </c>
      <c r="C31" t="s">
        <v>2558</v>
      </c>
      <c r="D31" t="s">
        <v>123</v>
      </c>
      <c r="E31" t="s">
        <v>2559</v>
      </c>
      <c r="F31" t="s">
        <v>1169</v>
      </c>
      <c r="G31" t="s">
        <v>224</v>
      </c>
      <c r="H31" t="s">
        <v>225</v>
      </c>
      <c r="I31" t="s">
        <v>106</v>
      </c>
      <c r="J31" s="78">
        <v>517444.95</v>
      </c>
      <c r="K31" s="78">
        <v>1364</v>
      </c>
      <c r="L31" s="78">
        <v>24462.851642988</v>
      </c>
      <c r="M31" s="79">
        <v>0</v>
      </c>
      <c r="N31" s="79">
        <v>3.3000000000000002E-2</v>
      </c>
      <c r="O31" s="79">
        <v>1.4E-3</v>
      </c>
    </row>
    <row r="32" spans="2:15">
      <c r="B32" t="s">
        <v>2560</v>
      </c>
      <c r="C32" t="s">
        <v>2561</v>
      </c>
      <c r="D32" t="s">
        <v>123</v>
      </c>
      <c r="E32" t="s">
        <v>2339</v>
      </c>
      <c r="F32" t="s">
        <v>1169</v>
      </c>
      <c r="G32" t="s">
        <v>224</v>
      </c>
      <c r="H32" t="s">
        <v>225</v>
      </c>
      <c r="I32" t="s">
        <v>106</v>
      </c>
      <c r="J32" s="78">
        <v>69082.759999999995</v>
      </c>
      <c r="K32" s="78">
        <v>12559</v>
      </c>
      <c r="L32" s="78">
        <v>30071.375869234402</v>
      </c>
      <c r="M32" s="79">
        <v>0</v>
      </c>
      <c r="N32" s="79">
        <v>4.0599999999999997E-2</v>
      </c>
      <c r="O32" s="79">
        <v>1.6999999999999999E-3</v>
      </c>
    </row>
    <row r="33" spans="2:15">
      <c r="B33" t="s">
        <v>2562</v>
      </c>
      <c r="C33" t="s">
        <v>2563</v>
      </c>
      <c r="D33" t="s">
        <v>123</v>
      </c>
      <c r="E33" t="s">
        <v>2564</v>
      </c>
      <c r="F33" t="s">
        <v>1169</v>
      </c>
      <c r="G33" t="s">
        <v>224</v>
      </c>
      <c r="H33" t="s">
        <v>225</v>
      </c>
      <c r="I33" t="s">
        <v>106</v>
      </c>
      <c r="J33" s="78">
        <v>533.15</v>
      </c>
      <c r="K33" s="78">
        <v>1120498</v>
      </c>
      <c r="L33" s="78">
        <v>20705.659011542</v>
      </c>
      <c r="M33" s="79">
        <v>0</v>
      </c>
      <c r="N33" s="79">
        <v>2.7900000000000001E-2</v>
      </c>
      <c r="O33" s="79">
        <v>1.1999999999999999E-3</v>
      </c>
    </row>
    <row r="34" spans="2:15">
      <c r="B34" t="s">
        <v>2565</v>
      </c>
      <c r="C34" t="s">
        <v>2566</v>
      </c>
      <c r="D34" t="s">
        <v>123</v>
      </c>
      <c r="E34" t="s">
        <v>1294</v>
      </c>
      <c r="F34" t="s">
        <v>1169</v>
      </c>
      <c r="G34" t="s">
        <v>224</v>
      </c>
      <c r="H34" t="s">
        <v>225</v>
      </c>
      <c r="I34" t="s">
        <v>113</v>
      </c>
      <c r="J34" s="78">
        <v>8340.6299999999992</v>
      </c>
      <c r="K34" s="78">
        <v>111187</v>
      </c>
      <c r="L34" s="78">
        <v>39451.231336665202</v>
      </c>
      <c r="M34" s="79">
        <v>0</v>
      </c>
      <c r="N34" s="79">
        <v>5.3199999999999997E-2</v>
      </c>
      <c r="O34" s="79">
        <v>2.2000000000000001E-3</v>
      </c>
    </row>
    <row r="35" spans="2:15">
      <c r="B35" t="s">
        <v>2567</v>
      </c>
      <c r="C35" t="s">
        <v>2568</v>
      </c>
      <c r="D35" t="s">
        <v>123</v>
      </c>
      <c r="E35" t="s">
        <v>1294</v>
      </c>
      <c r="F35" t="s">
        <v>1169</v>
      </c>
      <c r="G35" t="s">
        <v>224</v>
      </c>
      <c r="H35" t="s">
        <v>225</v>
      </c>
      <c r="I35" t="s">
        <v>110</v>
      </c>
      <c r="J35" s="78">
        <v>5252.13</v>
      </c>
      <c r="K35" s="78">
        <v>181248</v>
      </c>
      <c r="L35" s="78">
        <v>36961.850925342602</v>
      </c>
      <c r="M35" s="79">
        <v>0</v>
      </c>
      <c r="N35" s="79">
        <v>4.9799999999999997E-2</v>
      </c>
      <c r="O35" s="79">
        <v>2.0999999999999999E-3</v>
      </c>
    </row>
    <row r="36" spans="2:15">
      <c r="B36" t="s">
        <v>2569</v>
      </c>
      <c r="C36" t="s">
        <v>2570</v>
      </c>
      <c r="D36" t="s">
        <v>123</v>
      </c>
      <c r="E36" t="s">
        <v>2571</v>
      </c>
      <c r="F36" t="s">
        <v>1169</v>
      </c>
      <c r="G36" t="s">
        <v>224</v>
      </c>
      <c r="H36" t="s">
        <v>225</v>
      </c>
      <c r="I36" t="s">
        <v>106</v>
      </c>
      <c r="J36" s="78">
        <v>10395.69</v>
      </c>
      <c r="K36" s="78">
        <v>91233</v>
      </c>
      <c r="L36" s="78">
        <v>32872.583306788198</v>
      </c>
      <c r="M36" s="79">
        <v>0</v>
      </c>
      <c r="N36" s="79">
        <v>4.4299999999999999E-2</v>
      </c>
      <c r="O36" s="79">
        <v>1.8E-3</v>
      </c>
    </row>
    <row r="37" spans="2:15">
      <c r="B37" t="s">
        <v>2572</v>
      </c>
      <c r="C37" t="s">
        <v>2573</v>
      </c>
      <c r="D37" t="s">
        <v>123</v>
      </c>
      <c r="E37" t="s">
        <v>2574</v>
      </c>
      <c r="F37" t="s">
        <v>1169</v>
      </c>
      <c r="G37" t="s">
        <v>224</v>
      </c>
      <c r="H37" t="s">
        <v>225</v>
      </c>
      <c r="I37" t="s">
        <v>106</v>
      </c>
      <c r="J37" s="78">
        <v>29125.22</v>
      </c>
      <c r="K37" s="78">
        <v>29775.27</v>
      </c>
      <c r="L37" s="78">
        <v>30057.543287463799</v>
      </c>
      <c r="M37" s="79">
        <v>0</v>
      </c>
      <c r="N37" s="79">
        <v>4.0500000000000001E-2</v>
      </c>
      <c r="O37" s="79">
        <v>1.6999999999999999E-3</v>
      </c>
    </row>
    <row r="38" spans="2:15">
      <c r="B38" t="s">
        <v>2575</v>
      </c>
      <c r="C38" t="s">
        <v>2573</v>
      </c>
      <c r="D38" t="s">
        <v>123</v>
      </c>
      <c r="E38" t="s">
        <v>2576</v>
      </c>
      <c r="F38" t="s">
        <v>1169</v>
      </c>
      <c r="G38" t="s">
        <v>224</v>
      </c>
      <c r="H38" t="s">
        <v>225</v>
      </c>
      <c r="I38" t="s">
        <v>106</v>
      </c>
      <c r="J38" s="78">
        <v>1008</v>
      </c>
      <c r="K38" s="78">
        <v>29775.27</v>
      </c>
      <c r="L38" s="78">
        <v>1040.2669450656001</v>
      </c>
      <c r="M38" s="79">
        <v>0</v>
      </c>
      <c r="N38" s="79">
        <v>1.4E-3</v>
      </c>
      <c r="O38" s="79">
        <v>1E-4</v>
      </c>
    </row>
    <row r="39" spans="2:15">
      <c r="B39" t="s">
        <v>2577</v>
      </c>
      <c r="C39" t="s">
        <v>2578</v>
      </c>
      <c r="D39" t="s">
        <v>123</v>
      </c>
      <c r="E39" t="s">
        <v>2579</v>
      </c>
      <c r="F39" t="s">
        <v>1169</v>
      </c>
      <c r="G39" t="s">
        <v>224</v>
      </c>
      <c r="H39" t="s">
        <v>225</v>
      </c>
      <c r="I39" t="s">
        <v>106</v>
      </c>
      <c r="J39" s="78">
        <v>231880.77</v>
      </c>
      <c r="K39" s="78">
        <v>1644</v>
      </c>
      <c r="L39" s="78">
        <v>13212.8074306008</v>
      </c>
      <c r="M39" s="79">
        <v>0</v>
      </c>
      <c r="N39" s="79">
        <v>1.78E-2</v>
      </c>
      <c r="O39" s="79">
        <v>6.9999999999999999E-4</v>
      </c>
    </row>
    <row r="40" spans="2:15">
      <c r="B40" t="s">
        <v>2580</v>
      </c>
      <c r="C40" t="s">
        <v>2581</v>
      </c>
      <c r="D40" t="s">
        <v>123</v>
      </c>
      <c r="E40" t="s">
        <v>2582</v>
      </c>
      <c r="F40" t="s">
        <v>1303</v>
      </c>
      <c r="G40" t="s">
        <v>224</v>
      </c>
      <c r="H40" t="s">
        <v>225</v>
      </c>
      <c r="I40" t="s">
        <v>106</v>
      </c>
      <c r="J40" s="78">
        <v>4514.47</v>
      </c>
      <c r="K40" s="78">
        <v>187905</v>
      </c>
      <c r="L40" s="78">
        <v>29401.782882231</v>
      </c>
      <c r="M40" s="79">
        <v>0</v>
      </c>
      <c r="N40" s="79">
        <v>3.9600000000000003E-2</v>
      </c>
      <c r="O40" s="79">
        <v>1.6000000000000001E-3</v>
      </c>
    </row>
    <row r="41" spans="2:15">
      <c r="B41" t="s">
        <v>2583</v>
      </c>
      <c r="C41" t="s">
        <v>2584</v>
      </c>
      <c r="D41" t="s">
        <v>123</v>
      </c>
      <c r="E41" t="s">
        <v>1294</v>
      </c>
      <c r="F41" t="s">
        <v>1169</v>
      </c>
      <c r="G41" t="s">
        <v>224</v>
      </c>
      <c r="H41" t="s">
        <v>225</v>
      </c>
      <c r="I41" t="s">
        <v>110</v>
      </c>
      <c r="J41" s="78">
        <v>54667.7</v>
      </c>
      <c r="K41" s="78">
        <v>9167</v>
      </c>
      <c r="L41" s="78">
        <v>19458.2175554852</v>
      </c>
      <c r="M41" s="79">
        <v>0</v>
      </c>
      <c r="N41" s="79">
        <v>2.6200000000000001E-2</v>
      </c>
      <c r="O41" s="79">
        <v>1.1000000000000001E-3</v>
      </c>
    </row>
    <row r="42" spans="2:15">
      <c r="B42" t="s">
        <v>2585</v>
      </c>
      <c r="C42" t="s">
        <v>2586</v>
      </c>
      <c r="D42" t="s">
        <v>123</v>
      </c>
      <c r="E42" t="s">
        <v>2587</v>
      </c>
      <c r="F42" t="s">
        <v>2225</v>
      </c>
      <c r="G42" t="s">
        <v>224</v>
      </c>
      <c r="H42" t="s">
        <v>225</v>
      </c>
      <c r="I42" t="s">
        <v>106</v>
      </c>
      <c r="J42" s="78">
        <v>3573.25</v>
      </c>
      <c r="K42" s="78">
        <v>13131</v>
      </c>
      <c r="L42" s="78">
        <v>1626.259183695</v>
      </c>
      <c r="M42" s="79">
        <v>0</v>
      </c>
      <c r="N42" s="79">
        <v>2.2000000000000001E-3</v>
      </c>
      <c r="O42" s="79">
        <v>1E-4</v>
      </c>
    </row>
    <row r="43" spans="2:15">
      <c r="B43" s="80" t="s">
        <v>92</v>
      </c>
      <c r="C43" s="16"/>
      <c r="D43" s="16"/>
      <c r="E43" s="16"/>
      <c r="J43" s="82">
        <v>2094673.72</v>
      </c>
      <c r="L43" s="82">
        <v>318720.55294354429</v>
      </c>
      <c r="N43" s="81">
        <v>0.42980000000000002</v>
      </c>
      <c r="O43" s="81">
        <v>1.7899999999999999E-2</v>
      </c>
    </row>
    <row r="44" spans="2:15">
      <c r="B44" t="s">
        <v>2588</v>
      </c>
      <c r="C44" t="s">
        <v>2589</v>
      </c>
      <c r="D44" t="s">
        <v>123</v>
      </c>
      <c r="E44" t="s">
        <v>1912</v>
      </c>
      <c r="F44" t="s">
        <v>1169</v>
      </c>
      <c r="G44" t="s">
        <v>224</v>
      </c>
      <c r="H44" t="s">
        <v>225</v>
      </c>
      <c r="I44" t="s">
        <v>106</v>
      </c>
      <c r="J44" s="78">
        <v>1264046.82</v>
      </c>
      <c r="K44" s="78">
        <v>1403.8</v>
      </c>
      <c r="L44" s="78">
        <v>61503.092972248502</v>
      </c>
      <c r="M44" s="79">
        <v>0</v>
      </c>
      <c r="N44" s="79">
        <v>8.2900000000000001E-2</v>
      </c>
      <c r="O44" s="79">
        <v>3.3999999999999998E-3</v>
      </c>
    </row>
    <row r="45" spans="2:15">
      <c r="B45" t="s">
        <v>2590</v>
      </c>
      <c r="C45" t="s">
        <v>2591</v>
      </c>
      <c r="D45" t="s">
        <v>123</v>
      </c>
      <c r="E45" t="s">
        <v>2592</v>
      </c>
      <c r="F45" t="s">
        <v>1169</v>
      </c>
      <c r="G45" t="s">
        <v>224</v>
      </c>
      <c r="H45" t="s">
        <v>225</v>
      </c>
      <c r="I45" t="s">
        <v>113</v>
      </c>
      <c r="J45" s="78">
        <v>120270.09</v>
      </c>
      <c r="K45" s="78">
        <v>13775.130000000017</v>
      </c>
      <c r="L45" s="78">
        <v>70479.211487741602</v>
      </c>
      <c r="M45" s="79">
        <v>0</v>
      </c>
      <c r="N45" s="79">
        <v>9.5000000000000001E-2</v>
      </c>
      <c r="O45" s="79">
        <v>3.8999999999999998E-3</v>
      </c>
    </row>
    <row r="46" spans="2:15">
      <c r="B46" t="s">
        <v>2593</v>
      </c>
      <c r="C46" t="s">
        <v>2594</v>
      </c>
      <c r="D46" t="s">
        <v>123</v>
      </c>
      <c r="E46" t="s">
        <v>2595</v>
      </c>
      <c r="F46" t="s">
        <v>2162</v>
      </c>
      <c r="G46" t="s">
        <v>224</v>
      </c>
      <c r="H46" t="s">
        <v>225</v>
      </c>
      <c r="I46" t="s">
        <v>110</v>
      </c>
      <c r="J46" s="78">
        <v>65076.06</v>
      </c>
      <c r="K46" s="78">
        <v>3047</v>
      </c>
      <c r="L46" s="78">
        <v>7699.0781161509603</v>
      </c>
      <c r="M46" s="79">
        <v>0</v>
      </c>
      <c r="N46" s="79">
        <v>1.04E-2</v>
      </c>
      <c r="O46" s="79">
        <v>4.0000000000000002E-4</v>
      </c>
    </row>
    <row r="47" spans="2:15">
      <c r="B47" t="s">
        <v>2596</v>
      </c>
      <c r="C47" t="s">
        <v>2597</v>
      </c>
      <c r="D47" t="s">
        <v>123</v>
      </c>
      <c r="E47" t="s">
        <v>2595</v>
      </c>
      <c r="F47" t="s">
        <v>1169</v>
      </c>
      <c r="G47" t="s">
        <v>224</v>
      </c>
      <c r="H47" t="s">
        <v>225</v>
      </c>
      <c r="I47" t="s">
        <v>202</v>
      </c>
      <c r="J47" s="78">
        <v>251502.81</v>
      </c>
      <c r="K47" s="78">
        <v>153100</v>
      </c>
      <c r="L47" s="78">
        <v>12388.2394562851</v>
      </c>
      <c r="M47" s="79">
        <v>0</v>
      </c>
      <c r="N47" s="79">
        <v>1.67E-2</v>
      </c>
      <c r="O47" s="79">
        <v>6.9999999999999999E-4</v>
      </c>
    </row>
    <row r="48" spans="2:15">
      <c r="B48" t="s">
        <v>2598</v>
      </c>
      <c r="C48" t="s">
        <v>2599</v>
      </c>
      <c r="D48" t="s">
        <v>123</v>
      </c>
      <c r="E48" t="s">
        <v>2410</v>
      </c>
      <c r="F48" t="s">
        <v>2225</v>
      </c>
      <c r="G48" t="s">
        <v>224</v>
      </c>
      <c r="H48" t="s">
        <v>225</v>
      </c>
      <c r="I48" t="s">
        <v>106</v>
      </c>
      <c r="J48" s="78">
        <v>149476.82999999999</v>
      </c>
      <c r="K48" s="78">
        <v>13509</v>
      </c>
      <c r="L48" s="78">
        <v>69988.331327650201</v>
      </c>
      <c r="M48" s="79">
        <v>0</v>
      </c>
      <c r="N48" s="79">
        <v>9.4399999999999998E-2</v>
      </c>
      <c r="O48" s="79">
        <v>3.8999999999999998E-3</v>
      </c>
    </row>
    <row r="49" spans="2:15">
      <c r="B49" t="s">
        <v>2600</v>
      </c>
      <c r="C49" t="s">
        <v>2601</v>
      </c>
      <c r="D49" t="s">
        <v>123</v>
      </c>
      <c r="E49" t="s">
        <v>2602</v>
      </c>
      <c r="F49" t="s">
        <v>1169</v>
      </c>
      <c r="G49" t="s">
        <v>224</v>
      </c>
      <c r="H49" t="s">
        <v>225</v>
      </c>
      <c r="I49" t="s">
        <v>202</v>
      </c>
      <c r="J49" s="78">
        <v>32815.15</v>
      </c>
      <c r="K49" s="78">
        <v>1167896</v>
      </c>
      <c r="L49" s="78">
        <v>12330.2000764022</v>
      </c>
      <c r="M49" s="79">
        <v>0</v>
      </c>
      <c r="N49" s="79">
        <v>1.66E-2</v>
      </c>
      <c r="O49" s="79">
        <v>6.9999999999999999E-4</v>
      </c>
    </row>
    <row r="50" spans="2:15">
      <c r="B50" t="s">
        <v>2603</v>
      </c>
      <c r="C50" t="s">
        <v>2604</v>
      </c>
      <c r="D50" t="s">
        <v>123</v>
      </c>
      <c r="E50" t="s">
        <v>2399</v>
      </c>
      <c r="F50" t="s">
        <v>1169</v>
      </c>
      <c r="G50" t="s">
        <v>224</v>
      </c>
      <c r="H50" t="s">
        <v>225</v>
      </c>
      <c r="I50" t="s">
        <v>106</v>
      </c>
      <c r="J50" s="78">
        <v>211485.96</v>
      </c>
      <c r="K50" s="78">
        <v>11504.94</v>
      </c>
      <c r="L50" s="78">
        <v>84332.399507065697</v>
      </c>
      <c r="M50" s="79">
        <v>0</v>
      </c>
      <c r="N50" s="79">
        <v>0.1137</v>
      </c>
      <c r="O50" s="79">
        <v>4.7000000000000002E-3</v>
      </c>
    </row>
    <row r="51" spans="2:15">
      <c r="B51" s="80" t="s">
        <v>1129</v>
      </c>
      <c r="C51" s="16"/>
      <c r="D51" s="16"/>
      <c r="E51" s="16"/>
      <c r="J51" s="82">
        <v>0</v>
      </c>
      <c r="L51" s="82">
        <v>0</v>
      </c>
      <c r="N51" s="81">
        <v>0</v>
      </c>
      <c r="O51" s="81">
        <v>0</v>
      </c>
    </row>
    <row r="52" spans="2:15">
      <c r="B52" t="s">
        <v>224</v>
      </c>
      <c r="C52" t="s">
        <v>224</v>
      </c>
      <c r="D52" s="16"/>
      <c r="E52" s="16"/>
      <c r="F52" t="s">
        <v>224</v>
      </c>
      <c r="G52" t="s">
        <v>224</v>
      </c>
      <c r="I52" t="s">
        <v>224</v>
      </c>
      <c r="J52" s="78">
        <v>0</v>
      </c>
      <c r="K52" s="78">
        <v>0</v>
      </c>
      <c r="L52" s="78">
        <v>0</v>
      </c>
      <c r="M52" s="79">
        <v>0</v>
      </c>
      <c r="N52" s="79">
        <v>0</v>
      </c>
      <c r="O52" s="79">
        <v>0</v>
      </c>
    </row>
    <row r="53" spans="2:15">
      <c r="B53" t="s">
        <v>266</v>
      </c>
      <c r="C53" s="16"/>
      <c r="D53" s="16"/>
      <c r="E53" s="16"/>
    </row>
    <row r="54" spans="2:15">
      <c r="B54" t="s">
        <v>395</v>
      </c>
      <c r="C54" s="16"/>
      <c r="D54" s="16"/>
      <c r="E54" s="16"/>
    </row>
    <row r="55" spans="2:15">
      <c r="B55" t="s">
        <v>396</v>
      </c>
      <c r="C55" s="16"/>
      <c r="D55" s="16"/>
      <c r="E55" s="16"/>
    </row>
    <row r="56" spans="2:15">
      <c r="B56" t="s">
        <v>397</v>
      </c>
      <c r="C56" s="16"/>
      <c r="D56" s="16"/>
      <c r="E56" s="16"/>
    </row>
    <row r="57" spans="2:15">
      <c r="C57" s="16"/>
      <c r="D57" s="16"/>
      <c r="E57" s="16"/>
    </row>
    <row r="58" spans="2:15">
      <c r="C58" s="16"/>
      <c r="D58" s="16"/>
      <c r="E58" s="16"/>
    </row>
    <row r="59" spans="2:15">
      <c r="C59" s="16"/>
      <c r="D59" s="16"/>
      <c r="E59" s="16"/>
    </row>
    <row r="60" spans="2:15">
      <c r="C60" s="16"/>
      <c r="D60" s="16"/>
      <c r="E60" s="16"/>
    </row>
    <row r="61" spans="2:15">
      <c r="C61" s="16"/>
      <c r="D61" s="16"/>
      <c r="E61" s="16"/>
    </row>
    <row r="62" spans="2:15">
      <c r="C62" s="16"/>
      <c r="D62" s="16"/>
      <c r="E62" s="16"/>
    </row>
    <row r="63" spans="2:15">
      <c r="C63" s="16"/>
      <c r="D63" s="16"/>
      <c r="E63" s="16"/>
    </row>
    <row r="64" spans="2:1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5:XFD1048576 A1:XFD3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3">
        <v>44012</v>
      </c>
      <c r="E1" s="16"/>
    </row>
    <row r="2" spans="2:60">
      <c r="B2" s="2" t="s">
        <v>1</v>
      </c>
      <c r="C2" s="12" t="s">
        <v>197</v>
      </c>
      <c r="E2" s="16"/>
    </row>
    <row r="3" spans="2:60">
      <c r="B3" s="2" t="s">
        <v>2</v>
      </c>
      <c r="C3" s="26" t="s">
        <v>4558</v>
      </c>
      <c r="E3" s="16"/>
    </row>
    <row r="4" spans="2:60" s="1" customFormat="1">
      <c r="B4" s="2" t="s">
        <v>3</v>
      </c>
    </row>
    <row r="5" spans="2:60">
      <c r="B5" s="75" t="s">
        <v>198</v>
      </c>
      <c r="C5" t="s">
        <v>199</v>
      </c>
    </row>
    <row r="6" spans="2:60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2:60" ht="26.25" customHeight="1">
      <c r="B7" s="107" t="s">
        <v>95</v>
      </c>
      <c r="C7" s="108"/>
      <c r="D7" s="108"/>
      <c r="E7" s="108"/>
      <c r="F7" s="108"/>
      <c r="G7" s="108"/>
      <c r="H7" s="108"/>
      <c r="I7" s="108"/>
      <c r="J7" s="108"/>
      <c r="K7" s="108"/>
      <c r="L7" s="109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152840.1</v>
      </c>
      <c r="H11" s="7"/>
      <c r="I11" s="76">
        <v>691.876847985513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208</v>
      </c>
      <c r="D12" s="16"/>
      <c r="E12" s="16"/>
      <c r="G12" s="82">
        <v>117295.93</v>
      </c>
      <c r="I12" s="82">
        <v>557.97673900999996</v>
      </c>
      <c r="K12" s="81">
        <v>0.80649999999999999</v>
      </c>
      <c r="L12" s="81">
        <v>0</v>
      </c>
    </row>
    <row r="13" spans="2:60">
      <c r="B13" s="80" t="s">
        <v>2605</v>
      </c>
      <c r="D13" s="16"/>
      <c r="E13" s="16"/>
      <c r="G13" s="82">
        <v>117295.93</v>
      </c>
      <c r="I13" s="82">
        <v>557.97673900999996</v>
      </c>
      <c r="K13" s="81">
        <v>0.80649999999999999</v>
      </c>
      <c r="L13" s="81">
        <v>0</v>
      </c>
    </row>
    <row r="14" spans="2:60">
      <c r="B14" t="s">
        <v>2606</v>
      </c>
      <c r="C14" t="s">
        <v>2607</v>
      </c>
      <c r="D14" t="s">
        <v>100</v>
      </c>
      <c r="E14" t="s">
        <v>125</v>
      </c>
      <c r="F14" t="s">
        <v>102</v>
      </c>
      <c r="G14" s="78">
        <v>117295.93</v>
      </c>
      <c r="H14" s="78">
        <v>475.7</v>
      </c>
      <c r="I14" s="78">
        <v>557.97673900999996</v>
      </c>
      <c r="J14" s="79">
        <v>1.32E-2</v>
      </c>
      <c r="K14" s="79">
        <v>0.80649999999999999</v>
      </c>
      <c r="L14" s="79">
        <v>0</v>
      </c>
    </row>
    <row r="15" spans="2:60">
      <c r="B15" s="80" t="s">
        <v>264</v>
      </c>
      <c r="D15" s="16"/>
      <c r="E15" s="16"/>
      <c r="G15" s="82">
        <v>35544.17</v>
      </c>
      <c r="I15" s="82">
        <v>133.90010897551301</v>
      </c>
      <c r="K15" s="81">
        <v>0.19350000000000001</v>
      </c>
      <c r="L15" s="81">
        <v>0</v>
      </c>
    </row>
    <row r="16" spans="2:60">
      <c r="B16" s="80" t="s">
        <v>2608</v>
      </c>
      <c r="D16" s="16"/>
      <c r="E16" s="16"/>
      <c r="G16" s="82">
        <v>35544.17</v>
      </c>
      <c r="I16" s="82">
        <v>133.90010897551301</v>
      </c>
      <c r="K16" s="81">
        <v>0.19350000000000001</v>
      </c>
      <c r="L16" s="81">
        <v>0</v>
      </c>
    </row>
    <row r="17" spans="2:12">
      <c r="B17" t="s">
        <v>2609</v>
      </c>
      <c r="C17" t="s">
        <v>2610</v>
      </c>
      <c r="D17" t="s">
        <v>1141</v>
      </c>
      <c r="E17" t="s">
        <v>1536</v>
      </c>
      <c r="F17" t="s">
        <v>106</v>
      </c>
      <c r="G17" s="78">
        <v>35544.17</v>
      </c>
      <c r="H17" s="78">
        <v>108.68859999999999</v>
      </c>
      <c r="I17" s="78">
        <v>133.90010897551301</v>
      </c>
      <c r="J17" s="79">
        <v>0</v>
      </c>
      <c r="K17" s="79">
        <v>0.19350000000000001</v>
      </c>
      <c r="L17" s="79">
        <v>0</v>
      </c>
    </row>
    <row r="18" spans="2:12">
      <c r="B18" t="s">
        <v>266</v>
      </c>
      <c r="D18" s="16"/>
      <c r="E18" s="16"/>
    </row>
    <row r="19" spans="2:12">
      <c r="B19" t="s">
        <v>395</v>
      </c>
      <c r="D19" s="16"/>
      <c r="E19" s="16"/>
    </row>
    <row r="20" spans="2:12">
      <c r="B20" t="s">
        <v>396</v>
      </c>
      <c r="D20" s="16"/>
      <c r="E20" s="16"/>
    </row>
    <row r="21" spans="2:12">
      <c r="B21" t="s">
        <v>397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5:XFD1048576 A1:XFD3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2020-08-23T10:45:46Z</dcterms:modified>
</cp:coreProperties>
</file>