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עתידיים'!$B$6:$K$39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40" i="58" l="1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L20" i="58"/>
  <c r="L19" i="58"/>
  <c r="L18" i="58"/>
  <c r="L16" i="58"/>
  <c r="L15" i="58"/>
  <c r="L14" i="58"/>
  <c r="L13" i="58"/>
  <c r="L12" i="58"/>
  <c r="L11" i="58"/>
  <c r="L10" i="58"/>
  <c r="C23" i="88" l="1"/>
  <c r="C12" i="88"/>
  <c r="C10" i="88"/>
  <c r="C11" i="88"/>
  <c r="J11" i="58"/>
  <c r="J18" i="58"/>
  <c r="J12" i="58"/>
  <c r="J15" i="67" l="1"/>
  <c r="J14" i="67"/>
  <c r="J13" i="67"/>
  <c r="J12" i="67"/>
  <c r="J11" i="67"/>
  <c r="L158" i="62"/>
  <c r="L130" i="62"/>
  <c r="N226" i="62"/>
  <c r="N225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10" i="62"/>
  <c r="N209" i="62"/>
  <c r="N207" i="62"/>
  <c r="N206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6" i="62"/>
  <c r="N155" i="62"/>
  <c r="N154" i="62"/>
  <c r="N153" i="62"/>
  <c r="N152" i="62"/>
  <c r="N151" i="62"/>
  <c r="N150" i="62"/>
  <c r="N149" i="62"/>
  <c r="N148" i="62"/>
  <c r="N208" i="62"/>
  <c r="N147" i="62"/>
  <c r="N205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J10" i="58" l="1"/>
  <c r="C31" i="88"/>
  <c r="C29" i="88"/>
  <c r="C24" i="88"/>
  <c r="C21" i="88"/>
  <c r="C20" i="88"/>
  <c r="C19" i="88"/>
  <c r="C18" i="88"/>
  <c r="C17" i="88"/>
  <c r="C16" i="88"/>
  <c r="C13" i="88"/>
  <c r="K16" i="58" l="1"/>
  <c r="K14" i="58"/>
  <c r="K40" i="58"/>
  <c r="K38" i="58"/>
  <c r="K34" i="58"/>
  <c r="K32" i="58"/>
  <c r="K30" i="58"/>
  <c r="K28" i="58"/>
  <c r="K26" i="58"/>
  <c r="K22" i="58"/>
  <c r="K15" i="58"/>
  <c r="K13" i="58"/>
  <c r="K10" i="58"/>
  <c r="K20" i="58"/>
  <c r="K39" i="58"/>
  <c r="K37" i="58"/>
  <c r="K35" i="58"/>
  <c r="K33" i="58"/>
  <c r="K31" i="58"/>
  <c r="K29" i="58"/>
  <c r="K27" i="58"/>
  <c r="K25" i="58"/>
  <c r="K23" i="58"/>
  <c r="K21" i="58"/>
  <c r="K19" i="58"/>
  <c r="K36" i="58"/>
  <c r="K24" i="58"/>
  <c r="K18" i="58"/>
  <c r="K12" i="58"/>
  <c r="K11" i="58"/>
  <c r="C42" i="88" l="1"/>
  <c r="P16" i="69"/>
  <c r="L14" i="65"/>
  <c r="N43" i="63"/>
  <c r="N18" i="63"/>
  <c r="L26" i="66"/>
  <c r="N58" i="63"/>
  <c r="N30" i="63"/>
  <c r="P18" i="69"/>
  <c r="O16" i="64"/>
  <c r="N41" i="63"/>
  <c r="N12" i="63"/>
  <c r="L20" i="66"/>
  <c r="N36" i="63"/>
  <c r="N44" i="63"/>
  <c r="D18" i="88"/>
  <c r="O213" i="62"/>
  <c r="O187" i="62"/>
  <c r="O154" i="62"/>
  <c r="O127" i="62"/>
  <c r="O99" i="62"/>
  <c r="O66" i="62"/>
  <c r="O41" i="62"/>
  <c r="O13" i="62"/>
  <c r="O207" i="62"/>
  <c r="O182" i="62"/>
  <c r="O149" i="62"/>
  <c r="O200" i="62"/>
  <c r="O145" i="62"/>
  <c r="O98" i="62"/>
  <c r="O65" i="62"/>
  <c r="O27" i="62"/>
  <c r="O189" i="62"/>
  <c r="O142" i="62"/>
  <c r="O97" i="62"/>
  <c r="O59" i="62"/>
  <c r="O20" i="62"/>
  <c r="O169" i="62"/>
  <c r="O83" i="62"/>
  <c r="O208" i="62"/>
  <c r="O79" i="62"/>
  <c r="O146" i="62"/>
  <c r="O67" i="62"/>
  <c r="O172" i="62"/>
  <c r="O106" i="62"/>
  <c r="O40" i="62"/>
  <c r="D29" i="88"/>
  <c r="D12" i="88"/>
  <c r="K108" i="76" l="1"/>
  <c r="K103" i="76"/>
  <c r="K99" i="76"/>
  <c r="K95" i="76"/>
  <c r="K91" i="76"/>
  <c r="K87" i="76"/>
  <c r="K83" i="76"/>
  <c r="K78" i="76"/>
  <c r="K74" i="76"/>
  <c r="K70" i="76"/>
  <c r="K66" i="76"/>
  <c r="K62" i="76"/>
  <c r="K58" i="76"/>
  <c r="K54" i="76"/>
  <c r="K50" i="76"/>
  <c r="K46" i="76"/>
  <c r="K42" i="76"/>
  <c r="K38" i="76"/>
  <c r="K34" i="76"/>
  <c r="K30" i="76"/>
  <c r="K26" i="76"/>
  <c r="K22" i="76"/>
  <c r="K18" i="76"/>
  <c r="K14" i="76"/>
  <c r="K107" i="76"/>
  <c r="K102" i="76"/>
  <c r="K98" i="76"/>
  <c r="K94" i="76"/>
  <c r="K90" i="76"/>
  <c r="K86" i="76"/>
  <c r="K82" i="76"/>
  <c r="K77" i="76"/>
  <c r="K73" i="76"/>
  <c r="K69" i="76"/>
  <c r="K65" i="76"/>
  <c r="K61" i="76"/>
  <c r="K57" i="76"/>
  <c r="K53" i="76"/>
  <c r="K49" i="76"/>
  <c r="K45" i="76"/>
  <c r="K41" i="76"/>
  <c r="K37" i="76"/>
  <c r="K33" i="76"/>
  <c r="K29" i="76"/>
  <c r="K25" i="76"/>
  <c r="K21" i="76"/>
  <c r="K17" i="76"/>
  <c r="K13" i="76"/>
  <c r="K106" i="76"/>
  <c r="K101" i="76"/>
  <c r="K97" i="76"/>
  <c r="K93" i="76"/>
  <c r="K89" i="76"/>
  <c r="K85" i="76"/>
  <c r="K81" i="76"/>
  <c r="K76" i="76"/>
  <c r="K72" i="76"/>
  <c r="K68" i="76"/>
  <c r="K64" i="76"/>
  <c r="K60" i="76"/>
  <c r="K56" i="76"/>
  <c r="K52" i="76"/>
  <c r="K48" i="76"/>
  <c r="K44" i="76"/>
  <c r="K40" i="76"/>
  <c r="K36" i="76"/>
  <c r="K32" i="76"/>
  <c r="K28" i="76"/>
  <c r="K24" i="76"/>
  <c r="K20" i="76"/>
  <c r="K16" i="76"/>
  <c r="K12" i="76"/>
  <c r="K109" i="76"/>
  <c r="K105" i="76"/>
  <c r="K100" i="76"/>
  <c r="K96" i="76"/>
  <c r="K92" i="76"/>
  <c r="K88" i="76"/>
  <c r="K84" i="76"/>
  <c r="K80" i="76"/>
  <c r="K75" i="76"/>
  <c r="K71" i="76"/>
  <c r="K67" i="76"/>
  <c r="K63" i="76"/>
  <c r="K59" i="76"/>
  <c r="K51" i="76"/>
  <c r="K35" i="76"/>
  <c r="K19" i="76"/>
  <c r="K47" i="76"/>
  <c r="K31" i="76"/>
  <c r="K15" i="76"/>
  <c r="K43" i="76"/>
  <c r="K27" i="76"/>
  <c r="K11" i="76"/>
  <c r="K55" i="76"/>
  <c r="K39" i="76"/>
  <c r="K23" i="76"/>
  <c r="D17" i="88"/>
  <c r="D38" i="88"/>
  <c r="R12" i="59"/>
  <c r="O63" i="62"/>
  <c r="O117" i="62"/>
  <c r="O188" i="62"/>
  <c r="O12" i="62"/>
  <c r="O89" i="62"/>
  <c r="O161" i="62"/>
  <c r="O14" i="62"/>
  <c r="O90" i="62"/>
  <c r="O180" i="62"/>
  <c r="O28" i="62"/>
  <c r="O94" i="62"/>
  <c r="O185" i="62"/>
  <c r="O31" i="62"/>
  <c r="O64" i="62"/>
  <c r="O108" i="62"/>
  <c r="O148" i="62"/>
  <c r="O206" i="62"/>
  <c r="R14" i="59"/>
  <c r="O32" i="62"/>
  <c r="O71" i="62"/>
  <c r="O114" i="62"/>
  <c r="O160" i="62"/>
  <c r="O210" i="62"/>
  <c r="O158" i="62"/>
  <c r="O186" i="62"/>
  <c r="O216" i="62"/>
  <c r="O17" i="62"/>
  <c r="O46" i="62"/>
  <c r="O78" i="62"/>
  <c r="O107" i="62"/>
  <c r="O132" i="62"/>
  <c r="O163" i="62"/>
  <c r="O191" i="62"/>
  <c r="O221" i="62"/>
  <c r="N23" i="63"/>
  <c r="N60" i="63"/>
  <c r="N52" i="63"/>
  <c r="K15" i="67"/>
  <c r="N20" i="63"/>
  <c r="N45" i="63"/>
  <c r="L12" i="66"/>
  <c r="P22" i="69"/>
  <c r="N38" i="63"/>
  <c r="O17" i="64"/>
  <c r="K13" i="67"/>
  <c r="N22" i="63"/>
  <c r="N55" i="63"/>
  <c r="L19" i="66"/>
  <c r="P20" i="69"/>
  <c r="D20" i="88"/>
  <c r="O19" i="62"/>
  <c r="O73" i="62"/>
  <c r="O129" i="62"/>
  <c r="O23" i="62"/>
  <c r="O100" i="62"/>
  <c r="O211" i="62"/>
  <c r="O35" i="62"/>
  <c r="O101" i="62"/>
  <c r="O214" i="62"/>
  <c r="O39" i="62"/>
  <c r="O116" i="62"/>
  <c r="O222" i="62"/>
  <c r="R13" i="59"/>
  <c r="O36" i="62"/>
  <c r="O80" i="62"/>
  <c r="O118" i="62"/>
  <c r="O156" i="62"/>
  <c r="O223" i="62"/>
  <c r="R20" i="59"/>
  <c r="O44" i="62"/>
  <c r="O88" i="62"/>
  <c r="O120" i="62"/>
  <c r="O168" i="62"/>
  <c r="O139" i="62"/>
  <c r="O166" i="62"/>
  <c r="O190" i="62"/>
  <c r="O224" i="62"/>
  <c r="R11" i="59"/>
  <c r="O25" i="62"/>
  <c r="O58" i="62"/>
  <c r="O82" i="62"/>
  <c r="O111" i="62"/>
  <c r="O144" i="62"/>
  <c r="O171" i="62"/>
  <c r="O195" i="62"/>
  <c r="D31" i="88"/>
  <c r="N40" i="63"/>
  <c r="N32" i="63"/>
  <c r="L11" i="66"/>
  <c r="P13" i="69"/>
  <c r="N25" i="63"/>
  <c r="N57" i="63"/>
  <c r="L21" i="66"/>
  <c r="N13" i="63"/>
  <c r="N46" i="63"/>
  <c r="L13" i="65"/>
  <c r="P15" i="69"/>
  <c r="N35" i="63"/>
  <c r="N59" i="63"/>
  <c r="L23" i="66"/>
  <c r="L11" i="74"/>
  <c r="D21" i="88"/>
  <c r="O30" i="62"/>
  <c r="O85" i="62"/>
  <c r="O155" i="62"/>
  <c r="O45" i="62"/>
  <c r="O133" i="62"/>
  <c r="O47" i="62"/>
  <c r="O134" i="62"/>
  <c r="O51" i="62"/>
  <c r="O138" i="62"/>
  <c r="R24" i="59"/>
  <c r="O53" i="62"/>
  <c r="O86" i="62"/>
  <c r="O124" i="62"/>
  <c r="O181" i="62"/>
  <c r="O11" i="62"/>
  <c r="O55" i="62"/>
  <c r="O93" i="62"/>
  <c r="O131" i="62"/>
  <c r="O192" i="62"/>
  <c r="O143" i="62"/>
  <c r="O170" i="62"/>
  <c r="O202" i="62"/>
  <c r="R15" i="59"/>
  <c r="O33" i="62"/>
  <c r="O62" i="62"/>
  <c r="O91" i="62"/>
  <c r="O123" i="62"/>
  <c r="O147" i="62"/>
  <c r="O175" i="62"/>
  <c r="O209" i="62"/>
  <c r="D23" i="88"/>
  <c r="N56" i="63"/>
  <c r="O11" i="64"/>
  <c r="L15" i="66"/>
  <c r="P21" i="69"/>
  <c r="N37" i="63"/>
  <c r="N61" i="63"/>
  <c r="L25" i="66"/>
  <c r="N26" i="63"/>
  <c r="N54" i="63"/>
  <c r="L13" i="66"/>
  <c r="P23" i="69"/>
  <c r="N39" i="63"/>
  <c r="O14" i="64"/>
  <c r="P12" i="69"/>
  <c r="L12" i="74"/>
  <c r="D42" i="88"/>
  <c r="P24" i="69"/>
  <c r="K14" i="67"/>
  <c r="L14" i="66"/>
  <c r="N63" i="63"/>
  <c r="N47" i="63"/>
  <c r="N31" i="63"/>
  <c r="N14" i="63"/>
  <c r="P11" i="69"/>
  <c r="L17" i="66"/>
  <c r="O13" i="64"/>
  <c r="N50" i="63"/>
  <c r="N34" i="63"/>
  <c r="N17" i="63"/>
  <c r="P14" i="69"/>
  <c r="L16" i="66"/>
  <c r="O12" i="64"/>
  <c r="N49" i="63"/>
  <c r="N33" i="63"/>
  <c r="N16" i="63"/>
  <c r="P17" i="69"/>
  <c r="L24" i="66"/>
  <c r="L11" i="65"/>
  <c r="N19" i="63"/>
  <c r="N15" i="63"/>
  <c r="N11" i="63"/>
  <c r="D16" i="88"/>
  <c r="D11" i="88"/>
  <c r="O217" i="62"/>
  <c r="O199" i="62"/>
  <c r="O183" i="62"/>
  <c r="O167" i="62"/>
  <c r="O150" i="62"/>
  <c r="O136" i="62"/>
  <c r="O119" i="62"/>
  <c r="O103" i="62"/>
  <c r="O87" i="62"/>
  <c r="O70" i="62"/>
  <c r="O54" i="62"/>
  <c r="O37" i="62"/>
  <c r="O21" i="62"/>
  <c r="R19" i="59"/>
  <c r="O212" i="62"/>
  <c r="O194" i="62"/>
  <c r="O178" i="62"/>
  <c r="O162" i="62"/>
  <c r="O205" i="62"/>
  <c r="O218" i="62"/>
  <c r="O184" i="62"/>
  <c r="O151" i="62"/>
  <c r="O125" i="62"/>
  <c r="O104" i="62"/>
  <c r="O81" i="62"/>
  <c r="O60" i="62"/>
  <c r="O38" i="62"/>
  <c r="O16" i="62"/>
  <c r="O197" i="62"/>
  <c r="O165" i="62"/>
  <c r="O135" i="62"/>
  <c r="O113" i="62"/>
  <c r="O92" i="62"/>
  <c r="O69" i="62"/>
  <c r="O48" i="62"/>
  <c r="O26" i="62"/>
  <c r="R18" i="59"/>
  <c r="O219" i="62"/>
  <c r="O152" i="62"/>
  <c r="O105" i="62"/>
  <c r="O61" i="62"/>
  <c r="O18" i="62"/>
  <c r="O164" i="62"/>
  <c r="O112" i="62"/>
  <c r="O68" i="62"/>
  <c r="O24" i="62"/>
  <c r="O177" i="62"/>
  <c r="O121" i="62"/>
  <c r="O77" i="62"/>
  <c r="O34" i="62"/>
  <c r="D10" i="88"/>
  <c r="D24" i="88"/>
  <c r="D19" i="88"/>
  <c r="R22" i="59"/>
  <c r="O52" i="62"/>
  <c r="O96" i="62"/>
  <c r="O141" i="62"/>
  <c r="O204" i="62"/>
  <c r="R16" i="59"/>
  <c r="O56" i="62"/>
  <c r="O110" i="62"/>
  <c r="O193" i="62"/>
  <c r="R17" i="59"/>
  <c r="O57" i="62"/>
  <c r="O122" i="62"/>
  <c r="O196" i="62"/>
  <c r="R21" i="59"/>
  <c r="O72" i="62"/>
  <c r="O126" i="62"/>
  <c r="O201" i="62"/>
  <c r="O15" i="62"/>
  <c r="O43" i="62"/>
  <c r="O75" i="62"/>
  <c r="O102" i="62"/>
  <c r="O130" i="62"/>
  <c r="O173" i="62"/>
  <c r="O215" i="62"/>
  <c r="O22" i="62"/>
  <c r="O49" i="62"/>
  <c r="O76" i="62"/>
  <c r="O109" i="62"/>
  <c r="O137" i="62"/>
  <c r="O176" i="62"/>
  <c r="O226" i="62"/>
  <c r="O153" i="62"/>
  <c r="O174" i="62"/>
  <c r="O198" i="62"/>
  <c r="O220" i="62"/>
  <c r="R23" i="59"/>
  <c r="O29" i="62"/>
  <c r="O50" i="62"/>
  <c r="O74" i="62"/>
  <c r="O95" i="62"/>
  <c r="O115" i="62"/>
  <c r="O140" i="62"/>
  <c r="O159" i="62"/>
  <c r="O179" i="62"/>
  <c r="O203" i="62"/>
  <c r="O225" i="62"/>
  <c r="D13" i="88"/>
  <c r="N28" i="63"/>
  <c r="N48" i="63"/>
  <c r="O15" i="64"/>
  <c r="K11" i="67"/>
  <c r="P25" i="69"/>
  <c r="N29" i="63"/>
  <c r="N53" i="63"/>
  <c r="L12" i="65"/>
  <c r="K12" i="67"/>
  <c r="N21" i="63"/>
  <c r="N42" i="63"/>
  <c r="N62" i="63"/>
  <c r="L22" i="66"/>
  <c r="P19" i="69"/>
  <c r="N27" i="63"/>
  <c r="N51" i="63"/>
  <c r="O18" i="64"/>
  <c r="L27" i="66"/>
  <c r="L13" i="7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8">
    <s v="Migdal Hashkaot Neches Boded"/>
    <s v="{[Time].[Hie Time].[Yom].&amp;[20200331]}"/>
    <s v="{[Medida].[Medida].&amp;[2]}"/>
    <s v="{[Keren].[Keren].[All]}"/>
    <s v="{[Cheshbon KM].[Hie Peilut].[Peilut 7].&amp;[Kod_Peilut_L7_104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6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3" si="27">
        <n x="1" s="1"/>
        <n x="25"/>
        <n x="26"/>
      </t>
    </mdx>
    <mdx n="0" f="v">
      <t c="3" si="27">
        <n x="1" s="1"/>
        <n x="28"/>
        <n x="26"/>
      </t>
    </mdx>
    <mdx n="0" f="v">
      <t c="3" si="27">
        <n x="1" s="1"/>
        <n x="29"/>
        <n x="26"/>
      </t>
    </mdx>
    <mdx n="0" f="v">
      <t c="3" si="27">
        <n x="1" s="1"/>
        <n x="30"/>
        <n x="26"/>
      </t>
    </mdx>
    <mdx n="0" f="v">
      <t c="3" si="27">
        <n x="1" s="1"/>
        <n x="31"/>
        <n x="26"/>
      </t>
    </mdx>
    <mdx n="0" f="v">
      <t c="3" si="27">
        <n x="1" s="1"/>
        <n x="32"/>
        <n x="26"/>
      </t>
    </mdx>
    <mdx n="0" f="v">
      <t c="3" si="27">
        <n x="1" s="1"/>
        <n x="33"/>
        <n x="26"/>
      </t>
    </mdx>
    <mdx n="0" f="v">
      <t c="3" si="27">
        <n x="1" s="1"/>
        <n x="34"/>
        <n x="26"/>
      </t>
    </mdx>
    <mdx n="0" f="v">
      <t c="3" si="27">
        <n x="1" s="1"/>
        <n x="35"/>
        <n x="26"/>
      </t>
    </mdx>
    <mdx n="0" f="v">
      <t c="3" si="27">
        <n x="1" s="1"/>
        <n x="36"/>
        <n x="26"/>
      </t>
    </mdx>
    <mdx n="0" f="v">
      <t c="3" si="27">
        <n x="1" s="1"/>
        <n x="37"/>
        <n x="26"/>
      </t>
    </mdx>
  </mdxMetadata>
  <valueMetadata count="4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</valueMetadata>
</metadata>
</file>

<file path=xl/sharedStrings.xml><?xml version="1.0" encoding="utf-8"?>
<sst xmlns="http://schemas.openxmlformats.org/spreadsheetml/2006/main" count="3845" uniqueCount="1221">
  <si>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</si>
  <si>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</si>
  <si>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</si>
  <si>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</si>
  <si>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</si>
  <si>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</si>
  <si>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</si>
  <si>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</si>
  <si>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</si>
  <si>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</si>
  <si>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</si>
  <si>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</si>
  <si>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</si>
  <si>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</si>
  <si>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</si>
  <si>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</si>
  <si>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</si>
  <si>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</si>
  <si>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</si>
  <si>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</si>
  <si>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</si>
  <si>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</si>
  <si>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</si>
  <si>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</si>
  <si>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</si>
  <si>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</si>
  <si>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</si>
  <si>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</si>
  <si>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</si>
  <si>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</si>
  <si>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</si>
  <si>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</si>
  <si>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</si>
  <si>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</si>
  <si>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</si>
  <si>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</si>
  <si>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</si>
  <si>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</si>
  <si>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</si>
  <si>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</si>
  <si>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</si>
  <si>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</si>
  <si>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</si>
  <si>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</si>
  <si>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</si>
  <si>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</si>
  <si>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</si>
  <si>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</si>
  <si>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</si>
  <si>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</si>
  <si>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</si>
  <si>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</si>
  <si>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</si>
  <si>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</si>
  <si>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</si>
  <si>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</si>
  <si>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</si>
  <si>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</si>
  <si>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</si>
  <si>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</si>
  <si>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</si>
  <si>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</si>
  <si>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</si>
  <si>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</si>
  <si>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</si>
  <si>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</si>
  <si>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</si>
  <si>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</si>
  <si>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</si>
  <si>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</si>
  <si>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</si>
  <si>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</si>
  <si>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</si>
  <si>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</si>
  <si>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</si>
  <si>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</si>
  <si>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</si>
  <si>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</si>
  <si>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</si>
  <si>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</si>
  <si>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</si>
  <si>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</si>
  <si>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</si>
  <si>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</si>
  <si>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</si>
  <si>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</si>
  <si>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</si>
  <si>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</si>
  <si>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</si>
  <si>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</si>
  <si>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</si>
  <si>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</si>
  <si>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</si>
  <si>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</si>
  <si>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</si>
  <si>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</si>
  <si>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</si>
  <si>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</si>
  <si>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</si>
  <si>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</si>
  <si>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</si>
  <si>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</si>
  <si>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</si>
  <si>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</si>
  <si>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</si>
  <si>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</si>
  <si>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</si>
  <si>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</si>
  <si>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</si>
  <si>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</si>
  <si>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</si>
  <si>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</si>
  <si>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</si>
  <si>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</si>
  <si>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</si>
  <si>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</si>
  <si>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</si>
  <si>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</si>
  <si>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</si>
  <si>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</si>
  <si>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</si>
  <si>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</si>
  <si>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</si>
  <si>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</si>
  <si>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</si>
  <si>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</si>
  <si>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</si>
  <si>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</si>
  <si>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</si>
  <si>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</si>
  <si>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</si>
  <si>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</si>
  <si>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</si>
  <si>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</si>
  <si>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</si>
  <si>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</si>
  <si>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</si>
  <si>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</si>
  <si>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</si>
  <si>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</si>
  <si>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</si>
  <si>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</si>
  <si>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</si>
  <si>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</si>
  <si>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</si>
  <si>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</si>
  <si>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</si>
  <si>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</si>
  <si>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</si>
  <si>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</si>
  <si>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</si>
  <si>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</si>
  <si>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</si>
  <si>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</si>
  <si>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</si>
  <si>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</si>
  <si>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</si>
  <si>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</si>
  <si>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</si>
  <si>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</si>
  <si>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</si>
  <si>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</si>
  <si>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</si>
  <si>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</si>
  <si>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</si>
  <si>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</si>
  <si>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</si>
  <si>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</si>
  <si>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</si>
  <si>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</si>
  <si>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</si>
  <si>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</si>
  <si>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</si>
  <si>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</si>
  <si>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</si>
  <si>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</si>
  <si>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</si>
  <si>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</si>
  <si>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</si>
  <si>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</si>
  <si>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</si>
  <si>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</si>
  <si>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</si>
  <si>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</si>
  <si>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</si>
  <si>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</si>
  <si>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</si>
  <si>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</si>
  <si>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</si>
  <si>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</si>
  <si>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</si>
  <si>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</si>
  <si>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</si>
  <si>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</si>
  <si>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</si>
  <si>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</si>
  <si>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</si>
  <si>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</si>
  <si>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</si>
  <si>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</si>
  <si>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</si>
  <si>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</si>
  <si>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</si>
  <si>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</si>
  <si>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</si>
  <si>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</si>
  <si>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</si>
  <si>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</si>
  <si>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</si>
  <si>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</si>
  <si>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</si>
  <si>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</si>
  <si>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</si>
  <si>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</si>
  <si>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</si>
  <si>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</si>
  <si>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</si>
  <si>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</si>
  <si>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</si>
  <si>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</si>
  <si>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</si>
  <si>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</si>
  <si>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</si>
  <si>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</si>
  <si>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</si>
  <si>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</si>
  <si>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</si>
  <si>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</si>
  <si>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</si>
  <si>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</si>
  <si>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</si>
  <si>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</si>
  <si>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</si>
  <si>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</si>
  <si>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</si>
  <si>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</si>
  <si>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</si>
  <si>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</si>
  <si>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</si>
  <si>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</si>
  <si>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31/03/2020</t>
  </si>
  <si>
    <t>מגדל מקפת קרנות פנסיה וקופות גמל בע"מ</t>
  </si>
  <si>
    <t>מגדל מקפת אישית (מספר אוצר 162) - מסלול מניות למקבלי קצבה</t>
  </si>
  <si>
    <t>מקמ 1020</t>
  </si>
  <si>
    <t>8201022</t>
  </si>
  <si>
    <t>RF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</si>
  <si>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</si>
  <si>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</si>
  <si>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</si>
  <si>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</si>
  <si>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</si>
  <si>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</si>
  <si>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</si>
  <si>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</si>
  <si>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</si>
  <si>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</si>
  <si>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</si>
  <si>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</si>
  <si>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</si>
  <si>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</si>
  <si>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</si>
  <si>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</si>
  <si>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</si>
  <si>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</si>
  <si>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סה"כ תל אביב 35</t>
  </si>
  <si>
    <t>אורמת טכנולוגיות*</t>
  </si>
  <si>
    <t>1134402</t>
  </si>
  <si>
    <t>מגמה</t>
  </si>
  <si>
    <t>520036716</t>
  </si>
  <si>
    <t>Technology Hardware &amp; Equipment</t>
  </si>
  <si>
    <t>איי.אפ.אפ</t>
  </si>
  <si>
    <t>1155019</t>
  </si>
  <si>
    <t>מזון</t>
  </si>
  <si>
    <t>איירפורט סיטי</t>
  </si>
  <si>
    <t>1095835</t>
  </si>
  <si>
    <t>511659401</t>
  </si>
  <si>
    <t>נדל"ן מניב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</si>
  <si>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</si>
  <si>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</si>
  <si>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</si>
  <si>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</si>
  <si>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</si>
  <si>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</si>
  <si>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</si>
  <si>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</si>
  <si>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</si>
  <si>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</si>
  <si>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</si>
  <si>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אנרגיאן נפט וגז</t>
  </si>
  <si>
    <t>1155290</t>
  </si>
  <si>
    <t>10758801</t>
  </si>
  <si>
    <t>בזק</t>
  </si>
  <si>
    <t>230011</t>
  </si>
  <si>
    <t>520031931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</si>
  <si>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</si>
  <si>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</si>
  <si>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</si>
  <si>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</si>
  <si>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</si>
  <si>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</si>
  <si>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</si>
  <si>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אנרגיה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</si>
  <si>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</si>
  <si>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</si>
  <si>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</si>
  <si>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</si>
  <si>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</si>
  <si>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</si>
  <si>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</si>
  <si>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</si>
  <si>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</si>
  <si>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</si>
  <si>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</si>
  <si>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</si>
  <si>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</si>
  <si>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</si>
  <si>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</si>
  <si>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</si>
  <si>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</si>
  <si>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</si>
  <si>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</si>
  <si>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</si>
  <si>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</si>
  <si>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</si>
  <si>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</si>
  <si>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520027830</t>
  </si>
  <si>
    <t>כימיה גומי ופלסטיק</t>
  </si>
  <si>
    <t>לאומי</t>
  </si>
  <si>
    <t>604611</t>
  </si>
  <si>
    <t>520018078</t>
  </si>
  <si>
    <t>מבני תעשיה</t>
  </si>
  <si>
    <t>226019</t>
  </si>
  <si>
    <t>520024126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</si>
  <si>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</si>
  <si>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</si>
  <si>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</si>
  <si>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</si>
  <si>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</si>
  <si>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</si>
  <si>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</si>
  <si>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</si>
  <si>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</si>
  <si>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</si>
  <si>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</si>
  <si>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</si>
  <si>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</si>
  <si>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</si>
  <si>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</si>
  <si>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</si>
  <si>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</si>
  <si>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</si>
  <si>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</si>
  <si>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</si>
  <si>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</si>
  <si>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</t>
  </si>
  <si>
    <t>746016</t>
  </si>
  <si>
    <t>520003781</t>
  </si>
  <si>
    <t>שפיר הנדסה*</t>
  </si>
  <si>
    <t>1133875</t>
  </si>
  <si>
    <t>514892801</t>
  </si>
  <si>
    <t>מתכת ומוצרי בניה</t>
  </si>
  <si>
    <t>סה"כ תל אביב 90</t>
  </si>
  <si>
    <t>או פי סי*</t>
  </si>
  <si>
    <t>1141571</t>
  </si>
  <si>
    <t>514401702</t>
  </si>
  <si>
    <t>אזורים*</t>
  </si>
  <si>
    <t>715011</t>
  </si>
  <si>
    <t>520025990</t>
  </si>
  <si>
    <t>בנייה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</si>
  <si>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</si>
  <si>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</si>
  <si>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</si>
  <si>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</si>
  <si>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</si>
  <si>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</si>
  <si>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</si>
  <si>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</si>
  <si>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</si>
  <si>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</si>
  <si>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</si>
  <si>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520041146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</si>
  <si>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</si>
  <si>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</si>
  <si>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</si>
  <si>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</si>
  <si>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</si>
  <si>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</si>
  <si>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</si>
  <si>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</si>
  <si>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</si>
  <si>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</si>
  <si>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</si>
  <si>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</si>
  <si>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</si>
  <si>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</si>
  <si>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</si>
  <si>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</si>
  <si>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</si>
  <si>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</si>
  <si>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</si>
  <si>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</si>
  <si>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</si>
  <si>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</si>
  <si>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</si>
  <si>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</si>
  <si>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</si>
  <si>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</si>
  <si>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</si>
  <si>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</si>
  <si>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</si>
  <si>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</si>
  <si>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</si>
  <si>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</si>
  <si>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</si>
  <si>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</si>
  <si>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</si>
  <si>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</si>
  <si>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</si>
  <si>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</si>
  <si>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</si>
  <si>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</si>
  <si>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</si>
  <si>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</si>
  <si>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</si>
  <si>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</si>
  <si>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</si>
  <si>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</si>
  <si>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</si>
  <si>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</si>
  <si>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</si>
  <si>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</si>
  <si>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</si>
  <si>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</si>
  <si>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</si>
  <si>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</si>
  <si>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</si>
  <si>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</si>
  <si>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</si>
  <si>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</si>
  <si>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</si>
  <si>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</si>
  <si>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</si>
  <si>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</si>
  <si>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</si>
  <si>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</si>
  <si>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</si>
  <si>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</si>
  <si>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</si>
  <si>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511930125</t>
  </si>
  <si>
    <t>סקופ*</t>
  </si>
  <si>
    <t>288019</t>
  </si>
  <si>
    <t>520037425</t>
  </si>
  <si>
    <t>ערד השקעות ופתוח תעשיה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</si>
  <si>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</si>
  <si>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</si>
  <si>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</si>
  <si>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</si>
  <si>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</si>
  <si>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</si>
  <si>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</si>
  <si>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510216054</t>
  </si>
  <si>
    <t>פלסאון תעשיות*</t>
  </si>
  <si>
    <t>1081603</t>
  </si>
  <si>
    <t>520042912</t>
  </si>
  <si>
    <t>פרטנר</t>
  </si>
  <si>
    <t>1083484</t>
  </si>
  <si>
    <t>520044314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</si>
  <si>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</si>
  <si>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</si>
  <si>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</si>
  <si>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</si>
  <si>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</si>
  <si>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</si>
  <si>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</si>
  <si>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</si>
  <si>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</si>
  <si>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</si>
  <si>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</si>
  <si>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</si>
  <si>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</si>
  <si>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</si>
  <si>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</si>
  <si>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</si>
  <si>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</si>
  <si>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</si>
  <si>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</si>
  <si>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</si>
  <si>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</si>
  <si>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</si>
  <si>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</si>
  <si>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</si>
  <si>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</si>
  <si>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</si>
  <si>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</si>
  <si>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</si>
  <si>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</si>
  <si>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</si>
  <si>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</si>
  <si>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</si>
  <si>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</si>
  <si>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</si>
  <si>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</si>
  <si>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</si>
  <si>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</si>
  <si>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</si>
  <si>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</si>
  <si>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</si>
  <si>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</si>
  <si>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</si>
  <si>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</si>
  <si>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</si>
  <si>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</si>
  <si>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</si>
  <si>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</si>
  <si>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</si>
  <si>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</si>
  <si>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</si>
  <si>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</si>
  <si>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</si>
  <si>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</si>
  <si>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</si>
  <si>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</si>
  <si>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</si>
  <si>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</si>
  <si>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</si>
  <si>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</si>
  <si>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</si>
  <si>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</si>
  <si>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</si>
  <si>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</si>
  <si>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</si>
  <si>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</si>
  <si>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</si>
  <si>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</si>
  <si>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</si>
  <si>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</si>
  <si>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</si>
  <si>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</si>
  <si>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</si>
  <si>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</si>
  <si>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</si>
  <si>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</si>
  <si>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</si>
  <si>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</si>
  <si>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</si>
  <si>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</si>
  <si>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</si>
  <si>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</si>
  <si>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</si>
  <si>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</si>
  <si>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</si>
  <si>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</si>
  <si>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</si>
  <si>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</si>
  <si>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</si>
  <si>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</si>
  <si>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</si>
  <si>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</si>
  <si>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</si>
  <si>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</si>
  <si>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</si>
  <si>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</si>
  <si>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</si>
  <si>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</si>
  <si>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</si>
  <si>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</si>
  <si>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</si>
  <si>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</si>
  <si>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</si>
  <si>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515327120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</si>
  <si>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</si>
  <si>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</si>
  <si>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</si>
  <si>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</si>
  <si>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</si>
  <si>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</si>
  <si>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</si>
  <si>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</si>
  <si>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</si>
  <si>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</si>
  <si>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</si>
  <si>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</si>
  <si>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</si>
  <si>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</si>
  <si>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</si>
  <si>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</si>
  <si>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</si>
  <si>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</si>
  <si>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</si>
  <si>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</si>
  <si>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</si>
  <si>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</si>
  <si>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</si>
  <si>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</si>
  <si>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</si>
  <si>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</si>
  <si>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</si>
  <si>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</si>
  <si>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</si>
  <si>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</si>
  <si>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</si>
  <si>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</si>
  <si>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</si>
  <si>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</si>
  <si>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</si>
  <si>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</si>
  <si>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</si>
  <si>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</si>
  <si>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</si>
  <si>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</si>
  <si>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</si>
  <si>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</si>
  <si>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</si>
  <si>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</si>
  <si>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515334662</t>
  </si>
  <si>
    <t>ALLOT COMMUNICATIONS LTD*</t>
  </si>
  <si>
    <t>IL0010996549</t>
  </si>
  <si>
    <t>NASDAQ</t>
  </si>
  <si>
    <t>בלומברג</t>
  </si>
  <si>
    <t>CAESAR STONE SDO</t>
  </si>
  <si>
    <t>IL0011259137</t>
  </si>
  <si>
    <t>511439507</t>
  </si>
  <si>
    <t>MATERIALS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</si>
  <si>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</si>
  <si>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</si>
  <si>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</si>
  <si>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</si>
  <si>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</si>
  <si>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</si>
  <si>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</si>
  <si>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</si>
  <si>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</si>
  <si>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</si>
  <si>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</si>
  <si>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</si>
  <si>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</si>
  <si>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</si>
  <si>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</si>
  <si>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</si>
  <si>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</si>
  <si>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</si>
  <si>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</si>
  <si>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</si>
  <si>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</si>
  <si>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</si>
  <si>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</si>
  <si>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</si>
  <si>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</si>
  <si>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</si>
  <si>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</si>
  <si>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</si>
  <si>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</si>
  <si>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</si>
  <si>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</si>
  <si>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 Equipment &amp; Services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</si>
  <si>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</si>
  <si>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</si>
  <si>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</si>
  <si>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</si>
  <si>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</si>
  <si>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</si>
  <si>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</si>
  <si>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</si>
  <si>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</si>
  <si>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</si>
  <si>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</si>
  <si>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</si>
  <si>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</si>
  <si>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</si>
  <si>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</si>
  <si>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</si>
  <si>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</si>
  <si>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</si>
  <si>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</si>
  <si>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</si>
  <si>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</si>
  <si>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</si>
  <si>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</si>
  <si>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</si>
  <si>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</si>
  <si>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</si>
  <si>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</si>
  <si>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</si>
  <si>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</si>
  <si>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</si>
  <si>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</si>
  <si>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</si>
  <si>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</si>
  <si>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</si>
  <si>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</si>
  <si>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</si>
  <si>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</si>
  <si>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</si>
  <si>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</si>
  <si>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</si>
  <si>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</si>
  <si>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</si>
  <si>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</si>
  <si>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</si>
  <si>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</si>
  <si>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</si>
  <si>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</si>
  <si>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</si>
  <si>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</si>
  <si>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</si>
  <si>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</si>
  <si>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</si>
  <si>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</si>
  <si>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</si>
  <si>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</si>
  <si>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</si>
  <si>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</si>
  <si>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</si>
  <si>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</si>
  <si>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</si>
  <si>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Diversified Financials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</si>
  <si>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</si>
  <si>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</si>
  <si>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</si>
  <si>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</si>
  <si>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</si>
  <si>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</si>
  <si>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</si>
  <si>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</si>
  <si>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CARREFOUR SA</t>
  </si>
  <si>
    <t>FR0000120172</t>
  </si>
  <si>
    <t>Food &amp; Staples Retailing</t>
  </si>
  <si>
    <t>CATERPILLAR INC</t>
  </si>
  <si>
    <t>US1491231015</t>
  </si>
  <si>
    <t>CISCO SYSTEMS</t>
  </si>
  <si>
    <t>US17275R1023</t>
  </si>
  <si>
    <t>COSTCO WHOLESALE</t>
  </si>
  <si>
    <t>US22160K1051</t>
  </si>
  <si>
    <t>CROWN CASTLE INTL CORP</t>
  </si>
  <si>
    <t>US22822V1017</t>
  </si>
  <si>
    <t>DEUTSCHE POST AG REG</t>
  </si>
  <si>
    <t>DE0005552004</t>
  </si>
  <si>
    <t>Transportation</t>
  </si>
  <si>
    <t>DOLLAR GENERAL</t>
  </si>
  <si>
    <t>US2566771059</t>
  </si>
  <si>
    <t>DOMINO`S PIZZA INC</t>
  </si>
  <si>
    <t>US25754A2015</t>
  </si>
  <si>
    <t>Food Beverage &amp; Tobacco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</si>
  <si>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</si>
  <si>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</si>
  <si>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</si>
  <si>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</si>
  <si>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</si>
  <si>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</si>
  <si>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</si>
  <si>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</si>
  <si>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</si>
  <si>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</si>
  <si>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</si>
  <si>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FERROVIAL SA</t>
  </si>
  <si>
    <t>ES0118900010</t>
  </si>
  <si>
    <t>BME</t>
  </si>
  <si>
    <t>HENNES &amp; MAURITZ AB B SHS</t>
  </si>
  <si>
    <t>SE0000106270</t>
  </si>
  <si>
    <t>HOME DEPOT INC</t>
  </si>
  <si>
    <t>US4370761029</t>
  </si>
  <si>
    <t>INTEL CORP</t>
  </si>
  <si>
    <t>US4581401001</t>
  </si>
  <si>
    <t>KERING</t>
  </si>
  <si>
    <t>FR0000121485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</si>
  <si>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</si>
  <si>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</si>
  <si>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</si>
  <si>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</si>
  <si>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</si>
  <si>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</si>
  <si>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LULULEMON ATHLETICA INC</t>
  </si>
  <si>
    <t>US5500211090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</si>
  <si>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</si>
  <si>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</si>
  <si>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</si>
  <si>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</si>
  <si>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</si>
  <si>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</si>
  <si>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Hotels Restaurants &amp; Leisure</t>
  </si>
  <si>
    <t>MICROSOFT CORP</t>
  </si>
  <si>
    <t>US5949181045</t>
  </si>
  <si>
    <t>TELECOMMUNICATION SERVICES</t>
  </si>
  <si>
    <t>MOODY`S</t>
  </si>
  <si>
    <t>US6153691059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</si>
  <si>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</si>
  <si>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</si>
  <si>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</si>
  <si>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</si>
  <si>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</si>
  <si>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</si>
  <si>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</si>
  <si>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</si>
  <si>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</si>
  <si>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</si>
  <si>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</si>
  <si>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</si>
  <si>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</si>
  <si>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</si>
  <si>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</si>
  <si>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</si>
  <si>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</si>
  <si>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</si>
  <si>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</si>
  <si>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</si>
  <si>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</si>
  <si>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</si>
  <si>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</si>
  <si>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</si>
  <si>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</si>
  <si>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</si>
  <si>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</si>
  <si>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</si>
  <si>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</si>
  <si>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</si>
  <si>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</si>
  <si>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</si>
  <si>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</si>
  <si>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</si>
  <si>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</si>
  <si>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</si>
  <si>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TESCO PLC</t>
  </si>
  <si>
    <t>GB0008847096</t>
  </si>
  <si>
    <t>THALES SA</t>
  </si>
  <si>
    <t>FR0000121329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</si>
  <si>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</si>
  <si>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</si>
  <si>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</si>
  <si>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</si>
  <si>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</si>
  <si>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</si>
  <si>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</si>
  <si>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</si>
  <si>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</si>
  <si>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</si>
  <si>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</si>
  <si>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</si>
  <si>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YUM CHINA HOLDING INC</t>
  </si>
  <si>
    <t>US98850P1093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</si>
  <si>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</si>
  <si>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</si>
  <si>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</si>
  <si>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</si>
  <si>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</si>
  <si>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</si>
  <si>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</si>
  <si>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</si>
  <si>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</si>
  <si>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</si>
  <si>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</si>
  <si>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</si>
  <si>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</si>
  <si>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</si>
  <si>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</si>
  <si>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520041989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</si>
  <si>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</si>
  <si>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</si>
  <si>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</si>
  <si>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</si>
  <si>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</si>
  <si>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</si>
  <si>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</si>
  <si>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</si>
  <si>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</si>
  <si>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AMUNDI ETF MSCI EMERGING MAR</t>
  </si>
  <si>
    <t>LU1681045453</t>
  </si>
  <si>
    <t>AMUNDI INDEX MSCI EM UCITS</t>
  </si>
  <si>
    <t>LU1437017350</t>
  </si>
  <si>
    <t>COMM SERV SELECT SECTOR SPDR</t>
  </si>
  <si>
    <t>US81369Y8527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</si>
  <si>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</si>
  <si>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</si>
  <si>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</si>
  <si>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</si>
  <si>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</si>
  <si>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</si>
  <si>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</si>
  <si>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</si>
  <si>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</si>
  <si>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</si>
  <si>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</si>
  <si>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</si>
  <si>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</si>
  <si>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</si>
  <si>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</si>
  <si>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</si>
  <si>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</si>
  <si>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</si>
  <si>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</si>
  <si>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</si>
  <si>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</si>
  <si>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</si>
  <si>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</si>
  <si>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</si>
  <si>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</si>
  <si>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</si>
  <si>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</si>
  <si>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</si>
  <si>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</si>
  <si>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</si>
  <si>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</si>
  <si>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</si>
  <si>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</si>
  <si>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</si>
  <si>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</si>
  <si>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</si>
  <si>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</si>
  <si>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</si>
  <si>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</si>
  <si>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</si>
  <si>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</si>
  <si>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</si>
  <si>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</si>
  <si>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</si>
  <si>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</si>
  <si>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</si>
  <si>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</si>
  <si>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</si>
  <si>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</si>
  <si>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</si>
  <si>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</si>
  <si>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</si>
  <si>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</si>
  <si>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</si>
  <si>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</si>
  <si>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</si>
  <si>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</si>
  <si>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</si>
  <si>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</si>
  <si>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</si>
  <si>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</si>
  <si>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</si>
  <si>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</si>
  <si>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</si>
  <si>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</si>
  <si>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</si>
  <si>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</si>
  <si>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</si>
  <si>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</si>
  <si>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COMGEST GROWTH EUROPE EUR IA</t>
  </si>
  <si>
    <t>IE00B5WN3467</t>
  </si>
  <si>
    <t>NR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</si>
  <si>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</si>
  <si>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</si>
  <si>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</si>
  <si>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</si>
  <si>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</si>
  <si>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</si>
  <si>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</si>
  <si>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</si>
  <si>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</si>
  <si>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</si>
  <si>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</si>
  <si>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bC 1880 APR 2020</t>
  </si>
  <si>
    <t>83057869</t>
  </si>
  <si>
    <t>ל.ר.</t>
  </si>
  <si>
    <t>bP 1880 APR 2020</t>
  </si>
  <si>
    <t>83058016</t>
  </si>
  <si>
    <t>plC 2800 APR 2020</t>
  </si>
  <si>
    <t>82997180</t>
  </si>
  <si>
    <t>plP 2800 APR 2020</t>
  </si>
  <si>
    <t>82997404</t>
  </si>
  <si>
    <t>GOOG 04/17/20 C1600</t>
  </si>
  <si>
    <t>GOOG0420C160</t>
  </si>
  <si>
    <t>LMT US 05/15/20 C460</t>
  </si>
  <si>
    <t>LMTU0520C460</t>
  </si>
  <si>
    <t>MSFT 06/20 C180</t>
  </si>
  <si>
    <t>MSFT0620C180</t>
  </si>
  <si>
    <t>MSFT US 04/17/20 C210</t>
  </si>
  <si>
    <t>MSFT0420C210</t>
  </si>
  <si>
    <t>SPX 08/21/20 C3000</t>
  </si>
  <si>
    <t>SPX0820C3000</t>
  </si>
  <si>
    <t>SPXW 06/30/20 C2550</t>
  </si>
  <si>
    <t>SPXW620C2550</t>
  </si>
  <si>
    <t>SPXW 06/30/20 C2850</t>
  </si>
  <si>
    <t>SPXW420C2850</t>
  </si>
  <si>
    <t>EUROSTOXX 50 JUN20</t>
  </si>
  <si>
    <t>VGM0</t>
  </si>
  <si>
    <t>S&amp;P500 EMINI FUT JUN20</t>
  </si>
  <si>
    <t>ESM0</t>
  </si>
  <si>
    <t>STOXX EUROPE 600 JUN20</t>
  </si>
  <si>
    <t>SXOM0</t>
  </si>
  <si>
    <t>ערד 8851</t>
  </si>
  <si>
    <t>8851000</t>
  </si>
  <si>
    <t>ערד 8865</t>
  </si>
  <si>
    <t>88650000</t>
  </si>
  <si>
    <t>ערד 8867</t>
  </si>
  <si>
    <t>88670000</t>
  </si>
  <si>
    <t>ערד 8871</t>
  </si>
  <si>
    <t>88710000</t>
  </si>
  <si>
    <t>ערד 8872</t>
  </si>
  <si>
    <t>88720000</t>
  </si>
  <si>
    <t>ערד 8874</t>
  </si>
  <si>
    <t>88740000</t>
  </si>
  <si>
    <t>ערד 8876</t>
  </si>
  <si>
    <t>88760000</t>
  </si>
  <si>
    <t>ערד 8877</t>
  </si>
  <si>
    <t>88770000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</si>
  <si>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</si>
  <si>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</si>
  <si>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</si>
  <si>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</si>
  <si>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</si>
  <si>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</si>
  <si>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</si>
  <si>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</si>
  <si>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SOLGEL WARRANT</t>
  </si>
  <si>
    <t>565685</t>
  </si>
  <si>
    <t>₪ / מט"ח</t>
  </si>
  <si>
    <t>+ILS/-USD 3.398 08-12-20 (11) -429</t>
  </si>
  <si>
    <t>10000079</t>
  </si>
  <si>
    <t>+ILS/-USD 3.3982 26-06-20 (11) -208</t>
  </si>
  <si>
    <t>10000071</t>
  </si>
  <si>
    <t>+ILS/-USD 3.4015 03-03-21 (11) -505</t>
  </si>
  <si>
    <t>10000082</t>
  </si>
  <si>
    <t>+ILS/-USD 3.4086 12-05-20 (11) -129</t>
  </si>
  <si>
    <t>10000068</t>
  </si>
  <si>
    <t>+ILS/-USD 3.40935 21-04-20 (11) -106.5</t>
  </si>
  <si>
    <t>10000067</t>
  </si>
  <si>
    <t>+ILS/-USD 3.4185 09-06-20 (20) -165</t>
  </si>
  <si>
    <t>10000074</t>
  </si>
  <si>
    <t>+ILS/-USD 3.4194 09-06-20 (11) -161</t>
  </si>
  <si>
    <t>10000075</t>
  </si>
  <si>
    <t>+ILS/-USD 3.4204 14-05-20 (11) -146</t>
  </si>
  <si>
    <t>10000064</t>
  </si>
  <si>
    <t>+ILS/-USD 3.4218 09-06-20 (11) -162</t>
  </si>
  <si>
    <t>10000077</t>
  </si>
  <si>
    <t>+ILS/-USD 3.426 02-04-20 (11) -60</t>
  </si>
  <si>
    <t>10000073</t>
  </si>
  <si>
    <t>+ILS/-USD 3.4523 06-04-20 (11) -137</t>
  </si>
  <si>
    <t>10000061</t>
  </si>
  <si>
    <t>+ILS/-USD 3.4548 06-04-20 (11) -137</t>
  </si>
  <si>
    <t>10000060</t>
  </si>
  <si>
    <t>+ILS/-USD 3.5376 16-03-21 (11) -514</t>
  </si>
  <si>
    <t>10000097</t>
  </si>
  <si>
    <t>+ILS/-USD 3.5481 10-06-20 (11) -119</t>
  </si>
  <si>
    <t>10000099</t>
  </si>
  <si>
    <t>+ILS/-USD 3.583 16-11-20 (11) -340</t>
  </si>
  <si>
    <t>10000095</t>
  </si>
  <si>
    <t>+ILS/-USD 3.8 02-07-20 (11) -380</t>
  </si>
  <si>
    <t>10000090</t>
  </si>
  <si>
    <t>+ILS/-USD 3.3981 08-12-20 (10) -429</t>
  </si>
  <si>
    <t>10000137</t>
  </si>
  <si>
    <t>+ILS/-USD 3.407 08-12-20 (10) -420</t>
  </si>
  <si>
    <t>10000149</t>
  </si>
  <si>
    <t>+ILS/-USD 3.427 15-12-20 (10) -440</t>
  </si>
  <si>
    <t>10000162</t>
  </si>
  <si>
    <t>+ILS/-USD 3.4315 01-12-20 (10) -395</t>
  </si>
  <si>
    <t>10000168</t>
  </si>
  <si>
    <t>+ILS/-USD 3.4344 11-06-20 (10) -321</t>
  </si>
  <si>
    <t>10000135</t>
  </si>
  <si>
    <t>+ILS/-USD 3.4392 11-06-20 (10) -333</t>
  </si>
  <si>
    <t>10000134</t>
  </si>
  <si>
    <t>+ILS/-USD 3.4476 15-09-20 (10) -244</t>
  </si>
  <si>
    <t>10000185</t>
  </si>
  <si>
    <t>+ILS/-USD 3.4482 10-09-20 (10) -238</t>
  </si>
  <si>
    <t>10000183</t>
  </si>
  <si>
    <t>+ILS/-USD 3.4515 28-05-20 (10) -160</t>
  </si>
  <si>
    <t>10000164</t>
  </si>
  <si>
    <t>+ILS/-USD 3.452 10-11-20 (10) -800</t>
  </si>
  <si>
    <t>10000117</t>
  </si>
  <si>
    <t>+ILS/-USD 3.456 11-06-20 (10) -415</t>
  </si>
  <si>
    <t>10000130</t>
  </si>
  <si>
    <t>+ILS/-USD 3.4628 11-06-20 (10) -582</t>
  </si>
  <si>
    <t>10000118</t>
  </si>
  <si>
    <t>+ILS/-USD 3.4651 18-09-20 (10) -249</t>
  </si>
  <si>
    <t>10000189</t>
  </si>
  <si>
    <t>+ILS/-USD 3.4658 11-09-20 (10) -242</t>
  </si>
  <si>
    <t>10000187</t>
  </si>
  <si>
    <t>+ILS/-USD 3.4726 11-06-20 (10) -546</t>
  </si>
  <si>
    <t>10000121</t>
  </si>
  <si>
    <t>+ILS/-USD 3.474 11-06-20 (10) -570</t>
  </si>
  <si>
    <t>10000120</t>
  </si>
  <si>
    <t>+ILS/-USD 3.4804 11-06-20 (10) -556</t>
  </si>
  <si>
    <t>10000124</t>
  </si>
  <si>
    <t>+ILS/-USD 3.483 28-05-20 (10) -170</t>
  </si>
  <si>
    <t>10000195</t>
  </si>
  <si>
    <t>+ILS/-USD 3.484 11-06-20 (10) -605</t>
  </si>
  <si>
    <t>10000119</t>
  </si>
  <si>
    <t>+ILS/-USD 3.4852 28-05-20 (20) -158</t>
  </si>
  <si>
    <t>10000192</t>
  </si>
  <si>
    <t>+ILS/-USD 3.5021 10-11-20 (10) -904</t>
  </si>
  <si>
    <t>10000107</t>
  </si>
  <si>
    <t>+ILS/-USD 3.5072 20-10-20 (10) -873</t>
  </si>
  <si>
    <t>10000108</t>
  </si>
  <si>
    <t>+ILS/-USD 3.5185 25-03-21 (10) -535</t>
  </si>
  <si>
    <t>10000144</t>
  </si>
  <si>
    <t>+ILS/-USD 3.5315 11-06-20 (10) -665</t>
  </si>
  <si>
    <t>10000106</t>
  </si>
  <si>
    <t>+ILS/-USD 3.5382 16-03-21 (12) -518</t>
  </si>
  <si>
    <t>10000263</t>
  </si>
  <si>
    <t>+ILS/-USD 3.5402 11-06-20 (10) -713</t>
  </si>
  <si>
    <t>10000104</t>
  </si>
  <si>
    <t>+ILS/-USD 3.5421 13-04-20 (20) -49</t>
  </si>
  <si>
    <t>10000204</t>
  </si>
  <si>
    <t>+ILS/-USD 3.5431 19-05-20 (10) -119</t>
  </si>
  <si>
    <t>10000209</t>
  </si>
  <si>
    <t>+ILS/-USD 3.5506 13-04-20 (10) -71</t>
  </si>
  <si>
    <t>10000206</t>
  </si>
  <si>
    <t>+ILS/-USD 3.5685 18-06-20 (12) -135</t>
  </si>
  <si>
    <t>10000265</t>
  </si>
  <si>
    <t>+ILS/-USD 3.5715 14-07-20 (12) -210</t>
  </si>
  <si>
    <t>10000260</t>
  </si>
  <si>
    <t>+ILS/-USD 3.601 02-04-20 (12) -50</t>
  </si>
  <si>
    <t>10000213</t>
  </si>
  <si>
    <t>+ILS/-USD 3.605 11-06-20 (10) -130</t>
  </si>
  <si>
    <t>10000142</t>
  </si>
  <si>
    <t>+ILS/-USD 3.6174 07-04-20 (12) -66</t>
  </si>
  <si>
    <t>10000218</t>
  </si>
  <si>
    <t>+ILS/-USD 3.6295 11-06-20 (10) -120</t>
  </si>
  <si>
    <t>10000143</t>
  </si>
  <si>
    <t>+ILS/-USD 3.684 07-04-20 (10) -180</t>
  </si>
  <si>
    <t>10000239</t>
  </si>
  <si>
    <t>+ILS/-USD 3.8145 20-04-20 (10) -195</t>
  </si>
  <si>
    <t>10000251</t>
  </si>
  <si>
    <t>+ILS/-USD 3.8505 02-04-20 (12) -145</t>
  </si>
  <si>
    <t>10000253</t>
  </si>
  <si>
    <t>+USD/-ILS 3.4305 11-06-20 (10) -195</t>
  </si>
  <si>
    <t>+USD/-ILS 3.4338 08-12-20 (10) -382</t>
  </si>
  <si>
    <t>10000158</t>
  </si>
  <si>
    <t>+USD/-ILS 3.4353 11-06-20 (10) -232</t>
  </si>
  <si>
    <t>10000136</t>
  </si>
  <si>
    <t>+USD/-ILS 3.4428 11-06-20 (10) -372</t>
  </si>
  <si>
    <t>10000132</t>
  </si>
  <si>
    <t>+USD/-ILS 3.4505 28-05-20 (10) -155</t>
  </si>
  <si>
    <t>10000160</t>
  </si>
  <si>
    <t>+USD/-ILS 3.557 20-04-20 (10) -10</t>
  </si>
  <si>
    <t>10000271</t>
  </si>
  <si>
    <t>+USD/-ILS 3.5577 13-04-20 (10) -3</t>
  </si>
  <si>
    <t>10000269</t>
  </si>
  <si>
    <t>+USD/-ILS 3.558 07-04-20 (10) +0</t>
  </si>
  <si>
    <t>10000267</t>
  </si>
  <si>
    <t>+USD/-ILS 3.6465 13-04-20 (20) -35</t>
  </si>
  <si>
    <t>10000259</t>
  </si>
  <si>
    <t>+USD/-ILS 3.6866 02-04-20 (12) -14</t>
  </si>
  <si>
    <t>10000257</t>
  </si>
  <si>
    <t>+USD/-ILS 3.7485 07-04-20 (10) -65</t>
  </si>
  <si>
    <t>10000245</t>
  </si>
  <si>
    <t>+EUR/-USD 1.11165 23-06-20 (20) +41.5</t>
  </si>
  <si>
    <t>10000264</t>
  </si>
  <si>
    <t>+EUR/-USD 1.1447 09-04-20 (10) +238</t>
  </si>
  <si>
    <t>10000115</t>
  </si>
  <si>
    <t>+EUR/-USD 1.1465 04-05-20 (20) +29</t>
  </si>
  <si>
    <t>10000201</t>
  </si>
  <si>
    <t>+EUR/-USD 1.1559 22-09-20 (20) +85</t>
  </si>
  <si>
    <t>10000202</t>
  </si>
  <si>
    <t>+GBP/-USD 1.29325 11-05-20 (10) +74.5</t>
  </si>
  <si>
    <t>10000127</t>
  </si>
  <si>
    <t>+GBP/-USD 1.3431 11-05-20 (10) +59</t>
  </si>
  <si>
    <t>10000133</t>
  </si>
  <si>
    <t>+USD/-EUR 1.1123 04-05-20 (12) +153</t>
  </si>
  <si>
    <t>10000069</t>
  </si>
  <si>
    <t>+USD/-EUR 1.1123 04-05-20 (20) +153</t>
  </si>
  <si>
    <t>+USD/-EUR 1.1192 23-06-20 (12) +104</t>
  </si>
  <si>
    <t>10000126</t>
  </si>
  <si>
    <t>+USD/-EUR 1.1195 23-06-20 (20) +105</t>
  </si>
  <si>
    <t>+USD/-EUR 1.1218 04-05-20 (12) +193</t>
  </si>
  <si>
    <t>+USD/-EUR 1.12187 04-05-20 (20) +193.7</t>
  </si>
  <si>
    <t>10000063</t>
  </si>
  <si>
    <t>+USD/-EUR 1.12505 04-05-20 (12) +136.5</t>
  </si>
  <si>
    <t>10000084</t>
  </si>
  <si>
    <t>+USD/-EUR 1.1255 22-09-20 (12) +90</t>
  </si>
  <si>
    <t>10000170</t>
  </si>
  <si>
    <t>+USD/-EUR 1.1256 22-09-20 (20) +91</t>
  </si>
  <si>
    <t>10000172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</si>
  <si>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</si>
  <si>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</si>
  <si>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</si>
  <si>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</si>
  <si>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</si>
  <si>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</si>
  <si>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</si>
  <si>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</si>
  <si>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+USD/-EUR 1.15192 09-04-20 (10) +234.2</t>
  </si>
  <si>
    <t>10000114</t>
  </si>
  <si>
    <t>+USD/-GBP 1.1793 06-07-20 (12) +18</t>
  </si>
  <si>
    <t>10000255</t>
  </si>
  <si>
    <t>+USD/-GBP 1.24427 11-05-20 (10) +102.7</t>
  </si>
  <si>
    <t>10000123</t>
  </si>
  <si>
    <t>+USD/-JPY 108.97 13-07-20 (10) -89</t>
  </si>
  <si>
    <t>10000139</t>
  </si>
  <si>
    <t>TRS</t>
  </si>
  <si>
    <t>10000129</t>
  </si>
  <si>
    <t>10000261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</si>
  <si>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</si>
  <si>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</si>
  <si>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</si>
  <si>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</si>
  <si>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</si>
  <si>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</si>
  <si>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</si>
  <si>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</si>
  <si>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</si>
  <si>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</si>
  <si>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</si>
  <si>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</si>
  <si>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</si>
  <si>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</si>
  <si>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</si>
  <si>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32012000</t>
  </si>
  <si>
    <t>30212000</t>
  </si>
  <si>
    <t>30312000</t>
  </si>
  <si>
    <t>31712000</t>
  </si>
  <si>
    <t>31710000</t>
  </si>
  <si>
    <t>30710000</t>
  </si>
  <si>
    <t>33810000</t>
  </si>
  <si>
    <t>32610000</t>
  </si>
  <si>
    <t>34010000</t>
  </si>
  <si>
    <t>34710000</t>
  </si>
  <si>
    <t>30810000</t>
  </si>
  <si>
    <t>34510000</t>
  </si>
  <si>
    <t>34610000</t>
  </si>
  <si>
    <t>34520000</t>
  </si>
  <si>
    <t>30820000</t>
  </si>
  <si>
    <t>31220000</t>
  </si>
  <si>
    <t>34020000</t>
  </si>
  <si>
    <t>31720000</t>
  </si>
  <si>
    <t>32011000</t>
  </si>
  <si>
    <t>30211000</t>
  </si>
  <si>
    <t>30311000</t>
  </si>
  <si>
    <t>נדל"ן מניב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</si>
</sst>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4" xfId="13" applyFont="1" applyBorder="1" applyAlignment="1">
      <alignment horizontal="right"/>
    </xf>
    <xf numFmtId="10" fontId="5" fillId="0" borderId="24" xfId="14" applyNumberFormat="1" applyFont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8" fontId="5" fillId="0" borderId="24" xfId="7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167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49" fontId="27" fillId="0" borderId="0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198120</xdr:colOff>
      <xdr:row>50</xdr:row>
      <xdr:rowOff>0</xdr:rowOff>
    </xdr:from>
    <xdr:to>
      <xdr:col>33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G66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7" width="6.7109375" style="9" customWidth="1"/>
    <col min="28" max="30" width="7.7109375" style="9" customWidth="1"/>
    <col min="31" max="31" width="7.140625" style="9" customWidth="1"/>
    <col min="32" max="32" width="6" style="9" customWidth="1"/>
    <col min="33" max="33" width="7.85546875" style="9" customWidth="1"/>
    <col min="34" max="34" width="8.140625" style="9" customWidth="1"/>
    <col min="35" max="35" width="6.28515625" style="9" customWidth="1"/>
    <col min="36" max="36" width="8" style="9" customWidth="1"/>
    <col min="37" max="37" width="8.7109375" style="9" customWidth="1"/>
    <col min="38" max="38" width="10" style="9" customWidth="1"/>
    <col min="39" max="39" width="9.5703125" style="9" customWidth="1"/>
    <col min="40" max="40" width="6.140625" style="9" customWidth="1"/>
    <col min="41" max="42" width="5.7109375" style="9" customWidth="1"/>
    <col min="43" max="43" width="6.85546875" style="9" customWidth="1"/>
    <col min="44" max="44" width="6.42578125" style="9" customWidth="1"/>
    <col min="45" max="45" width="6.7109375" style="9" customWidth="1"/>
    <col min="46" max="46" width="7.28515625" style="9" customWidth="1"/>
    <col min="47" max="58" width="5.7109375" style="9" customWidth="1"/>
    <col min="59" max="16384" width="9.140625" style="9"/>
  </cols>
  <sheetData>
    <row r="1" spans="1:33">
      <c r="B1" s="48" t="s">
        <v>161</v>
      </c>
      <c r="C1" s="70" t="s" vm="1">
        <v>240</v>
      </c>
    </row>
    <row r="2" spans="1:33">
      <c r="B2" s="48" t="s">
        <v>160</v>
      </c>
      <c r="C2" s="70" t="s">
        <v>241</v>
      </c>
    </row>
    <row r="3" spans="1:33">
      <c r="B3" s="48" t="s">
        <v>162</v>
      </c>
      <c r="C3" s="70" t="s">
        <v>242</v>
      </c>
    </row>
    <row r="4" spans="1:33">
      <c r="B4" s="48" t="s">
        <v>163</v>
      </c>
      <c r="C4" s="70">
        <v>12147</v>
      </c>
    </row>
    <row r="6" spans="1:33" ht="26.25" customHeight="1">
      <c r="B6" s="115" t="s">
        <v>177</v>
      </c>
      <c r="C6" s="116"/>
      <c r="D6" s="117"/>
    </row>
    <row r="7" spans="1:33" s="10" customFormat="1">
      <c r="B7" s="22"/>
      <c r="C7" s="23" t="s">
        <v>91</v>
      </c>
      <c r="D7" s="24" t="s">
        <v>89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G7" s="37" t="s">
        <v>91</v>
      </c>
    </row>
    <row r="8" spans="1:33" s="10" customFormat="1">
      <c r="B8" s="22"/>
      <c r="C8" s="25" t="s">
        <v>221</v>
      </c>
      <c r="D8" s="26" t="s">
        <v>19</v>
      </c>
      <c r="AG8" s="37" t="s">
        <v>92</v>
      </c>
    </row>
    <row r="9" spans="1:33" s="11" customFormat="1" ht="18" customHeight="1">
      <c r="B9" s="36"/>
      <c r="C9" s="19" t="s">
        <v>0</v>
      </c>
      <c r="D9" s="27" t="s">
        <v>1</v>
      </c>
      <c r="AG9" s="37" t="s">
        <v>100</v>
      </c>
    </row>
    <row r="10" spans="1:33" s="11" customFormat="1" ht="18" customHeight="1">
      <c r="B10" s="57" t="s">
        <v>176</v>
      </c>
      <c r="C10" s="100">
        <f>C11+C12+C23</f>
        <v>6062.1559022149995</v>
      </c>
      <c r="D10" s="101">
        <f>C10/$C$42</f>
        <v>1</v>
      </c>
      <c r="AG10" s="56"/>
    </row>
    <row r="11" spans="1:33">
      <c r="A11" s="44" t="s">
        <v>123</v>
      </c>
      <c r="B11" s="28" t="s">
        <v>178</v>
      </c>
      <c r="C11" s="100">
        <f>מזומנים!J10</f>
        <v>847.88504108400002</v>
      </c>
      <c r="D11" s="101">
        <f>C11/$C$42</f>
        <v>0.13986526489267598</v>
      </c>
    </row>
    <row r="12" spans="1:33">
      <c r="B12" s="28" t="s">
        <v>179</v>
      </c>
      <c r="C12" s="100">
        <f>C13+C16+C17+C18+C19+C20+C21</f>
        <v>1558.1595196859998</v>
      </c>
      <c r="D12" s="101">
        <f>C12/$C$42</f>
        <v>0.25703059189168614</v>
      </c>
    </row>
    <row r="13" spans="1:33">
      <c r="A13" s="46" t="s">
        <v>123</v>
      </c>
      <c r="B13" s="29" t="s">
        <v>52</v>
      </c>
      <c r="C13" s="100">
        <f>'תעודות התחייבות ממשלתיות'!O11</f>
        <v>7.3989355869999986</v>
      </c>
      <c r="D13" s="101">
        <f>C13/$C$42</f>
        <v>1.2205122577425903E-3</v>
      </c>
    </row>
    <row r="14" spans="1:33">
      <c r="A14" s="46" t="s">
        <v>123</v>
      </c>
      <c r="B14" s="29" t="s">
        <v>53</v>
      </c>
      <c r="C14" s="100" t="s" vm="2">
        <v>1184</v>
      </c>
      <c r="D14" s="101" t="s" vm="3">
        <v>1184</v>
      </c>
    </row>
    <row r="15" spans="1:33">
      <c r="A15" s="46" t="s">
        <v>123</v>
      </c>
      <c r="B15" s="29" t="s">
        <v>54</v>
      </c>
      <c r="C15" s="100" t="s" vm="4">
        <v>1184</v>
      </c>
      <c r="D15" s="101" t="s" vm="5">
        <v>1184</v>
      </c>
    </row>
    <row r="16" spans="1:33">
      <c r="A16" s="46" t="s">
        <v>123</v>
      </c>
      <c r="B16" s="29" t="s">
        <v>55</v>
      </c>
      <c r="C16" s="100">
        <f>מניות!L11</f>
        <v>930.83089208199999</v>
      </c>
      <c r="D16" s="101">
        <f t="shared" ref="D16:D21" si="0">C16/$C$42</f>
        <v>0.15354783134856226</v>
      </c>
    </row>
    <row r="17" spans="1:4">
      <c r="A17" s="46" t="s">
        <v>123</v>
      </c>
      <c r="B17" s="29" t="s">
        <v>234</v>
      </c>
      <c r="C17" s="100">
        <f>'קרנות סל'!K11</f>
        <v>581.98411117599983</v>
      </c>
      <c r="D17" s="101">
        <f t="shared" si="0"/>
        <v>9.6002828129734111E-2</v>
      </c>
    </row>
    <row r="18" spans="1:4">
      <c r="A18" s="46" t="s">
        <v>123</v>
      </c>
      <c r="B18" s="29" t="s">
        <v>56</v>
      </c>
      <c r="C18" s="100">
        <f>'קרנות נאמנות'!L11</f>
        <v>71.406241408</v>
      </c>
      <c r="D18" s="101">
        <f t="shared" si="0"/>
        <v>1.1779017656393409E-2</v>
      </c>
    </row>
    <row r="19" spans="1:4">
      <c r="A19" s="46" t="s">
        <v>123</v>
      </c>
      <c r="B19" s="29" t="s">
        <v>57</v>
      </c>
      <c r="C19" s="100">
        <f>'כתבי אופציה'!I11</f>
        <v>7.6090175999999995E-2</v>
      </c>
      <c r="D19" s="101">
        <f t="shared" si="0"/>
        <v>1.2551669278613909E-5</v>
      </c>
    </row>
    <row r="20" spans="1:4">
      <c r="A20" s="46" t="s">
        <v>123</v>
      </c>
      <c r="B20" s="29" t="s">
        <v>58</v>
      </c>
      <c r="C20" s="100">
        <f>אופציות!I11</f>
        <v>2.9558386500000005</v>
      </c>
      <c r="D20" s="101">
        <f t="shared" si="0"/>
        <v>4.8758868918563966E-4</v>
      </c>
    </row>
    <row r="21" spans="1:4">
      <c r="A21" s="46" t="s">
        <v>123</v>
      </c>
      <c r="B21" s="29" t="s">
        <v>59</v>
      </c>
      <c r="C21" s="100">
        <f>'חוזים עתידיים'!I11</f>
        <v>-36.492589392999996</v>
      </c>
      <c r="D21" s="101">
        <f t="shared" si="0"/>
        <v>-6.019737859210496E-3</v>
      </c>
    </row>
    <row r="22" spans="1:4">
      <c r="A22" s="46" t="s">
        <v>123</v>
      </c>
      <c r="B22" s="29" t="s">
        <v>60</v>
      </c>
      <c r="C22" s="100" t="s" vm="6">
        <v>1184</v>
      </c>
      <c r="D22" s="101" t="s" vm="7">
        <v>1184</v>
      </c>
    </row>
    <row r="23" spans="1:4">
      <c r="B23" s="28" t="s">
        <v>180</v>
      </c>
      <c r="C23" s="100">
        <f>C24+C29+C31</f>
        <v>3656.1113414449997</v>
      </c>
      <c r="D23" s="101">
        <f>C23/$C$42</f>
        <v>0.60310414321563788</v>
      </c>
    </row>
    <row r="24" spans="1:4">
      <c r="A24" s="46" t="s">
        <v>123</v>
      </c>
      <c r="B24" s="29" t="s">
        <v>61</v>
      </c>
      <c r="C24" s="100">
        <f>'לא סחיר- תעודות התחייבות ממשלתי'!M11</f>
        <v>3661.7070999999996</v>
      </c>
      <c r="D24" s="101">
        <f>C24/$C$42</f>
        <v>0.60402720732769011</v>
      </c>
    </row>
    <row r="25" spans="1:4">
      <c r="A25" s="46" t="s">
        <v>123</v>
      </c>
      <c r="B25" s="29" t="s">
        <v>62</v>
      </c>
      <c r="C25" s="100" t="s" vm="8">
        <v>1184</v>
      </c>
      <c r="D25" s="101" t="s" vm="9">
        <v>1184</v>
      </c>
    </row>
    <row r="26" spans="1:4">
      <c r="A26" s="46" t="s">
        <v>123</v>
      </c>
      <c r="B26" s="29" t="s">
        <v>54</v>
      </c>
      <c r="C26" s="100" t="s" vm="10">
        <v>1184</v>
      </c>
      <c r="D26" s="101" t="s" vm="11">
        <v>1184</v>
      </c>
    </row>
    <row r="27" spans="1:4">
      <c r="A27" s="46" t="s">
        <v>123</v>
      </c>
      <c r="B27" s="29" t="s">
        <v>63</v>
      </c>
      <c r="C27" s="100" t="s" vm="12">
        <v>1184</v>
      </c>
      <c r="D27" s="101" t="s" vm="13">
        <v>1184</v>
      </c>
    </row>
    <row r="28" spans="1:4">
      <c r="A28" s="46" t="s">
        <v>123</v>
      </c>
      <c r="B28" s="29" t="s">
        <v>64</v>
      </c>
      <c r="C28" s="100" t="s" vm="14">
        <v>1184</v>
      </c>
      <c r="D28" s="101" t="s" vm="15">
        <v>1184</v>
      </c>
    </row>
    <row r="29" spans="1:4">
      <c r="A29" s="46" t="s">
        <v>123</v>
      </c>
      <c r="B29" s="29" t="s">
        <v>65</v>
      </c>
      <c r="C29" s="100">
        <f>'לא סחיר - כתבי אופציה'!I11</f>
        <v>4.6769749999999999E-3</v>
      </c>
      <c r="D29" s="101">
        <f>C29/$C$42</f>
        <v>7.7150358312149641E-7</v>
      </c>
    </row>
    <row r="30" spans="1:4">
      <c r="A30" s="46" t="s">
        <v>123</v>
      </c>
      <c r="B30" s="29" t="s">
        <v>203</v>
      </c>
      <c r="C30" s="100" t="s" vm="16">
        <v>1184</v>
      </c>
      <c r="D30" s="101" t="s" vm="17">
        <v>1184</v>
      </c>
    </row>
    <row r="31" spans="1:4">
      <c r="A31" s="46" t="s">
        <v>123</v>
      </c>
      <c r="B31" s="29" t="s">
        <v>86</v>
      </c>
      <c r="C31" s="100">
        <f>'לא סחיר - חוזים עתידיים'!I11</f>
        <v>-5.6004355299999995</v>
      </c>
      <c r="D31" s="101">
        <f>C31/$C$42</f>
        <v>-9.2383561563530621E-4</v>
      </c>
    </row>
    <row r="32" spans="1:4">
      <c r="A32" s="46" t="s">
        <v>123</v>
      </c>
      <c r="B32" s="29" t="s">
        <v>66</v>
      </c>
      <c r="C32" s="100" t="s" vm="18">
        <v>1184</v>
      </c>
      <c r="D32" s="101" t="s" vm="19">
        <v>1184</v>
      </c>
    </row>
    <row r="33" spans="1:4">
      <c r="A33" s="46" t="s">
        <v>123</v>
      </c>
      <c r="B33" s="28" t="s">
        <v>181</v>
      </c>
      <c r="C33" s="100" t="s" vm="20">
        <v>1184</v>
      </c>
      <c r="D33" s="101" t="s" vm="21">
        <v>1184</v>
      </c>
    </row>
    <row r="34" spans="1:4">
      <c r="A34" s="46" t="s">
        <v>123</v>
      </c>
      <c r="B34" s="28" t="s">
        <v>182</v>
      </c>
      <c r="C34" s="100" t="s" vm="22">
        <v>1184</v>
      </c>
      <c r="D34" s="101" t="s" vm="23">
        <v>1184</v>
      </c>
    </row>
    <row r="35" spans="1:4">
      <c r="A35" s="46" t="s">
        <v>123</v>
      </c>
      <c r="B35" s="28" t="s">
        <v>183</v>
      </c>
      <c r="C35" s="100" t="s" vm="24">
        <v>1184</v>
      </c>
      <c r="D35" s="101" t="s" vm="25">
        <v>1184</v>
      </c>
    </row>
    <row r="36" spans="1:4">
      <c r="A36" s="46" t="s">
        <v>123</v>
      </c>
      <c r="B36" s="47" t="s">
        <v>184</v>
      </c>
      <c r="C36" s="100" t="s" vm="26">
        <v>1184</v>
      </c>
      <c r="D36" s="101" t="s" vm="27">
        <v>1184</v>
      </c>
    </row>
    <row r="37" spans="1:4">
      <c r="A37" s="46" t="s">
        <v>123</v>
      </c>
      <c r="B37" s="28" t="s">
        <v>185</v>
      </c>
      <c r="C37" s="100" t="s" vm="28">
        <v>1184</v>
      </c>
      <c r="D37" s="101" t="s" vm="29">
        <v>1184</v>
      </c>
    </row>
    <row r="38" spans="1:4">
      <c r="A38" s="46"/>
      <c r="B38" s="58" t="s">
        <v>187</v>
      </c>
      <c r="C38" s="100">
        <v>0</v>
      </c>
      <c r="D38" s="101">
        <f>C38/$C$42</f>
        <v>0</v>
      </c>
    </row>
    <row r="39" spans="1:4">
      <c r="A39" s="46" t="s">
        <v>123</v>
      </c>
      <c r="B39" s="59" t="s">
        <v>188</v>
      </c>
      <c r="C39" s="100" t="s" vm="30">
        <v>1184</v>
      </c>
      <c r="D39" s="101" t="s" vm="31">
        <v>1184</v>
      </c>
    </row>
    <row r="40" spans="1:4">
      <c r="A40" s="46" t="s">
        <v>123</v>
      </c>
      <c r="B40" s="59" t="s">
        <v>219</v>
      </c>
      <c r="C40" s="100" t="s" vm="32">
        <v>1184</v>
      </c>
      <c r="D40" s="101" t="s" vm="33">
        <v>1184</v>
      </c>
    </row>
    <row r="41" spans="1:4">
      <c r="A41" s="46" t="s">
        <v>123</v>
      </c>
      <c r="B41" s="59" t="s">
        <v>189</v>
      </c>
      <c r="C41" s="100" t="s" vm="34">
        <v>1184</v>
      </c>
      <c r="D41" s="101" t="s" vm="35">
        <v>1184</v>
      </c>
    </row>
    <row r="42" spans="1:4">
      <c r="B42" s="59" t="s">
        <v>67</v>
      </c>
      <c r="C42" s="100">
        <f>C38+C10</f>
        <v>6062.1559022149995</v>
      </c>
      <c r="D42" s="101">
        <f>C42/$C$42</f>
        <v>1</v>
      </c>
    </row>
    <row r="43" spans="1:4">
      <c r="A43" s="46" t="s">
        <v>123</v>
      </c>
      <c r="B43" s="59" t="s">
        <v>186</v>
      </c>
      <c r="C43" s="100"/>
      <c r="D43" s="101"/>
    </row>
    <row r="44" spans="1:4">
      <c r="B44" s="6" t="s">
        <v>90</v>
      </c>
    </row>
    <row r="45" spans="1:4">
      <c r="C45" s="65" t="s">
        <v>168</v>
      </c>
      <c r="D45" s="35" t="s">
        <v>85</v>
      </c>
    </row>
    <row r="46" spans="1:4">
      <c r="C46" s="66" t="s">
        <v>0</v>
      </c>
      <c r="D46" s="24" t="s">
        <v>1</v>
      </c>
    </row>
    <row r="47" spans="1:4">
      <c r="C47" s="102" t="s">
        <v>149</v>
      </c>
      <c r="D47" s="103" vm="36">
        <v>2.1722000000000001</v>
      </c>
    </row>
    <row r="48" spans="1:4">
      <c r="C48" s="102" t="s">
        <v>158</v>
      </c>
      <c r="D48" s="103">
        <v>0.6860650847718569</v>
      </c>
    </row>
    <row r="49" spans="2:4">
      <c r="C49" s="102" t="s">
        <v>154</v>
      </c>
      <c r="D49" s="103" vm="37">
        <v>2.5002</v>
      </c>
    </row>
    <row r="50" spans="2:4">
      <c r="B50" s="12"/>
      <c r="C50" s="102" t="s">
        <v>698</v>
      </c>
      <c r="D50" s="103" vm="38">
        <v>3.6854</v>
      </c>
    </row>
    <row r="51" spans="2:4">
      <c r="C51" s="102" t="s">
        <v>147</v>
      </c>
      <c r="D51" s="103" vm="39">
        <v>3.9003000000000001</v>
      </c>
    </row>
    <row r="52" spans="2:4">
      <c r="C52" s="102" t="s">
        <v>148</v>
      </c>
      <c r="D52" s="103" vm="40">
        <v>4.3986000000000001</v>
      </c>
    </row>
    <row r="53" spans="2:4">
      <c r="C53" s="102" t="s">
        <v>150</v>
      </c>
      <c r="D53" s="103">
        <v>0.45987538860437815</v>
      </c>
    </row>
    <row r="54" spans="2:4">
      <c r="C54" s="102" t="s">
        <v>155</v>
      </c>
      <c r="D54" s="103" vm="41">
        <v>3.2787999999999999</v>
      </c>
    </row>
    <row r="55" spans="2:4">
      <c r="C55" s="102" t="s">
        <v>156</v>
      </c>
      <c r="D55" s="103">
        <v>0.14994931586939056</v>
      </c>
    </row>
    <row r="56" spans="2:4">
      <c r="C56" s="102" t="s">
        <v>153</v>
      </c>
      <c r="D56" s="103" vm="42">
        <v>0.52229999999999999</v>
      </c>
    </row>
    <row r="57" spans="2:4">
      <c r="C57" s="102" t="s">
        <v>1185</v>
      </c>
      <c r="D57" s="103">
        <v>2.121175</v>
      </c>
    </row>
    <row r="58" spans="2:4">
      <c r="C58" s="102" t="s">
        <v>152</v>
      </c>
      <c r="D58" s="103" vm="43">
        <v>0.35189999999999999</v>
      </c>
    </row>
    <row r="59" spans="2:4">
      <c r="C59" s="102" t="s">
        <v>145</v>
      </c>
      <c r="D59" s="103" vm="44">
        <v>3.5649999999999999</v>
      </c>
    </row>
    <row r="60" spans="2:4">
      <c r="C60" s="102" t="s">
        <v>159</v>
      </c>
      <c r="D60" s="103" vm="45">
        <v>0.19939999999999999</v>
      </c>
    </row>
    <row r="61" spans="2:4">
      <c r="C61" s="102" t="s">
        <v>1186</v>
      </c>
      <c r="D61" s="103" vm="46">
        <v>0.3402</v>
      </c>
    </row>
    <row r="62" spans="2:4">
      <c r="C62" s="102" t="s">
        <v>1187</v>
      </c>
      <c r="D62" s="103">
        <v>4.5403370420181763E-2</v>
      </c>
    </row>
    <row r="63" spans="2:4">
      <c r="C63" s="102" t="s">
        <v>1188</v>
      </c>
      <c r="D63" s="103">
        <v>0.50337465759227351</v>
      </c>
    </row>
    <row r="64" spans="2:4">
      <c r="C64" s="102" t="s">
        <v>146</v>
      </c>
      <c r="D64" s="103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topLeftCell="A7" workbookViewId="0">
      <selection activeCell="L21" sqref="L21"/>
    </sheetView>
  </sheetViews>
  <sheetFormatPr defaultColWidth="9.140625" defaultRowHeight="18"/>
  <cols>
    <col min="1" max="1" width="6.28515625" style="1" customWidth="1"/>
    <col min="2" max="2" width="30" style="2" bestFit="1" customWidth="1"/>
    <col min="3" max="3" width="63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8" t="s">
        <v>161</v>
      </c>
      <c r="C1" s="70" t="s" vm="1">
        <v>240</v>
      </c>
    </row>
    <row r="2" spans="2:61">
      <c r="B2" s="48" t="s">
        <v>160</v>
      </c>
      <c r="C2" s="70" t="s">
        <v>241</v>
      </c>
    </row>
    <row r="3" spans="2:61">
      <c r="B3" s="48" t="s">
        <v>162</v>
      </c>
      <c r="C3" s="70" t="s">
        <v>242</v>
      </c>
    </row>
    <row r="4" spans="2:61">
      <c r="B4" s="48" t="s">
        <v>163</v>
      </c>
      <c r="C4" s="70">
        <v>12147</v>
      </c>
    </row>
    <row r="6" spans="2:61" ht="26.25" customHeight="1">
      <c r="B6" s="118" t="s">
        <v>191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61" ht="26.25" customHeight="1">
      <c r="B7" s="118" t="s">
        <v>75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BI7" s="3"/>
    </row>
    <row r="8" spans="2:61" s="3" customFormat="1" ht="78.75">
      <c r="B8" s="22" t="s">
        <v>97</v>
      </c>
      <c r="C8" s="30" t="s">
        <v>34</v>
      </c>
      <c r="D8" s="30" t="s">
        <v>101</v>
      </c>
      <c r="E8" s="30" t="s">
        <v>49</v>
      </c>
      <c r="F8" s="30" t="s">
        <v>83</v>
      </c>
      <c r="G8" s="30" t="s">
        <v>218</v>
      </c>
      <c r="H8" s="30" t="s">
        <v>217</v>
      </c>
      <c r="I8" s="30" t="s">
        <v>46</v>
      </c>
      <c r="J8" s="30" t="s">
        <v>45</v>
      </c>
      <c r="K8" s="30" t="s">
        <v>164</v>
      </c>
      <c r="L8" s="31" t="s">
        <v>166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225</v>
      </c>
      <c r="H9" s="16"/>
      <c r="I9" s="16" t="s">
        <v>221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6" t="s">
        <v>38</v>
      </c>
      <c r="C11" s="74"/>
      <c r="D11" s="74"/>
      <c r="E11" s="74"/>
      <c r="F11" s="74"/>
      <c r="G11" s="82"/>
      <c r="H11" s="84"/>
      <c r="I11" s="82">
        <v>2.9558386500000005</v>
      </c>
      <c r="J11" s="74"/>
      <c r="K11" s="83">
        <v>1</v>
      </c>
      <c r="L11" s="83">
        <f>I11/'סכום נכסי הקרן'!$C$42</f>
        <v>4.8758868918563966E-4</v>
      </c>
      <c r="BD11" s="1"/>
      <c r="BE11" s="3"/>
      <c r="BF11" s="1"/>
      <c r="BH11" s="1"/>
    </row>
    <row r="12" spans="2:61" s="88" customFormat="1">
      <c r="B12" s="109" t="s">
        <v>212</v>
      </c>
      <c r="C12" s="105"/>
      <c r="D12" s="105"/>
      <c r="E12" s="105"/>
      <c r="F12" s="105"/>
      <c r="G12" s="106"/>
      <c r="H12" s="107"/>
      <c r="I12" s="106">
        <v>-1.3317795899999996</v>
      </c>
      <c r="J12" s="105"/>
      <c r="K12" s="108">
        <v>-0.45055896065233442</v>
      </c>
      <c r="L12" s="108">
        <f>I12/'סכום נכסי הקרן'!$C$42</f>
        <v>-2.1968745302531595E-4</v>
      </c>
      <c r="BE12" s="3"/>
    </row>
    <row r="13" spans="2:61" ht="20.25">
      <c r="B13" s="90" t="s">
        <v>209</v>
      </c>
      <c r="C13" s="74"/>
      <c r="D13" s="74"/>
      <c r="E13" s="74"/>
      <c r="F13" s="74"/>
      <c r="G13" s="82"/>
      <c r="H13" s="84"/>
      <c r="I13" s="82">
        <v>-1.3317795899999996</v>
      </c>
      <c r="J13" s="74"/>
      <c r="K13" s="83">
        <v>-0.45055896065233442</v>
      </c>
      <c r="L13" s="83">
        <f>I13/'סכום נכסי הקרן'!$C$42</f>
        <v>-2.1968745302531595E-4</v>
      </c>
      <c r="BE13" s="4"/>
    </row>
    <row r="14" spans="2:61">
      <c r="B14" s="78" t="s">
        <v>953</v>
      </c>
      <c r="C14" s="72" t="s">
        <v>954</v>
      </c>
      <c r="D14" s="85" t="s">
        <v>102</v>
      </c>
      <c r="E14" s="85" t="s">
        <v>955</v>
      </c>
      <c r="F14" s="85" t="s">
        <v>146</v>
      </c>
      <c r="G14" s="79">
        <v>1.0747E-2</v>
      </c>
      <c r="H14" s="81">
        <v>1309000</v>
      </c>
      <c r="I14" s="79">
        <v>0.140680848</v>
      </c>
      <c r="J14" s="72"/>
      <c r="K14" s="80">
        <v>4.7594224400577471E-2</v>
      </c>
      <c r="L14" s="80">
        <f>I14/'סכום נכסי הקרן'!$C$42</f>
        <v>2.3206405488284755E-5</v>
      </c>
    </row>
    <row r="15" spans="2:61">
      <c r="B15" s="78" t="s">
        <v>956</v>
      </c>
      <c r="C15" s="72" t="s">
        <v>957</v>
      </c>
      <c r="D15" s="85" t="s">
        <v>102</v>
      </c>
      <c r="E15" s="85" t="s">
        <v>955</v>
      </c>
      <c r="F15" s="85" t="s">
        <v>146</v>
      </c>
      <c r="G15" s="79">
        <v>-1.0747E-2</v>
      </c>
      <c r="H15" s="81">
        <v>529000</v>
      </c>
      <c r="I15" s="79">
        <v>-5.6852687999999998E-2</v>
      </c>
      <c r="J15" s="72"/>
      <c r="K15" s="80">
        <v>-1.9234029570592424E-2</v>
      </c>
      <c r="L15" s="80">
        <f>I15/'סכום נכסי הקרן'!$C$42</f>
        <v>-9.3782952660829923E-6</v>
      </c>
    </row>
    <row r="16" spans="2:61">
      <c r="B16" s="78" t="s">
        <v>958</v>
      </c>
      <c r="C16" s="72" t="s">
        <v>959</v>
      </c>
      <c r="D16" s="85" t="s">
        <v>102</v>
      </c>
      <c r="E16" s="85" t="s">
        <v>955</v>
      </c>
      <c r="F16" s="85" t="s">
        <v>146</v>
      </c>
      <c r="G16" s="79">
        <v>0.33584999999999998</v>
      </c>
      <c r="H16" s="81">
        <v>16500</v>
      </c>
      <c r="I16" s="79">
        <v>5.5415249999999992E-2</v>
      </c>
      <c r="J16" s="72"/>
      <c r="K16" s="80">
        <v>1.8747724947706459E-2</v>
      </c>
      <c r="L16" s="80">
        <f>I16/'סכום נכסי הקרן'!$C$42</f>
        <v>9.1411786324651086E-6</v>
      </c>
    </row>
    <row r="17" spans="2:56">
      <c r="B17" s="78" t="s">
        <v>960</v>
      </c>
      <c r="C17" s="72" t="s">
        <v>961</v>
      </c>
      <c r="D17" s="85" t="s">
        <v>102</v>
      </c>
      <c r="E17" s="85" t="s">
        <v>955</v>
      </c>
      <c r="F17" s="85" t="s">
        <v>146</v>
      </c>
      <c r="G17" s="79">
        <v>-0.33584999999999998</v>
      </c>
      <c r="H17" s="81">
        <v>438000</v>
      </c>
      <c r="I17" s="79">
        <v>-1.471023</v>
      </c>
      <c r="J17" s="72"/>
      <c r="K17" s="80">
        <v>-0.4976668804300261</v>
      </c>
      <c r="L17" s="80">
        <f>I17/'סכום נכסי הקרן'!$C$42</f>
        <v>-2.426567418799829E-4</v>
      </c>
    </row>
    <row r="18" spans="2:56" ht="20.25">
      <c r="B18" s="75"/>
      <c r="C18" s="72"/>
      <c r="D18" s="72"/>
      <c r="E18" s="72"/>
      <c r="F18" s="72"/>
      <c r="G18" s="79"/>
      <c r="H18" s="81"/>
      <c r="I18" s="72"/>
      <c r="J18" s="72"/>
      <c r="K18" s="80"/>
      <c r="L18" s="72"/>
      <c r="BD18" s="4"/>
    </row>
    <row r="19" spans="2:56" s="88" customFormat="1">
      <c r="B19" s="109" t="s">
        <v>211</v>
      </c>
      <c r="C19" s="105"/>
      <c r="D19" s="105"/>
      <c r="E19" s="105"/>
      <c r="F19" s="105"/>
      <c r="G19" s="106"/>
      <c r="H19" s="107"/>
      <c r="I19" s="106">
        <v>4.2876182400000005</v>
      </c>
      <c r="J19" s="105"/>
      <c r="K19" s="108">
        <v>1.4505589606523346</v>
      </c>
      <c r="L19" s="108">
        <f>I19/'סכום נכסי הקרן'!$C$42</f>
        <v>7.0727614221095575E-4</v>
      </c>
    </row>
    <row r="20" spans="2:56">
      <c r="B20" s="90" t="s">
        <v>209</v>
      </c>
      <c r="C20" s="74"/>
      <c r="D20" s="74"/>
      <c r="E20" s="74"/>
      <c r="F20" s="74"/>
      <c r="G20" s="82"/>
      <c r="H20" s="84"/>
      <c r="I20" s="82">
        <v>4.2876182400000005</v>
      </c>
      <c r="J20" s="74"/>
      <c r="K20" s="83">
        <v>1.4505589606523346</v>
      </c>
      <c r="L20" s="83">
        <f>I20/'סכום נכסי הקרן'!$C$42</f>
        <v>7.0727614221095575E-4</v>
      </c>
    </row>
    <row r="21" spans="2:56">
      <c r="B21" s="78" t="s">
        <v>962</v>
      </c>
      <c r="C21" s="72" t="s">
        <v>963</v>
      </c>
      <c r="D21" s="85" t="s">
        <v>638</v>
      </c>
      <c r="E21" s="85" t="s">
        <v>955</v>
      </c>
      <c r="F21" s="85" t="s">
        <v>145</v>
      </c>
      <c r="G21" s="79">
        <v>-1.7224E-2</v>
      </c>
      <c r="H21" s="81">
        <v>10</v>
      </c>
      <c r="I21" s="79">
        <v>-6.1405200000000002E-4</v>
      </c>
      <c r="J21" s="72"/>
      <c r="K21" s="80">
        <v>-2.0774205655643617E-4</v>
      </c>
      <c r="L21" s="80">
        <f>I21/'סכום נכסי הקרן'!$C$42</f>
        <v>-1.0129267704508174E-7</v>
      </c>
      <c r="BD21" s="3"/>
    </row>
    <row r="22" spans="2:56">
      <c r="B22" s="78" t="s">
        <v>964</v>
      </c>
      <c r="C22" s="72" t="s">
        <v>965</v>
      </c>
      <c r="D22" s="85" t="s">
        <v>638</v>
      </c>
      <c r="E22" s="85" t="s">
        <v>955</v>
      </c>
      <c r="F22" s="85" t="s">
        <v>145</v>
      </c>
      <c r="G22" s="79">
        <v>-1.8283000000000001E-2</v>
      </c>
      <c r="H22" s="81">
        <v>15</v>
      </c>
      <c r="I22" s="79">
        <v>-9.7770100000000009E-4</v>
      </c>
      <c r="J22" s="72"/>
      <c r="K22" s="80">
        <v>-3.3076940786331486E-4</v>
      </c>
      <c r="L22" s="80">
        <f>I22/'סכום נכסי הקרן'!$C$42</f>
        <v>-1.612794220027839E-7</v>
      </c>
    </row>
    <row r="23" spans="2:56">
      <c r="B23" s="78" t="s">
        <v>966</v>
      </c>
      <c r="C23" s="72" t="s">
        <v>967</v>
      </c>
      <c r="D23" s="85" t="s">
        <v>638</v>
      </c>
      <c r="E23" s="85" t="s">
        <v>955</v>
      </c>
      <c r="F23" s="85" t="s">
        <v>145</v>
      </c>
      <c r="G23" s="79">
        <v>-4.5884999999999995E-2</v>
      </c>
      <c r="H23" s="81">
        <v>390</v>
      </c>
      <c r="I23" s="79">
        <v>-6.3795932E-2</v>
      </c>
      <c r="J23" s="72"/>
      <c r="K23" s="80">
        <v>-2.1583022469781964E-2</v>
      </c>
      <c r="L23" s="80">
        <f>I23/'סכום נכסי הקרן'!$C$42</f>
        <v>-1.0523637634705196E-5</v>
      </c>
    </row>
    <row r="24" spans="2:56">
      <c r="B24" s="78" t="s">
        <v>968</v>
      </c>
      <c r="C24" s="72" t="s">
        <v>969</v>
      </c>
      <c r="D24" s="85" t="s">
        <v>638</v>
      </c>
      <c r="E24" s="85" t="s">
        <v>955</v>
      </c>
      <c r="F24" s="85" t="s">
        <v>145</v>
      </c>
      <c r="G24" s="79">
        <v>-0.13641900000000001</v>
      </c>
      <c r="H24" s="81">
        <v>5</v>
      </c>
      <c r="I24" s="79">
        <v>-2.4316699999999999E-3</v>
      </c>
      <c r="J24" s="72"/>
      <c r="K24" s="80">
        <v>-8.2266669055159681E-4</v>
      </c>
      <c r="L24" s="80">
        <f>I24/'סכום נכסי הקרן'!$C$42</f>
        <v>-4.0112297328274131E-7</v>
      </c>
    </row>
    <row r="25" spans="2:56">
      <c r="B25" s="78" t="s">
        <v>970</v>
      </c>
      <c r="C25" s="72" t="s">
        <v>971</v>
      </c>
      <c r="D25" s="85" t="s">
        <v>25</v>
      </c>
      <c r="E25" s="85" t="s">
        <v>955</v>
      </c>
      <c r="F25" s="85" t="s">
        <v>145</v>
      </c>
      <c r="G25" s="79">
        <v>-0.13836000000000001</v>
      </c>
      <c r="H25" s="81">
        <v>4800</v>
      </c>
      <c r="I25" s="79">
        <v>-2.3676217959999999</v>
      </c>
      <c r="J25" s="72"/>
      <c r="K25" s="80">
        <v>-0.80099832106870905</v>
      </c>
      <c r="L25" s="80">
        <f>I25/'סכום נכסי הקרן'!$C$42</f>
        <v>-3.9055772140979001E-4</v>
      </c>
    </row>
    <row r="26" spans="2:56">
      <c r="B26" s="78" t="s">
        <v>972</v>
      </c>
      <c r="C26" s="72" t="s">
        <v>973</v>
      </c>
      <c r="D26" s="85" t="s">
        <v>25</v>
      </c>
      <c r="E26" s="85" t="s">
        <v>955</v>
      </c>
      <c r="F26" s="85" t="s">
        <v>145</v>
      </c>
      <c r="G26" s="79">
        <v>0.13836000000000001</v>
      </c>
      <c r="H26" s="81">
        <v>20600</v>
      </c>
      <c r="I26" s="79">
        <v>10.161043540000001</v>
      </c>
      <c r="J26" s="72"/>
      <c r="K26" s="80">
        <v>3.4376177941918447</v>
      </c>
      <c r="L26" s="80">
        <f>I26/'סכום נכסי הקרן'!$C$42</f>
        <v>1.6761435541912315E-3</v>
      </c>
    </row>
    <row r="27" spans="2:56">
      <c r="B27" s="78" t="s">
        <v>974</v>
      </c>
      <c r="C27" s="72" t="s">
        <v>975</v>
      </c>
      <c r="D27" s="85" t="s">
        <v>25</v>
      </c>
      <c r="E27" s="85" t="s">
        <v>955</v>
      </c>
      <c r="F27" s="85" t="s">
        <v>145</v>
      </c>
      <c r="G27" s="79">
        <v>-0.13836000000000001</v>
      </c>
      <c r="H27" s="81">
        <v>6970</v>
      </c>
      <c r="I27" s="79">
        <v>-3.437984149</v>
      </c>
      <c r="J27" s="72"/>
      <c r="K27" s="80">
        <v>-1.1631163118460472</v>
      </c>
      <c r="L27" s="80">
        <f>I27/'סכום נכסי הקרן'!$C$42</f>
        <v>-5.671223578634499E-4</v>
      </c>
    </row>
    <row r="28" spans="2:56">
      <c r="B28" s="75"/>
      <c r="C28" s="72"/>
      <c r="D28" s="72"/>
      <c r="E28" s="72"/>
      <c r="F28" s="72"/>
      <c r="G28" s="79"/>
      <c r="H28" s="81"/>
      <c r="I28" s="72"/>
      <c r="J28" s="72"/>
      <c r="K28" s="80"/>
      <c r="L28" s="72"/>
    </row>
    <row r="29" spans="2:5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5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56">
      <c r="B31" s="87" t="s">
        <v>233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56">
      <c r="B32" s="87" t="s">
        <v>93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87" t="s">
        <v>216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87" t="s">
        <v>224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2:12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2:12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</row>
    <row r="114" spans="2:12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</row>
    <row r="115" spans="2:12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</row>
    <row r="116" spans="2:12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</row>
    <row r="117" spans="2:12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</row>
    <row r="118" spans="2:12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</row>
    <row r="119" spans="2:12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</row>
    <row r="120" spans="2:12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</row>
    <row r="121" spans="2:12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</row>
    <row r="122" spans="2:12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</row>
    <row r="123" spans="2:12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</row>
    <row r="124" spans="2:12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</row>
    <row r="125" spans="2:12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</row>
    <row r="126" spans="2:12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</row>
    <row r="127" spans="2:12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K12" sqref="K12"/>
    </sheetView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63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8" t="s">
        <v>161</v>
      </c>
      <c r="C1" s="70" t="s" vm="1">
        <v>240</v>
      </c>
    </row>
    <row r="2" spans="1:60">
      <c r="B2" s="48" t="s">
        <v>160</v>
      </c>
      <c r="C2" s="70" t="s">
        <v>241</v>
      </c>
    </row>
    <row r="3" spans="1:60">
      <c r="B3" s="48" t="s">
        <v>162</v>
      </c>
      <c r="C3" s="70" t="s">
        <v>242</v>
      </c>
    </row>
    <row r="4" spans="1:60">
      <c r="B4" s="48" t="s">
        <v>163</v>
      </c>
      <c r="C4" s="70">
        <v>12147</v>
      </c>
    </row>
    <row r="6" spans="1:60" ht="26.25" customHeight="1">
      <c r="B6" s="118" t="s">
        <v>191</v>
      </c>
      <c r="C6" s="119"/>
      <c r="D6" s="119"/>
      <c r="E6" s="119"/>
      <c r="F6" s="119"/>
      <c r="G6" s="119"/>
      <c r="H6" s="119"/>
      <c r="I6" s="119"/>
      <c r="J6" s="119"/>
      <c r="K6" s="120"/>
      <c r="BD6" s="1" t="s">
        <v>102</v>
      </c>
      <c r="BF6" s="1" t="s">
        <v>169</v>
      </c>
      <c r="BH6" s="3" t="s">
        <v>146</v>
      </c>
    </row>
    <row r="7" spans="1:60" ht="26.25" customHeight="1">
      <c r="B7" s="118" t="s">
        <v>76</v>
      </c>
      <c r="C7" s="119"/>
      <c r="D7" s="119"/>
      <c r="E7" s="119"/>
      <c r="F7" s="119"/>
      <c r="G7" s="119"/>
      <c r="H7" s="119"/>
      <c r="I7" s="119"/>
      <c r="J7" s="119"/>
      <c r="K7" s="120"/>
      <c r="BD7" s="3" t="s">
        <v>104</v>
      </c>
      <c r="BF7" s="1" t="s">
        <v>124</v>
      </c>
      <c r="BH7" s="3" t="s">
        <v>145</v>
      </c>
    </row>
    <row r="8" spans="1:60" s="3" customFormat="1" ht="78.75">
      <c r="A8" s="2"/>
      <c r="B8" s="22" t="s">
        <v>97</v>
      </c>
      <c r="C8" s="30" t="s">
        <v>34</v>
      </c>
      <c r="D8" s="30" t="s">
        <v>101</v>
      </c>
      <c r="E8" s="30" t="s">
        <v>49</v>
      </c>
      <c r="F8" s="30" t="s">
        <v>83</v>
      </c>
      <c r="G8" s="30" t="s">
        <v>218</v>
      </c>
      <c r="H8" s="30" t="s">
        <v>217</v>
      </c>
      <c r="I8" s="30" t="s">
        <v>46</v>
      </c>
      <c r="J8" s="30" t="s">
        <v>164</v>
      </c>
      <c r="K8" s="31" t="s">
        <v>166</v>
      </c>
      <c r="BC8" s="1" t="s">
        <v>117</v>
      </c>
      <c r="BD8" s="1" t="s">
        <v>118</v>
      </c>
      <c r="BE8" s="1" t="s">
        <v>125</v>
      </c>
      <c r="BG8" s="4" t="s">
        <v>147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225</v>
      </c>
      <c r="H9" s="16"/>
      <c r="I9" s="16" t="s">
        <v>221</v>
      </c>
      <c r="J9" s="32" t="s">
        <v>19</v>
      </c>
      <c r="K9" s="33" t="s">
        <v>19</v>
      </c>
      <c r="BC9" s="1" t="s">
        <v>114</v>
      </c>
      <c r="BE9" s="1" t="s">
        <v>126</v>
      </c>
      <c r="BG9" s="4" t="s">
        <v>148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110</v>
      </c>
      <c r="BD10" s="3"/>
      <c r="BE10" s="1" t="s">
        <v>170</v>
      </c>
      <c r="BG10" s="1" t="s">
        <v>154</v>
      </c>
    </row>
    <row r="11" spans="1:60" s="4" customFormat="1" ht="18" customHeight="1">
      <c r="A11" s="99"/>
      <c r="B11" s="104" t="s">
        <v>37</v>
      </c>
      <c r="C11" s="105"/>
      <c r="D11" s="105"/>
      <c r="E11" s="105"/>
      <c r="F11" s="105"/>
      <c r="G11" s="106"/>
      <c r="H11" s="107"/>
      <c r="I11" s="106">
        <v>-36.492589392999996</v>
      </c>
      <c r="J11" s="108">
        <f>I11/$I$11</f>
        <v>1</v>
      </c>
      <c r="K11" s="108">
        <f>I11/'סכום נכסי הקרן'!$C$42</f>
        <v>-6.019737859210496E-3</v>
      </c>
      <c r="L11" s="3"/>
      <c r="M11" s="3"/>
      <c r="N11" s="3"/>
      <c r="O11" s="3"/>
      <c r="BC11" s="88" t="s">
        <v>109</v>
      </c>
      <c r="BD11" s="3"/>
      <c r="BE11" s="88" t="s">
        <v>127</v>
      </c>
      <c r="BG11" s="88" t="s">
        <v>149</v>
      </c>
    </row>
    <row r="12" spans="1:60" s="88" customFormat="1" ht="20.25">
      <c r="A12" s="99"/>
      <c r="B12" s="109" t="s">
        <v>214</v>
      </c>
      <c r="C12" s="105"/>
      <c r="D12" s="105"/>
      <c r="E12" s="105"/>
      <c r="F12" s="105"/>
      <c r="G12" s="106"/>
      <c r="H12" s="107"/>
      <c r="I12" s="106">
        <v>-36.492589392999996</v>
      </c>
      <c r="J12" s="108">
        <f t="shared" ref="J12:J15" si="0">I12/$I$11</f>
        <v>1</v>
      </c>
      <c r="K12" s="108">
        <f>I12/'סכום נכסי הקרן'!$C$42</f>
        <v>-6.019737859210496E-3</v>
      </c>
      <c r="L12" s="3"/>
      <c r="M12" s="3"/>
      <c r="N12" s="3"/>
      <c r="O12" s="3"/>
      <c r="BC12" s="88" t="s">
        <v>107</v>
      </c>
      <c r="BD12" s="4"/>
      <c r="BE12" s="88" t="s">
        <v>128</v>
      </c>
      <c r="BG12" s="88" t="s">
        <v>150</v>
      </c>
    </row>
    <row r="13" spans="1:60">
      <c r="B13" s="75" t="s">
        <v>976</v>
      </c>
      <c r="C13" s="72" t="s">
        <v>977</v>
      </c>
      <c r="D13" s="85" t="s">
        <v>25</v>
      </c>
      <c r="E13" s="85" t="s">
        <v>955</v>
      </c>
      <c r="F13" s="85" t="s">
        <v>147</v>
      </c>
      <c r="G13" s="79">
        <v>0.30354599999999998</v>
      </c>
      <c r="H13" s="81">
        <v>274700</v>
      </c>
      <c r="I13" s="79">
        <v>2.2412751129999999</v>
      </c>
      <c r="J13" s="80">
        <f t="shared" si="0"/>
        <v>-6.1417267184386788E-2</v>
      </c>
      <c r="K13" s="80">
        <f>I13/'סכום נכסי הקרן'!$C$42</f>
        <v>3.697158484790996E-4</v>
      </c>
      <c r="P13" s="1"/>
      <c r="BC13" s="1" t="s">
        <v>111</v>
      </c>
      <c r="BE13" s="1" t="s">
        <v>129</v>
      </c>
      <c r="BG13" s="1" t="s">
        <v>151</v>
      </c>
    </row>
    <row r="14" spans="1:60">
      <c r="B14" s="75" t="s">
        <v>978</v>
      </c>
      <c r="C14" s="72" t="s">
        <v>979</v>
      </c>
      <c r="D14" s="85" t="s">
        <v>25</v>
      </c>
      <c r="E14" s="85" t="s">
        <v>955</v>
      </c>
      <c r="F14" s="85" t="s">
        <v>145</v>
      </c>
      <c r="G14" s="79">
        <v>1.030537</v>
      </c>
      <c r="H14" s="81">
        <v>256975</v>
      </c>
      <c r="I14" s="79">
        <v>-44.827687834000002</v>
      </c>
      <c r="J14" s="80">
        <f t="shared" si="0"/>
        <v>1.2284052345871308</v>
      </c>
      <c r="K14" s="80">
        <f>I14/'סכום נכסי הקרן'!$C$42</f>
        <v>-7.3946774970965025E-3</v>
      </c>
      <c r="P14" s="1"/>
      <c r="BC14" s="1" t="s">
        <v>108</v>
      </c>
      <c r="BE14" s="1" t="s">
        <v>130</v>
      </c>
      <c r="BG14" s="1" t="s">
        <v>153</v>
      </c>
    </row>
    <row r="15" spans="1:60">
      <c r="B15" s="75" t="s">
        <v>980</v>
      </c>
      <c r="C15" s="72" t="s">
        <v>981</v>
      </c>
      <c r="D15" s="85" t="s">
        <v>25</v>
      </c>
      <c r="E15" s="85" t="s">
        <v>955</v>
      </c>
      <c r="F15" s="85" t="s">
        <v>147</v>
      </c>
      <c r="G15" s="79">
        <v>1.3468950000000002</v>
      </c>
      <c r="H15" s="81">
        <v>31590</v>
      </c>
      <c r="I15" s="79">
        <v>6.0938233280000009</v>
      </c>
      <c r="J15" s="80">
        <f t="shared" si="0"/>
        <v>-0.16698796740274391</v>
      </c>
      <c r="K15" s="80">
        <f>I15/'סכום נכסי הקרן'!$C$42</f>
        <v>1.0052237894069057E-3</v>
      </c>
      <c r="P15" s="1"/>
      <c r="BC15" s="1" t="s">
        <v>119</v>
      </c>
      <c r="BE15" s="1" t="s">
        <v>171</v>
      </c>
      <c r="BG15" s="1" t="s">
        <v>155</v>
      </c>
    </row>
    <row r="16" spans="1:60" ht="20.25">
      <c r="B16" s="95"/>
      <c r="C16" s="72"/>
      <c r="D16" s="72"/>
      <c r="E16" s="72"/>
      <c r="F16" s="72"/>
      <c r="G16" s="79"/>
      <c r="H16" s="81"/>
      <c r="I16" s="72"/>
      <c r="J16" s="80"/>
      <c r="K16" s="72"/>
      <c r="P16" s="1"/>
      <c r="BC16" s="4" t="s">
        <v>105</v>
      </c>
      <c r="BD16" s="1" t="s">
        <v>120</v>
      </c>
      <c r="BE16" s="1" t="s">
        <v>131</v>
      </c>
      <c r="BG16" s="1" t="s">
        <v>156</v>
      </c>
    </row>
    <row r="17" spans="2:60">
      <c r="B17" s="71"/>
      <c r="C17" s="71"/>
      <c r="D17" s="71"/>
      <c r="E17" s="71"/>
      <c r="F17" s="71"/>
      <c r="G17" s="71"/>
      <c r="H17" s="71"/>
      <c r="I17" s="71"/>
      <c r="J17" s="71"/>
      <c r="K17" s="71"/>
      <c r="P17" s="1"/>
      <c r="BC17" s="1" t="s">
        <v>115</v>
      </c>
      <c r="BE17" s="1" t="s">
        <v>132</v>
      </c>
      <c r="BG17" s="1" t="s">
        <v>157</v>
      </c>
    </row>
    <row r="18" spans="2:60">
      <c r="B18" s="71"/>
      <c r="C18" s="71"/>
      <c r="D18" s="71"/>
      <c r="E18" s="71"/>
      <c r="F18" s="71"/>
      <c r="G18" s="71"/>
      <c r="H18" s="71"/>
      <c r="I18" s="71"/>
      <c r="J18" s="71"/>
      <c r="K18" s="71"/>
      <c r="BD18" s="1" t="s">
        <v>103</v>
      </c>
      <c r="BF18" s="1" t="s">
        <v>133</v>
      </c>
      <c r="BH18" s="1" t="s">
        <v>25</v>
      </c>
    </row>
    <row r="19" spans="2:60">
      <c r="B19" s="87" t="s">
        <v>233</v>
      </c>
      <c r="C19" s="71"/>
      <c r="D19" s="71"/>
      <c r="E19" s="71"/>
      <c r="F19" s="71"/>
      <c r="G19" s="71"/>
      <c r="H19" s="71"/>
      <c r="I19" s="71"/>
      <c r="J19" s="71"/>
      <c r="K19" s="71"/>
      <c r="BD19" s="1" t="s">
        <v>116</v>
      </c>
      <c r="BF19" s="1" t="s">
        <v>134</v>
      </c>
    </row>
    <row r="20" spans="2:60">
      <c r="B20" s="87" t="s">
        <v>93</v>
      </c>
      <c r="C20" s="71"/>
      <c r="D20" s="71"/>
      <c r="E20" s="71"/>
      <c r="F20" s="71"/>
      <c r="G20" s="71"/>
      <c r="H20" s="71"/>
      <c r="I20" s="71"/>
      <c r="J20" s="71"/>
      <c r="K20" s="71"/>
      <c r="BD20" s="1" t="s">
        <v>121</v>
      </c>
      <c r="BF20" s="1" t="s">
        <v>135</v>
      </c>
    </row>
    <row r="21" spans="2:60">
      <c r="B21" s="87" t="s">
        <v>216</v>
      </c>
      <c r="C21" s="71"/>
      <c r="D21" s="71"/>
      <c r="E21" s="71"/>
      <c r="F21" s="71"/>
      <c r="G21" s="71"/>
      <c r="H21" s="71"/>
      <c r="I21" s="71"/>
      <c r="J21" s="71"/>
      <c r="K21" s="71"/>
      <c r="BD21" s="1" t="s">
        <v>106</v>
      </c>
      <c r="BE21" s="1" t="s">
        <v>122</v>
      </c>
      <c r="BF21" s="1" t="s">
        <v>136</v>
      </c>
    </row>
    <row r="22" spans="2:60">
      <c r="B22" s="87" t="s">
        <v>224</v>
      </c>
      <c r="C22" s="71"/>
      <c r="D22" s="71"/>
      <c r="E22" s="71"/>
      <c r="F22" s="71"/>
      <c r="G22" s="71"/>
      <c r="H22" s="71"/>
      <c r="I22" s="71"/>
      <c r="J22" s="71"/>
      <c r="K22" s="71"/>
      <c r="BD22" s="1" t="s">
        <v>112</v>
      </c>
      <c r="BF22" s="1" t="s">
        <v>137</v>
      </c>
    </row>
    <row r="23" spans="2:60">
      <c r="B23" s="71"/>
      <c r="C23" s="71"/>
      <c r="D23" s="71"/>
      <c r="E23" s="71"/>
      <c r="F23" s="71"/>
      <c r="G23" s="71"/>
      <c r="H23" s="71"/>
      <c r="I23" s="71"/>
      <c r="J23" s="71"/>
      <c r="K23" s="71"/>
      <c r="BD23" s="1" t="s">
        <v>25</v>
      </c>
      <c r="BE23" s="1" t="s">
        <v>113</v>
      </c>
      <c r="BF23" s="1" t="s">
        <v>172</v>
      </c>
    </row>
    <row r="24" spans="2:60">
      <c r="B24" s="71"/>
      <c r="C24" s="71"/>
      <c r="D24" s="71"/>
      <c r="E24" s="71"/>
      <c r="F24" s="71"/>
      <c r="G24" s="71"/>
      <c r="H24" s="71"/>
      <c r="I24" s="71"/>
      <c r="J24" s="71"/>
      <c r="K24" s="71"/>
      <c r="BF24" s="1" t="s">
        <v>175</v>
      </c>
    </row>
    <row r="25" spans="2:60">
      <c r="B25" s="71"/>
      <c r="C25" s="71"/>
      <c r="D25" s="71"/>
      <c r="E25" s="71"/>
      <c r="F25" s="71"/>
      <c r="G25" s="71"/>
      <c r="H25" s="71"/>
      <c r="I25" s="71"/>
      <c r="J25" s="71"/>
      <c r="K25" s="71"/>
      <c r="BF25" s="1" t="s">
        <v>138</v>
      </c>
    </row>
    <row r="26" spans="2:60">
      <c r="B26" s="71"/>
      <c r="C26" s="71"/>
      <c r="D26" s="71"/>
      <c r="E26" s="71"/>
      <c r="F26" s="71"/>
      <c r="G26" s="71"/>
      <c r="H26" s="71"/>
      <c r="I26" s="71"/>
      <c r="J26" s="71"/>
      <c r="K26" s="71"/>
      <c r="BF26" s="1" t="s">
        <v>139</v>
      </c>
    </row>
    <row r="27" spans="2:60">
      <c r="B27" s="71"/>
      <c r="C27" s="71"/>
      <c r="D27" s="71"/>
      <c r="E27" s="71"/>
      <c r="F27" s="71"/>
      <c r="G27" s="71"/>
      <c r="H27" s="71"/>
      <c r="I27" s="71"/>
      <c r="J27" s="71"/>
      <c r="K27" s="71"/>
      <c r="BF27" s="1" t="s">
        <v>174</v>
      </c>
    </row>
    <row r="28" spans="2:60">
      <c r="B28" s="71"/>
      <c r="C28" s="71"/>
      <c r="D28" s="71"/>
      <c r="E28" s="71"/>
      <c r="F28" s="71"/>
      <c r="G28" s="71"/>
      <c r="H28" s="71"/>
      <c r="I28" s="71"/>
      <c r="J28" s="71"/>
      <c r="K28" s="71"/>
      <c r="BF28" s="1" t="s">
        <v>140</v>
      </c>
    </row>
    <row r="29" spans="2:60">
      <c r="B29" s="71"/>
      <c r="C29" s="71"/>
      <c r="D29" s="71"/>
      <c r="E29" s="71"/>
      <c r="F29" s="71"/>
      <c r="G29" s="71"/>
      <c r="H29" s="71"/>
      <c r="I29" s="71"/>
      <c r="J29" s="71"/>
      <c r="K29" s="71"/>
      <c r="BF29" s="1" t="s">
        <v>141</v>
      </c>
    </row>
    <row r="30" spans="2:60">
      <c r="B30" s="71"/>
      <c r="C30" s="71"/>
      <c r="D30" s="71"/>
      <c r="E30" s="71"/>
      <c r="F30" s="71"/>
      <c r="G30" s="71"/>
      <c r="H30" s="71"/>
      <c r="I30" s="71"/>
      <c r="J30" s="71"/>
      <c r="K30" s="71"/>
      <c r="BF30" s="1" t="s">
        <v>173</v>
      </c>
    </row>
    <row r="31" spans="2:60">
      <c r="B31" s="71"/>
      <c r="C31" s="71"/>
      <c r="D31" s="71"/>
      <c r="E31" s="71"/>
      <c r="F31" s="71"/>
      <c r="G31" s="71"/>
      <c r="H31" s="71"/>
      <c r="I31" s="71"/>
      <c r="J31" s="71"/>
      <c r="K31" s="71"/>
      <c r="BF31" s="1" t="s">
        <v>25</v>
      </c>
    </row>
    <row r="32" spans="2:60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2:11">
      <c r="B111" s="71"/>
      <c r="C111" s="71"/>
      <c r="D111" s="71"/>
      <c r="E111" s="71"/>
      <c r="F111" s="71"/>
      <c r="G111" s="71"/>
      <c r="H111" s="71"/>
      <c r="I111" s="71"/>
      <c r="J111" s="71"/>
      <c r="K111" s="71"/>
    </row>
    <row r="112" spans="2:11">
      <c r="B112" s="71"/>
      <c r="C112" s="71"/>
      <c r="D112" s="71"/>
      <c r="E112" s="71"/>
      <c r="F112" s="71"/>
      <c r="G112" s="71"/>
      <c r="H112" s="71"/>
      <c r="I112" s="71"/>
      <c r="J112" s="71"/>
      <c r="K112" s="71"/>
    </row>
    <row r="113" spans="2:11">
      <c r="B113" s="71"/>
      <c r="C113" s="71"/>
      <c r="D113" s="71"/>
      <c r="E113" s="71"/>
      <c r="F113" s="71"/>
      <c r="G113" s="71"/>
      <c r="H113" s="71"/>
      <c r="I113" s="71"/>
      <c r="J113" s="71"/>
      <c r="K113" s="71"/>
    </row>
    <row r="114" spans="2:11"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2:11">
      <c r="B115" s="71"/>
      <c r="C115" s="71"/>
      <c r="D115" s="71"/>
      <c r="E115" s="71"/>
      <c r="F115" s="71"/>
      <c r="G115" s="71"/>
      <c r="H115" s="71"/>
      <c r="I115" s="71"/>
      <c r="J115" s="71"/>
      <c r="K115" s="71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8" t="s">
        <v>161</v>
      </c>
      <c r="C1" s="70" t="s" vm="1">
        <v>240</v>
      </c>
    </row>
    <row r="2" spans="2:81">
      <c r="B2" s="48" t="s">
        <v>160</v>
      </c>
      <c r="C2" s="70" t="s">
        <v>241</v>
      </c>
    </row>
    <row r="3" spans="2:81">
      <c r="B3" s="48" t="s">
        <v>162</v>
      </c>
      <c r="C3" s="70" t="s">
        <v>242</v>
      </c>
      <c r="E3" s="2"/>
    </row>
    <row r="4" spans="2:81">
      <c r="B4" s="48" t="s">
        <v>163</v>
      </c>
      <c r="C4" s="70">
        <v>12147</v>
      </c>
    </row>
    <row r="6" spans="2:81" ht="26.25" customHeight="1">
      <c r="B6" s="118" t="s">
        <v>191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81" ht="26.25" customHeight="1">
      <c r="B7" s="118" t="s">
        <v>77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81" s="3" customFormat="1" ht="47.25">
      <c r="B8" s="22" t="s">
        <v>97</v>
      </c>
      <c r="C8" s="30" t="s">
        <v>34</v>
      </c>
      <c r="D8" s="13" t="s">
        <v>39</v>
      </c>
      <c r="E8" s="30" t="s">
        <v>14</v>
      </c>
      <c r="F8" s="30" t="s">
        <v>50</v>
      </c>
      <c r="G8" s="30" t="s">
        <v>84</v>
      </c>
      <c r="H8" s="30" t="s">
        <v>17</v>
      </c>
      <c r="I8" s="30" t="s">
        <v>83</v>
      </c>
      <c r="J8" s="30" t="s">
        <v>16</v>
      </c>
      <c r="K8" s="30" t="s">
        <v>18</v>
      </c>
      <c r="L8" s="30" t="s">
        <v>218</v>
      </c>
      <c r="M8" s="30" t="s">
        <v>217</v>
      </c>
      <c r="N8" s="30" t="s">
        <v>46</v>
      </c>
      <c r="O8" s="30" t="s">
        <v>45</v>
      </c>
      <c r="P8" s="30" t="s">
        <v>164</v>
      </c>
      <c r="Q8" s="31" t="s">
        <v>166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225</v>
      </c>
      <c r="M9" s="32"/>
      <c r="N9" s="32" t="s">
        <v>221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94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7" t="s">
        <v>233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2:81">
      <c r="B13" s="87" t="s">
        <v>93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2:81">
      <c r="B14" s="87" t="s">
        <v>216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2:81">
      <c r="B15" s="87" t="s">
        <v>224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2:81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2:17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2:17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2:17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2:17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2:17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2:17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2:17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2:17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2:17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2:17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2:17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2:17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2:17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2:17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2:17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2:17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2:17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7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17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7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2:17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2:17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2:17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2:17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2:17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2:17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2:17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2:17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2:17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2:17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2:17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2:17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2:17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2:17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2:17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2:17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2:17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2:17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2:17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2:17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2:17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2:17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2:17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2:17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2:17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2:17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2:17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2:17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2:17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2:17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2:17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2:17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2:17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2:17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2:17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2:17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2:17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2:17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2:17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2:17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2:17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2:17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2:17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2:17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2:17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2:17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2:17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2:17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2:17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2:17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2:17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2:17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2:17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2:17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2:17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2:17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2:17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2:17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2:17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2:17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2:17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2:17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2:17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2:17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2:17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2:17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2:17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2:17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2:17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2:17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2:17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spans="2:17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2:17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25"/>
  <sheetViews>
    <sheetView rightToLeft="1" topLeftCell="A4" workbookViewId="0">
      <selection activeCell="P19" sqref="P19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63.140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8" t="s">
        <v>161</v>
      </c>
      <c r="C1" s="70" t="s" vm="1">
        <v>240</v>
      </c>
    </row>
    <row r="2" spans="2:72">
      <c r="B2" s="48" t="s">
        <v>160</v>
      </c>
      <c r="C2" s="70" t="s">
        <v>241</v>
      </c>
    </row>
    <row r="3" spans="2:72">
      <c r="B3" s="48" t="s">
        <v>162</v>
      </c>
      <c r="C3" s="70" t="s">
        <v>242</v>
      </c>
    </row>
    <row r="4" spans="2:72">
      <c r="B4" s="48" t="s">
        <v>163</v>
      </c>
      <c r="C4" s="70">
        <v>12147</v>
      </c>
    </row>
    <row r="6" spans="2:72" ht="26.25" customHeight="1">
      <c r="B6" s="118" t="s">
        <v>192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72" ht="26.25" customHeight="1">
      <c r="B7" s="118" t="s">
        <v>69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72" s="3" customFormat="1" ht="78.75">
      <c r="B8" s="22" t="s">
        <v>97</v>
      </c>
      <c r="C8" s="30" t="s">
        <v>34</v>
      </c>
      <c r="D8" s="30" t="s">
        <v>14</v>
      </c>
      <c r="E8" s="30" t="s">
        <v>50</v>
      </c>
      <c r="F8" s="30" t="s">
        <v>84</v>
      </c>
      <c r="G8" s="30" t="s">
        <v>17</v>
      </c>
      <c r="H8" s="30" t="s">
        <v>83</v>
      </c>
      <c r="I8" s="30" t="s">
        <v>16</v>
      </c>
      <c r="J8" s="30" t="s">
        <v>18</v>
      </c>
      <c r="K8" s="30" t="s">
        <v>218</v>
      </c>
      <c r="L8" s="30" t="s">
        <v>217</v>
      </c>
      <c r="M8" s="30" t="s">
        <v>91</v>
      </c>
      <c r="N8" s="30" t="s">
        <v>45</v>
      </c>
      <c r="O8" s="30" t="s">
        <v>164</v>
      </c>
      <c r="P8" s="31" t="s">
        <v>166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225</v>
      </c>
      <c r="L9" s="32"/>
      <c r="M9" s="32" t="s">
        <v>221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6" t="s">
        <v>24</v>
      </c>
      <c r="C11" s="74"/>
      <c r="D11" s="74"/>
      <c r="E11" s="74"/>
      <c r="F11" s="74"/>
      <c r="G11" s="82">
        <v>9.998704104432603</v>
      </c>
      <c r="H11" s="74"/>
      <c r="I11" s="74"/>
      <c r="J11" s="97">
        <v>4.8485781658232571E-2</v>
      </c>
      <c r="K11" s="82"/>
      <c r="L11" s="84"/>
      <c r="M11" s="82">
        <v>3661.7070999999996</v>
      </c>
      <c r="N11" s="74"/>
      <c r="O11" s="83">
        <v>1</v>
      </c>
      <c r="P11" s="83">
        <f>M11/'סכום נכסי הקרן'!$C$42</f>
        <v>0.60402720732769011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s="88" customFormat="1" ht="21.75" customHeight="1">
      <c r="B12" s="109" t="s">
        <v>212</v>
      </c>
      <c r="C12" s="105"/>
      <c r="D12" s="105"/>
      <c r="E12" s="105"/>
      <c r="F12" s="105"/>
      <c r="G12" s="106">
        <v>9.998704104432603</v>
      </c>
      <c r="H12" s="105"/>
      <c r="I12" s="105"/>
      <c r="J12" s="110">
        <v>4.8485781658232578E-2</v>
      </c>
      <c r="K12" s="106"/>
      <c r="L12" s="107"/>
      <c r="M12" s="106">
        <v>3661.7070999999996</v>
      </c>
      <c r="N12" s="105"/>
      <c r="O12" s="108">
        <v>1</v>
      </c>
      <c r="P12" s="108">
        <f>M12/'סכום נכסי הקרן'!$C$42</f>
        <v>0.60402720732769011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2:72">
      <c r="B13" s="90" t="s">
        <v>51</v>
      </c>
      <c r="C13" s="74"/>
      <c r="D13" s="74"/>
      <c r="E13" s="74"/>
      <c r="F13" s="74"/>
      <c r="G13" s="82">
        <v>9.998704104432603</v>
      </c>
      <c r="H13" s="74"/>
      <c r="I13" s="74"/>
      <c r="J13" s="97">
        <v>4.8485781658232578E-2</v>
      </c>
      <c r="K13" s="82"/>
      <c r="L13" s="84"/>
      <c r="M13" s="82">
        <v>3661.7070999999996</v>
      </c>
      <c r="N13" s="74"/>
      <c r="O13" s="83">
        <v>1</v>
      </c>
      <c r="P13" s="83">
        <f>M13/'סכום נכסי הקרן'!$C$42</f>
        <v>0.60402720732769011</v>
      </c>
    </row>
    <row r="14" spans="2:72">
      <c r="B14" s="78" t="s">
        <v>982</v>
      </c>
      <c r="C14" s="72" t="s">
        <v>983</v>
      </c>
      <c r="D14" s="72" t="s">
        <v>245</v>
      </c>
      <c r="E14" s="72"/>
      <c r="F14" s="98">
        <v>42887</v>
      </c>
      <c r="G14" s="79">
        <v>9.2200000000000006</v>
      </c>
      <c r="H14" s="85" t="s">
        <v>146</v>
      </c>
      <c r="I14" s="86">
        <v>4.8000000000000001E-2</v>
      </c>
      <c r="J14" s="86">
        <v>4.8099999999999997E-2</v>
      </c>
      <c r="K14" s="79">
        <v>494000</v>
      </c>
      <c r="L14" s="81">
        <v>102.598133</v>
      </c>
      <c r="M14" s="79">
        <v>508.78846999999996</v>
      </c>
      <c r="N14" s="72"/>
      <c r="O14" s="80">
        <v>0.13894843473417084</v>
      </c>
      <c r="P14" s="80">
        <f>M14/'סכום נכסי הקרן'!$C$42</f>
        <v>8.3928634995035029E-2</v>
      </c>
    </row>
    <row r="15" spans="2:72">
      <c r="B15" s="78" t="s">
        <v>984</v>
      </c>
      <c r="C15" s="72" t="s">
        <v>985</v>
      </c>
      <c r="D15" s="72" t="s">
        <v>245</v>
      </c>
      <c r="E15" s="72"/>
      <c r="F15" s="98">
        <v>43313</v>
      </c>
      <c r="G15" s="79">
        <v>9.9300000000000015</v>
      </c>
      <c r="H15" s="85" t="s">
        <v>146</v>
      </c>
      <c r="I15" s="86">
        <v>4.8000000000000001E-2</v>
      </c>
      <c r="J15" s="86">
        <v>4.8600000000000004E-2</v>
      </c>
      <c r="K15" s="79">
        <v>1349000</v>
      </c>
      <c r="L15" s="81">
        <v>100.787148</v>
      </c>
      <c r="M15" s="79">
        <v>1359.2928899999999</v>
      </c>
      <c r="N15" s="72"/>
      <c r="O15" s="80">
        <v>0.37121835605037884</v>
      </c>
      <c r="P15" s="80">
        <f>M15/'סכום נכסי הקרן'!$C$42</f>
        <v>0.22422598691388645</v>
      </c>
    </row>
    <row r="16" spans="2:72">
      <c r="B16" s="78" t="s">
        <v>986</v>
      </c>
      <c r="C16" s="72" t="s">
        <v>987</v>
      </c>
      <c r="D16" s="72" t="s">
        <v>245</v>
      </c>
      <c r="E16" s="72"/>
      <c r="F16" s="98">
        <v>43375</v>
      </c>
      <c r="G16" s="79">
        <v>9.8600000000000012</v>
      </c>
      <c r="H16" s="85" t="s">
        <v>146</v>
      </c>
      <c r="I16" s="86">
        <v>4.8000000000000001E-2</v>
      </c>
      <c r="J16" s="86">
        <v>4.8600000000000004E-2</v>
      </c>
      <c r="K16" s="79">
        <v>151645</v>
      </c>
      <c r="L16" s="81">
        <v>102.3866</v>
      </c>
      <c r="M16" s="79">
        <v>155.22695999999999</v>
      </c>
      <c r="N16" s="72"/>
      <c r="O16" s="80">
        <v>4.2391965212072807E-2</v>
      </c>
      <c r="P16" s="80">
        <f>M16/'סכום נכסי הקרן'!$C$42</f>
        <v>2.5605900360180928E-2</v>
      </c>
    </row>
    <row r="17" spans="2:16">
      <c r="B17" s="78" t="s">
        <v>988</v>
      </c>
      <c r="C17" s="72" t="s">
        <v>989</v>
      </c>
      <c r="D17" s="72" t="s">
        <v>245</v>
      </c>
      <c r="E17" s="72"/>
      <c r="F17" s="98">
        <v>43497</v>
      </c>
      <c r="G17" s="79">
        <v>10.199999999999999</v>
      </c>
      <c r="H17" s="85" t="s">
        <v>146</v>
      </c>
      <c r="I17" s="86">
        <v>4.8000000000000001E-2</v>
      </c>
      <c r="J17" s="86">
        <v>4.8499999999999995E-2</v>
      </c>
      <c r="K17" s="79">
        <v>4000</v>
      </c>
      <c r="L17" s="81">
        <v>100.87909999999999</v>
      </c>
      <c r="M17" s="79">
        <v>4.0358400000000003</v>
      </c>
      <c r="N17" s="72"/>
      <c r="O17" s="80">
        <v>1.1021744475411485E-3</v>
      </c>
      <c r="P17" s="80">
        <f>M17/'סכום נכסי הקרן'!$C$42</f>
        <v>6.657433535362195E-4</v>
      </c>
    </row>
    <row r="18" spans="2:16">
      <c r="B18" s="78" t="s">
        <v>990</v>
      </c>
      <c r="C18" s="72" t="s">
        <v>991</v>
      </c>
      <c r="D18" s="72" t="s">
        <v>245</v>
      </c>
      <c r="E18" s="72"/>
      <c r="F18" s="98">
        <v>43525</v>
      </c>
      <c r="G18" s="79">
        <v>10.280000000000001</v>
      </c>
      <c r="H18" s="85" t="s">
        <v>146</v>
      </c>
      <c r="I18" s="86">
        <v>4.8000000000000001E-2</v>
      </c>
      <c r="J18" s="86">
        <v>4.8499999999999995E-2</v>
      </c>
      <c r="K18" s="79">
        <v>33000</v>
      </c>
      <c r="L18" s="81">
        <v>100.59672500000001</v>
      </c>
      <c r="M18" s="79">
        <v>33.19688</v>
      </c>
      <c r="N18" s="72"/>
      <c r="O18" s="80">
        <v>9.065957241637378E-3</v>
      </c>
      <c r="P18" s="80">
        <f>M18/'סכום נכסי הקרן'!$C$42</f>
        <v>5.4760848344184735E-3</v>
      </c>
    </row>
    <row r="19" spans="2:16">
      <c r="B19" s="78" t="s">
        <v>992</v>
      </c>
      <c r="C19" s="72" t="s">
        <v>993</v>
      </c>
      <c r="D19" s="72" t="s">
        <v>245</v>
      </c>
      <c r="E19" s="72"/>
      <c r="F19" s="98">
        <v>43586</v>
      </c>
      <c r="G19" s="79">
        <v>10.200000000000001</v>
      </c>
      <c r="H19" s="85" t="s">
        <v>146</v>
      </c>
      <c r="I19" s="86">
        <v>4.8000000000000001E-2</v>
      </c>
      <c r="J19" s="86">
        <v>4.8499999999999995E-2</v>
      </c>
      <c r="K19" s="79">
        <v>757000</v>
      </c>
      <c r="L19" s="81">
        <v>101.996014</v>
      </c>
      <c r="M19" s="79">
        <v>772.41161</v>
      </c>
      <c r="N19" s="72"/>
      <c r="O19" s="80">
        <v>0.21094303528537278</v>
      </c>
      <c r="P19" s="80">
        <f>M19/'סכום נכסי הקרן'!$C$42</f>
        <v>0.12741533250865011</v>
      </c>
    </row>
    <row r="20" spans="2:16">
      <c r="B20" s="78" t="s">
        <v>994</v>
      </c>
      <c r="C20" s="72" t="s">
        <v>995</v>
      </c>
      <c r="D20" s="72" t="s">
        <v>245</v>
      </c>
      <c r="E20" s="72"/>
      <c r="F20" s="98">
        <v>43647</v>
      </c>
      <c r="G20" s="79">
        <v>10.370000000000001</v>
      </c>
      <c r="H20" s="85" t="s">
        <v>146</v>
      </c>
      <c r="I20" s="86">
        <v>4.8000000000000001E-2</v>
      </c>
      <c r="J20" s="86">
        <v>4.8499999999999995E-2</v>
      </c>
      <c r="K20" s="79">
        <v>402000</v>
      </c>
      <c r="L20" s="81">
        <v>101.193</v>
      </c>
      <c r="M20" s="79">
        <v>406.79601000000002</v>
      </c>
      <c r="N20" s="72"/>
      <c r="O20" s="80">
        <v>0.11109463397550287</v>
      </c>
      <c r="P20" s="80">
        <f>M20/'סכום נכסי הקרן'!$C$42</f>
        <v>6.7104181509314909E-2</v>
      </c>
    </row>
    <row r="21" spans="2:16">
      <c r="B21" s="78" t="s">
        <v>996</v>
      </c>
      <c r="C21" s="72" t="s">
        <v>997</v>
      </c>
      <c r="D21" s="72" t="s">
        <v>245</v>
      </c>
      <c r="E21" s="72"/>
      <c r="F21" s="98">
        <v>43678</v>
      </c>
      <c r="G21" s="79">
        <v>10.45</v>
      </c>
      <c r="H21" s="85" t="s">
        <v>146</v>
      </c>
      <c r="I21" s="86">
        <v>4.8000000000000001E-2</v>
      </c>
      <c r="J21" s="86">
        <v>4.8500000000000008E-2</v>
      </c>
      <c r="K21" s="79">
        <v>10000</v>
      </c>
      <c r="L21" s="81">
        <v>100.79389999999999</v>
      </c>
      <c r="M21" s="79">
        <v>10.079370000000001</v>
      </c>
      <c r="N21" s="72"/>
      <c r="O21" s="80">
        <v>2.7526423399621457E-3</v>
      </c>
      <c r="P21" s="80">
        <f>M21/'סכום נכסי הקרן'!$C$42</f>
        <v>1.6626708653792927E-3</v>
      </c>
    </row>
    <row r="22" spans="2:16">
      <c r="B22" s="78" t="s">
        <v>998</v>
      </c>
      <c r="C22" s="72" t="s">
        <v>999</v>
      </c>
      <c r="D22" s="72" t="s">
        <v>245</v>
      </c>
      <c r="E22" s="72"/>
      <c r="F22" s="98">
        <v>43770</v>
      </c>
      <c r="G22" s="79">
        <v>10.45</v>
      </c>
      <c r="H22" s="85" t="s">
        <v>146</v>
      </c>
      <c r="I22" s="86">
        <v>4.8000000000000001E-2</v>
      </c>
      <c r="J22" s="86">
        <v>4.8499999999999995E-2</v>
      </c>
      <c r="K22" s="79">
        <v>382000</v>
      </c>
      <c r="L22" s="81">
        <v>101.9962</v>
      </c>
      <c r="M22" s="79">
        <v>389.62546000000003</v>
      </c>
      <c r="N22" s="72"/>
      <c r="O22" s="80">
        <v>0.10640541402123618</v>
      </c>
      <c r="P22" s="80">
        <f>M22/'סכום נכסי הקרן'!$C$42</f>
        <v>6.4271765075793921E-2</v>
      </c>
    </row>
    <row r="23" spans="2:16">
      <c r="B23" s="78" t="s">
        <v>1000</v>
      </c>
      <c r="C23" s="72" t="s">
        <v>1001</v>
      </c>
      <c r="D23" s="72" t="s">
        <v>245</v>
      </c>
      <c r="E23" s="72"/>
      <c r="F23" s="98">
        <v>43800</v>
      </c>
      <c r="G23" s="79">
        <v>10.540000000000001</v>
      </c>
      <c r="H23" s="85" t="s">
        <v>146</v>
      </c>
      <c r="I23" s="86">
        <v>4.8000000000000001E-2</v>
      </c>
      <c r="J23" s="86">
        <v>4.8499999999999995E-2</v>
      </c>
      <c r="K23" s="79">
        <v>5000</v>
      </c>
      <c r="L23" s="81">
        <v>101.5938</v>
      </c>
      <c r="M23" s="79">
        <v>5.0796899999999994</v>
      </c>
      <c r="N23" s="72"/>
      <c r="O23" s="80">
        <v>1.3872464020948042E-3</v>
      </c>
      <c r="P23" s="80">
        <f>M23/'סכום נכסי הקרן'!$C$42</f>
        <v>8.379345701327105E-4</v>
      </c>
    </row>
    <row r="24" spans="2:16">
      <c r="B24" s="78" t="s">
        <v>1002</v>
      </c>
      <c r="C24" s="72" t="s">
        <v>1003</v>
      </c>
      <c r="D24" s="72" t="s">
        <v>245</v>
      </c>
      <c r="E24" s="72"/>
      <c r="F24" s="98">
        <v>43831</v>
      </c>
      <c r="G24" s="79">
        <v>10.62</v>
      </c>
      <c r="H24" s="85" t="s">
        <v>146</v>
      </c>
      <c r="I24" s="86">
        <v>4.8000000000000001E-2</v>
      </c>
      <c r="J24" s="86">
        <v>4.8499999999999988E-2</v>
      </c>
      <c r="K24" s="79">
        <v>10000</v>
      </c>
      <c r="L24" s="81">
        <v>101.193</v>
      </c>
      <c r="M24" s="79">
        <v>10.119290000000001</v>
      </c>
      <c r="N24" s="72"/>
      <c r="O24" s="80">
        <v>2.7635443588592879E-3</v>
      </c>
      <c r="P24" s="80">
        <f>M24/'סכום נכסי הקרן'!$C$42</f>
        <v>1.6692559814079674E-3</v>
      </c>
    </row>
    <row r="25" spans="2:16">
      <c r="B25" s="78" t="s">
        <v>1004</v>
      </c>
      <c r="C25" s="72" t="s">
        <v>1005</v>
      </c>
      <c r="D25" s="72" t="s">
        <v>245</v>
      </c>
      <c r="E25" s="72"/>
      <c r="F25" s="98">
        <v>43863</v>
      </c>
      <c r="G25" s="79">
        <v>10.709999999999999</v>
      </c>
      <c r="H25" s="85" t="s">
        <v>146</v>
      </c>
      <c r="I25" s="86">
        <v>4.8000000000000001E-2</v>
      </c>
      <c r="J25" s="86">
        <v>4.8499999999999995E-2</v>
      </c>
      <c r="K25" s="79">
        <v>7000</v>
      </c>
      <c r="L25" s="81">
        <v>100.77809999999999</v>
      </c>
      <c r="M25" s="79">
        <v>7.0546300000000004</v>
      </c>
      <c r="N25" s="72"/>
      <c r="O25" s="80">
        <v>1.9265959311710107E-3</v>
      </c>
      <c r="P25" s="80">
        <f>M25/'סכום נכסי הקרן'!$C$42</f>
        <v>1.1637163599541162E-3</v>
      </c>
    </row>
    <row r="26" spans="2:16">
      <c r="B26" s="75"/>
      <c r="C26" s="72"/>
      <c r="D26" s="72"/>
      <c r="E26" s="72"/>
      <c r="F26" s="72"/>
      <c r="G26" s="72"/>
      <c r="H26" s="72"/>
      <c r="I26" s="72"/>
      <c r="J26" s="72"/>
      <c r="K26" s="79"/>
      <c r="L26" s="81"/>
      <c r="M26" s="72"/>
      <c r="N26" s="72"/>
      <c r="O26" s="80"/>
      <c r="P26" s="72"/>
    </row>
    <row r="27" spans="2:1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>
      <c r="B29" s="87" t="s">
        <v>93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>
      <c r="B30" s="87" t="s">
        <v>216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>
      <c r="B31" s="87" t="s">
        <v>224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6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spans="2:16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</row>
    <row r="113" spans="2:16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</row>
    <row r="114" spans="2:16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</row>
    <row r="115" spans="2:16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</row>
    <row r="116" spans="2:16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</row>
    <row r="117" spans="2:16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</row>
    <row r="118" spans="2:16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</row>
    <row r="119" spans="2:16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</row>
    <row r="120" spans="2:16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</row>
    <row r="121" spans="2:16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</row>
    <row r="122" spans="2:16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</row>
    <row r="123" spans="2:16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</row>
    <row r="124" spans="2:16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</row>
    <row r="125" spans="2:16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8" t="s">
        <v>161</v>
      </c>
      <c r="C1" s="70" t="s" vm="1">
        <v>240</v>
      </c>
    </row>
    <row r="2" spans="2:65">
      <c r="B2" s="48" t="s">
        <v>160</v>
      </c>
      <c r="C2" s="70" t="s">
        <v>241</v>
      </c>
    </row>
    <row r="3" spans="2:65">
      <c r="B3" s="48" t="s">
        <v>162</v>
      </c>
      <c r="C3" s="70" t="s">
        <v>242</v>
      </c>
    </row>
    <row r="4" spans="2:65">
      <c r="B4" s="48" t="s">
        <v>163</v>
      </c>
      <c r="C4" s="70">
        <v>12147</v>
      </c>
    </row>
    <row r="6" spans="2:65" ht="26.25" customHeight="1">
      <c r="B6" s="118" t="s">
        <v>192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65" ht="26.25" customHeight="1">
      <c r="B7" s="118" t="s">
        <v>70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65" s="3" customFormat="1" ht="78.75">
      <c r="B8" s="22" t="s">
        <v>97</v>
      </c>
      <c r="C8" s="30" t="s">
        <v>34</v>
      </c>
      <c r="D8" s="30" t="s">
        <v>99</v>
      </c>
      <c r="E8" s="30" t="s">
        <v>98</v>
      </c>
      <c r="F8" s="30" t="s">
        <v>49</v>
      </c>
      <c r="G8" s="30" t="s">
        <v>14</v>
      </c>
      <c r="H8" s="30" t="s">
        <v>50</v>
      </c>
      <c r="I8" s="30" t="s">
        <v>84</v>
      </c>
      <c r="J8" s="30" t="s">
        <v>17</v>
      </c>
      <c r="K8" s="30" t="s">
        <v>83</v>
      </c>
      <c r="L8" s="30" t="s">
        <v>16</v>
      </c>
      <c r="M8" s="61" t="s">
        <v>18</v>
      </c>
      <c r="N8" s="30" t="s">
        <v>218</v>
      </c>
      <c r="O8" s="30" t="s">
        <v>217</v>
      </c>
      <c r="P8" s="30" t="s">
        <v>91</v>
      </c>
      <c r="Q8" s="30" t="s">
        <v>45</v>
      </c>
      <c r="R8" s="30" t="s">
        <v>164</v>
      </c>
      <c r="S8" s="31" t="s">
        <v>166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225</v>
      </c>
      <c r="O9" s="32"/>
      <c r="P9" s="32" t="s">
        <v>221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94</v>
      </c>
      <c r="R10" s="19" t="s">
        <v>95</v>
      </c>
      <c r="S10" s="20" t="s">
        <v>167</v>
      </c>
      <c r="T10" s="5"/>
      <c r="BJ10" s="1"/>
    </row>
    <row r="11" spans="2:65" s="4" customFormat="1" ht="18" customHeight="1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5"/>
      <c r="BJ11" s="1"/>
      <c r="BM11" s="1"/>
    </row>
    <row r="12" spans="2:65" ht="20.25" customHeight="1">
      <c r="B12" s="87" t="s">
        <v>233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2:65">
      <c r="B13" s="87" t="s">
        <v>93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2:65">
      <c r="B14" s="87" t="s">
        <v>216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2:65">
      <c r="B15" s="87" t="s">
        <v>224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2:65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2:19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2:19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2:19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2:19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2:19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19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19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2:19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2:19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2:19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2:19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2:19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2:19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2:19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2:19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19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2:19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2:19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2:19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2:19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2:19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2:19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2:19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2:19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2:19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2:19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2:19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2:19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2:19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2:19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2:19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2:19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2:19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2:19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2:19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2:19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2:19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2:19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2:19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19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2:19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2:19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2:19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2:19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2:19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2:19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2:19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2:19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2:19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2:19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2:19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19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19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2:19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2:19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2:19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2:19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2:19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2:19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2:19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2:19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2:19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2:19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2:19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2:19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2:19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2:19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2:19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2:19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2:19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2:19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2:19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2:19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2:19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2:19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2:19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</row>
    <row r="97" spans="2:19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2:19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</row>
    <row r="99" spans="2:19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2:19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2:19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2:19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2:19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2:19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2:19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2:19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2:19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2:19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2:19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2:19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L24" sqref="L24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8" t="s">
        <v>161</v>
      </c>
      <c r="C1" s="70" t="s" vm="1">
        <v>240</v>
      </c>
    </row>
    <row r="2" spans="2:81">
      <c r="B2" s="48" t="s">
        <v>160</v>
      </c>
      <c r="C2" s="70" t="s">
        <v>241</v>
      </c>
    </row>
    <row r="3" spans="2:81">
      <c r="B3" s="48" t="s">
        <v>162</v>
      </c>
      <c r="C3" s="70" t="s">
        <v>242</v>
      </c>
    </row>
    <row r="4" spans="2:81">
      <c r="B4" s="48" t="s">
        <v>163</v>
      </c>
      <c r="C4" s="70">
        <v>12147</v>
      </c>
    </row>
    <row r="6" spans="2:81" ht="26.25" customHeight="1">
      <c r="B6" s="118" t="s">
        <v>192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81" ht="26.25" customHeight="1">
      <c r="B7" s="118" t="s">
        <v>71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81" s="3" customFormat="1" ht="78.75">
      <c r="B8" s="22" t="s">
        <v>97</v>
      </c>
      <c r="C8" s="30" t="s">
        <v>34</v>
      </c>
      <c r="D8" s="30" t="s">
        <v>99</v>
      </c>
      <c r="E8" s="30" t="s">
        <v>98</v>
      </c>
      <c r="F8" s="30" t="s">
        <v>49</v>
      </c>
      <c r="G8" s="30" t="s">
        <v>14</v>
      </c>
      <c r="H8" s="30" t="s">
        <v>50</v>
      </c>
      <c r="I8" s="30" t="s">
        <v>84</v>
      </c>
      <c r="J8" s="30" t="s">
        <v>17</v>
      </c>
      <c r="K8" s="30" t="s">
        <v>83</v>
      </c>
      <c r="L8" s="30" t="s">
        <v>16</v>
      </c>
      <c r="M8" s="61" t="s">
        <v>18</v>
      </c>
      <c r="N8" s="61" t="s">
        <v>218</v>
      </c>
      <c r="O8" s="30" t="s">
        <v>217</v>
      </c>
      <c r="P8" s="30" t="s">
        <v>91</v>
      </c>
      <c r="Q8" s="30" t="s">
        <v>45</v>
      </c>
      <c r="R8" s="30" t="s">
        <v>164</v>
      </c>
      <c r="S8" s="31" t="s">
        <v>166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225</v>
      </c>
      <c r="O9" s="32"/>
      <c r="P9" s="32" t="s">
        <v>221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94</v>
      </c>
      <c r="R10" s="19" t="s">
        <v>95</v>
      </c>
      <c r="S10" s="20" t="s">
        <v>167</v>
      </c>
      <c r="T10" s="5"/>
      <c r="BZ10" s="1"/>
    </row>
    <row r="11" spans="2:81" s="4" customFormat="1" ht="18" customHeight="1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5"/>
      <c r="BZ11" s="1"/>
      <c r="CC11" s="1"/>
    </row>
    <row r="12" spans="2:81" ht="17.25" customHeight="1">
      <c r="B12" s="87" t="s">
        <v>233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2:81">
      <c r="B13" s="87" t="s">
        <v>93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2:81">
      <c r="B14" s="87" t="s">
        <v>216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2:81">
      <c r="B15" s="87" t="s">
        <v>224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2:81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2:19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2:19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2:19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2:19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2:19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19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19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2:19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2:19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2:19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2:19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2:19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2:19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2:19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2:19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19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2:19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2:19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2:19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2:19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2:19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2:19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2:19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2:19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2:19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2:19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2:19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2:19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2:19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2:19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2:19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2:19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2:19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2:19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2:19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2:19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2:19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2:19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2:19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19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2:19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2:19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2:19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2:19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2:19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2:19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2:19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2:19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2:19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2:19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2:19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19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19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2:19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2:19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2:19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2:19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2:19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2:19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2:19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2:19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2:19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2:19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2:19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2:19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2:19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2:19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2:19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2:19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2:19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2:19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2:19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2:19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2:19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2:19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2:19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</row>
    <row r="97" spans="2:19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2:19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</row>
    <row r="99" spans="2:19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2:19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2:19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2:19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2:19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2:19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2:19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2:19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2:19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2:19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2:19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2:19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8" t="s">
        <v>161</v>
      </c>
      <c r="C1" s="70" t="s" vm="1">
        <v>240</v>
      </c>
    </row>
    <row r="2" spans="2:98">
      <c r="B2" s="48" t="s">
        <v>160</v>
      </c>
      <c r="C2" s="70" t="s">
        <v>241</v>
      </c>
    </row>
    <row r="3" spans="2:98">
      <c r="B3" s="48" t="s">
        <v>162</v>
      </c>
      <c r="C3" s="70" t="s">
        <v>242</v>
      </c>
    </row>
    <row r="4" spans="2:98">
      <c r="B4" s="48" t="s">
        <v>163</v>
      </c>
      <c r="C4" s="70">
        <v>12147</v>
      </c>
    </row>
    <row r="6" spans="2:98" ht="26.25" customHeight="1">
      <c r="B6" s="118" t="s">
        <v>192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98" ht="26.25" customHeight="1">
      <c r="B7" s="118" t="s">
        <v>72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98" s="3" customFormat="1" ht="78.75">
      <c r="B8" s="22" t="s">
        <v>97</v>
      </c>
      <c r="C8" s="30" t="s">
        <v>34</v>
      </c>
      <c r="D8" s="30" t="s">
        <v>99</v>
      </c>
      <c r="E8" s="30" t="s">
        <v>98</v>
      </c>
      <c r="F8" s="30" t="s">
        <v>49</v>
      </c>
      <c r="G8" s="30" t="s">
        <v>83</v>
      </c>
      <c r="H8" s="30" t="s">
        <v>218</v>
      </c>
      <c r="I8" s="30" t="s">
        <v>217</v>
      </c>
      <c r="J8" s="30" t="s">
        <v>91</v>
      </c>
      <c r="K8" s="30" t="s">
        <v>45</v>
      </c>
      <c r="L8" s="30" t="s">
        <v>164</v>
      </c>
      <c r="M8" s="31" t="s">
        <v>166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225</v>
      </c>
      <c r="I9" s="32"/>
      <c r="J9" s="32" t="s">
        <v>221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87" t="s">
        <v>233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2:98">
      <c r="B13" s="87" t="s">
        <v>93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2:98">
      <c r="B14" s="87" t="s">
        <v>216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2:98">
      <c r="B15" s="87" t="s">
        <v>224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2:98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7" spans="2:13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2:13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2:1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2:13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2:1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2:1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2:1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2:1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2:1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2:1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2:1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2:1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2:1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2:1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2:1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2:1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2:1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2:1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2:1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2:1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2:1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2:1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2:1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2:1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2:1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</row>
    <row r="42" spans="2:1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</row>
    <row r="43" spans="2:1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2:1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</row>
    <row r="45" spans="2:1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2:1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</row>
    <row r="47" spans="2:1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2:1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2:1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  <row r="50" spans="2:1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</row>
    <row r="51" spans="2:1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</row>
    <row r="52" spans="2:1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</row>
    <row r="53" spans="2:1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</row>
    <row r="54" spans="2:1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</row>
    <row r="55" spans="2:1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</row>
    <row r="56" spans="2:1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</row>
    <row r="57" spans="2:1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</row>
    <row r="58" spans="2:1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</row>
    <row r="59" spans="2:1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</row>
    <row r="60" spans="2:1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</row>
    <row r="61" spans="2:1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</row>
    <row r="62" spans="2:1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</row>
    <row r="63" spans="2:1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</row>
    <row r="64" spans="2:1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2:1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</row>
    <row r="66" spans="2:1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</row>
    <row r="67" spans="2:1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</row>
    <row r="68" spans="2:1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</row>
    <row r="69" spans="2:1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</row>
    <row r="70" spans="2:1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</row>
    <row r="71" spans="2:1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</row>
    <row r="72" spans="2:1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</row>
    <row r="73" spans="2:1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</row>
    <row r="74" spans="2:1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</row>
    <row r="75" spans="2:1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</row>
    <row r="76" spans="2:1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</row>
    <row r="77" spans="2:1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</row>
    <row r="78" spans="2:1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</row>
    <row r="79" spans="2:1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</row>
    <row r="80" spans="2:1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</row>
    <row r="81" spans="2:1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</row>
    <row r="82" spans="2:1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</row>
    <row r="83" spans="2:1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</row>
    <row r="84" spans="2:1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</row>
    <row r="85" spans="2:1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</row>
    <row r="86" spans="2:1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</row>
    <row r="87" spans="2:1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</row>
    <row r="88" spans="2:1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</row>
    <row r="89" spans="2:1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</row>
    <row r="90" spans="2:1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</row>
    <row r="91" spans="2:1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</row>
    <row r="92" spans="2:1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</row>
    <row r="93" spans="2:1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</row>
    <row r="94" spans="2:1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</row>
    <row r="95" spans="2:1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</row>
    <row r="96" spans="2:1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</row>
    <row r="97" spans="2:1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</row>
    <row r="98" spans="2:1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</row>
    <row r="99" spans="2:1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</row>
    <row r="100" spans="2:1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</row>
    <row r="101" spans="2:1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</row>
    <row r="102" spans="2:1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</row>
    <row r="103" spans="2:1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</row>
    <row r="104" spans="2:1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</row>
    <row r="105" spans="2:1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</row>
    <row r="106" spans="2:1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</row>
    <row r="107" spans="2:1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</row>
    <row r="108" spans="2:1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</row>
    <row r="109" spans="2:1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</row>
    <row r="110" spans="2:1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8" t="s">
        <v>161</v>
      </c>
      <c r="C1" s="70" t="s" vm="1">
        <v>240</v>
      </c>
    </row>
    <row r="2" spans="2:55">
      <c r="B2" s="48" t="s">
        <v>160</v>
      </c>
      <c r="C2" s="70" t="s">
        <v>241</v>
      </c>
    </row>
    <row r="3" spans="2:55">
      <c r="B3" s="48" t="s">
        <v>162</v>
      </c>
      <c r="C3" s="70" t="s">
        <v>242</v>
      </c>
    </row>
    <row r="4" spans="2:55">
      <c r="B4" s="48" t="s">
        <v>163</v>
      </c>
      <c r="C4" s="70">
        <v>12147</v>
      </c>
    </row>
    <row r="6" spans="2:55" ht="26.25" customHeight="1">
      <c r="B6" s="118" t="s">
        <v>192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55" ht="26.25" customHeight="1">
      <c r="B7" s="118" t="s">
        <v>78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55" s="3" customFormat="1" ht="78.75">
      <c r="B8" s="22" t="s">
        <v>97</v>
      </c>
      <c r="C8" s="30" t="s">
        <v>34</v>
      </c>
      <c r="D8" s="30" t="s">
        <v>83</v>
      </c>
      <c r="E8" s="30" t="s">
        <v>84</v>
      </c>
      <c r="F8" s="30" t="s">
        <v>218</v>
      </c>
      <c r="G8" s="30" t="s">
        <v>217</v>
      </c>
      <c r="H8" s="30" t="s">
        <v>91</v>
      </c>
      <c r="I8" s="30" t="s">
        <v>45</v>
      </c>
      <c r="J8" s="30" t="s">
        <v>164</v>
      </c>
      <c r="K8" s="31" t="s">
        <v>166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225</v>
      </c>
      <c r="G9" s="32"/>
      <c r="H9" s="32" t="s">
        <v>221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7" t="s">
        <v>93</v>
      </c>
      <c r="C12" s="71"/>
      <c r="D12" s="71"/>
      <c r="E12" s="71"/>
      <c r="F12" s="71"/>
      <c r="G12" s="71"/>
      <c r="H12" s="71"/>
      <c r="I12" s="71"/>
      <c r="J12" s="71"/>
      <c r="K12" s="71"/>
      <c r="V12" s="1"/>
    </row>
    <row r="13" spans="2:55">
      <c r="B13" s="87" t="s">
        <v>216</v>
      </c>
      <c r="C13" s="71"/>
      <c r="D13" s="71"/>
      <c r="E13" s="71"/>
      <c r="F13" s="71"/>
      <c r="G13" s="71"/>
      <c r="H13" s="71"/>
      <c r="I13" s="71"/>
      <c r="J13" s="71"/>
      <c r="K13" s="71"/>
      <c r="V13" s="1"/>
    </row>
    <row r="14" spans="2:55">
      <c r="B14" s="87" t="s">
        <v>224</v>
      </c>
      <c r="C14" s="71"/>
      <c r="D14" s="71"/>
      <c r="E14" s="71"/>
      <c r="F14" s="71"/>
      <c r="G14" s="71"/>
      <c r="H14" s="71"/>
      <c r="I14" s="71"/>
      <c r="J14" s="71"/>
      <c r="K14" s="71"/>
      <c r="V14" s="1"/>
    </row>
    <row r="15" spans="2:55">
      <c r="B15" s="71"/>
      <c r="C15" s="71"/>
      <c r="D15" s="71"/>
      <c r="E15" s="71"/>
      <c r="F15" s="71"/>
      <c r="G15" s="71"/>
      <c r="H15" s="71"/>
      <c r="I15" s="71"/>
      <c r="J15" s="71"/>
      <c r="K15" s="71"/>
      <c r="V15" s="1"/>
    </row>
    <row r="16" spans="2:55">
      <c r="B16" s="71"/>
      <c r="C16" s="71"/>
      <c r="D16" s="71"/>
      <c r="E16" s="71"/>
      <c r="F16" s="71"/>
      <c r="G16" s="71"/>
      <c r="H16" s="71"/>
      <c r="I16" s="71"/>
      <c r="J16" s="71"/>
      <c r="K16" s="71"/>
      <c r="V16" s="1"/>
    </row>
    <row r="17" spans="2:22">
      <c r="B17" s="71"/>
      <c r="C17" s="71"/>
      <c r="D17" s="71"/>
      <c r="E17" s="71"/>
      <c r="F17" s="71"/>
      <c r="G17" s="71"/>
      <c r="H17" s="71"/>
      <c r="I17" s="71"/>
      <c r="J17" s="71"/>
      <c r="K17" s="71"/>
      <c r="V17" s="1"/>
    </row>
    <row r="18" spans="2:22">
      <c r="B18" s="71"/>
      <c r="C18" s="71"/>
      <c r="D18" s="71"/>
      <c r="E18" s="71"/>
      <c r="F18" s="71"/>
      <c r="G18" s="71"/>
      <c r="H18" s="71"/>
      <c r="I18" s="71"/>
      <c r="J18" s="71"/>
      <c r="K18" s="71"/>
      <c r="V18" s="1"/>
    </row>
    <row r="19" spans="2:22">
      <c r="B19" s="71"/>
      <c r="C19" s="71"/>
      <c r="D19" s="71"/>
      <c r="E19" s="71"/>
      <c r="F19" s="71"/>
      <c r="G19" s="71"/>
      <c r="H19" s="71"/>
      <c r="I19" s="71"/>
      <c r="J19" s="71"/>
      <c r="K19" s="71"/>
      <c r="V19" s="1"/>
    </row>
    <row r="20" spans="2:22">
      <c r="B20" s="71"/>
      <c r="C20" s="71"/>
      <c r="D20" s="71"/>
      <c r="E20" s="71"/>
      <c r="F20" s="71"/>
      <c r="G20" s="71"/>
      <c r="H20" s="71"/>
      <c r="I20" s="71"/>
      <c r="J20" s="71"/>
      <c r="K20" s="71"/>
      <c r="V20" s="1"/>
    </row>
    <row r="21" spans="2:22">
      <c r="B21" s="71"/>
      <c r="C21" s="71"/>
      <c r="D21" s="71"/>
      <c r="E21" s="71"/>
      <c r="F21" s="71"/>
      <c r="G21" s="71"/>
      <c r="H21" s="71"/>
      <c r="I21" s="71"/>
      <c r="J21" s="71"/>
      <c r="K21" s="71"/>
      <c r="V21" s="1"/>
    </row>
    <row r="22" spans="2:22" ht="16.5" customHeight="1">
      <c r="B22" s="71"/>
      <c r="C22" s="71"/>
      <c r="D22" s="71"/>
      <c r="E22" s="71"/>
      <c r="F22" s="71"/>
      <c r="G22" s="71"/>
      <c r="H22" s="71"/>
      <c r="I22" s="71"/>
      <c r="J22" s="71"/>
      <c r="K22" s="71"/>
      <c r="V22" s="1"/>
    </row>
    <row r="23" spans="2:22" ht="16.5" customHeight="1">
      <c r="B23" s="71"/>
      <c r="C23" s="71"/>
      <c r="D23" s="71"/>
      <c r="E23" s="71"/>
      <c r="F23" s="71"/>
      <c r="G23" s="71"/>
      <c r="H23" s="71"/>
      <c r="I23" s="71"/>
      <c r="J23" s="71"/>
      <c r="K23" s="71"/>
      <c r="V23" s="1"/>
    </row>
    <row r="24" spans="2:22" ht="16.5" customHeight="1">
      <c r="B24" s="71"/>
      <c r="C24" s="71"/>
      <c r="D24" s="71"/>
      <c r="E24" s="71"/>
      <c r="F24" s="71"/>
      <c r="G24" s="71"/>
      <c r="H24" s="71"/>
      <c r="I24" s="71"/>
      <c r="J24" s="71"/>
      <c r="K24" s="71"/>
      <c r="V24" s="1"/>
    </row>
    <row r="25" spans="2:22">
      <c r="B25" s="71"/>
      <c r="C25" s="71"/>
      <c r="D25" s="71"/>
      <c r="E25" s="71"/>
      <c r="F25" s="71"/>
      <c r="G25" s="71"/>
      <c r="H25" s="71"/>
      <c r="I25" s="71"/>
      <c r="J25" s="71"/>
      <c r="K25" s="71"/>
      <c r="V25" s="1"/>
    </row>
    <row r="26" spans="2:22">
      <c r="B26" s="71"/>
      <c r="C26" s="71"/>
      <c r="D26" s="71"/>
      <c r="E26" s="71"/>
      <c r="F26" s="71"/>
      <c r="G26" s="71"/>
      <c r="H26" s="71"/>
      <c r="I26" s="71"/>
      <c r="J26" s="71"/>
      <c r="K26" s="71"/>
      <c r="V26" s="1"/>
    </row>
    <row r="27" spans="2:22">
      <c r="B27" s="71"/>
      <c r="C27" s="71"/>
      <c r="D27" s="71"/>
      <c r="E27" s="71"/>
      <c r="F27" s="71"/>
      <c r="G27" s="71"/>
      <c r="H27" s="71"/>
      <c r="I27" s="71"/>
      <c r="J27" s="71"/>
      <c r="K27" s="71"/>
      <c r="V27" s="1"/>
    </row>
    <row r="28" spans="2:22">
      <c r="B28" s="71"/>
      <c r="C28" s="71"/>
      <c r="D28" s="71"/>
      <c r="E28" s="71"/>
      <c r="F28" s="71"/>
      <c r="G28" s="71"/>
      <c r="H28" s="71"/>
      <c r="I28" s="71"/>
      <c r="J28" s="71"/>
      <c r="K28" s="71"/>
      <c r="V28" s="1"/>
    </row>
    <row r="29" spans="2:22">
      <c r="B29" s="71"/>
      <c r="C29" s="71"/>
      <c r="D29" s="71"/>
      <c r="E29" s="71"/>
      <c r="F29" s="71"/>
      <c r="G29" s="71"/>
      <c r="H29" s="71"/>
      <c r="I29" s="71"/>
      <c r="J29" s="71"/>
      <c r="K29" s="71"/>
      <c r="V29" s="1"/>
    </row>
    <row r="30" spans="2:22">
      <c r="B30" s="71"/>
      <c r="C30" s="71"/>
      <c r="D30" s="71"/>
      <c r="E30" s="71"/>
      <c r="F30" s="71"/>
      <c r="G30" s="71"/>
      <c r="H30" s="71"/>
      <c r="I30" s="71"/>
      <c r="J30" s="71"/>
      <c r="K30" s="71"/>
      <c r="V30" s="1"/>
    </row>
    <row r="31" spans="2:22">
      <c r="B31" s="71"/>
      <c r="C31" s="71"/>
      <c r="D31" s="71"/>
      <c r="E31" s="71"/>
      <c r="F31" s="71"/>
      <c r="G31" s="71"/>
      <c r="H31" s="71"/>
      <c r="I31" s="71"/>
      <c r="J31" s="71"/>
      <c r="K31" s="71"/>
      <c r="V31" s="1"/>
    </row>
    <row r="32" spans="2:22">
      <c r="B32" s="71"/>
      <c r="C32" s="71"/>
      <c r="D32" s="71"/>
      <c r="E32" s="71"/>
      <c r="F32" s="71"/>
      <c r="G32" s="71"/>
      <c r="H32" s="71"/>
      <c r="I32" s="71"/>
      <c r="J32" s="71"/>
      <c r="K32" s="71"/>
      <c r="V32" s="1"/>
    </row>
    <row r="33" spans="2:22">
      <c r="B33" s="71"/>
      <c r="C33" s="71"/>
      <c r="D33" s="71"/>
      <c r="E33" s="71"/>
      <c r="F33" s="71"/>
      <c r="G33" s="71"/>
      <c r="H33" s="71"/>
      <c r="I33" s="71"/>
      <c r="J33" s="71"/>
      <c r="K33" s="71"/>
      <c r="V33" s="1"/>
    </row>
    <row r="34" spans="2:22">
      <c r="B34" s="71"/>
      <c r="C34" s="71"/>
      <c r="D34" s="71"/>
      <c r="E34" s="71"/>
      <c r="F34" s="71"/>
      <c r="G34" s="71"/>
      <c r="H34" s="71"/>
      <c r="I34" s="71"/>
      <c r="J34" s="71"/>
      <c r="K34" s="71"/>
      <c r="V34" s="1"/>
    </row>
    <row r="35" spans="2:22">
      <c r="B35" s="71"/>
      <c r="C35" s="71"/>
      <c r="D35" s="71"/>
      <c r="E35" s="71"/>
      <c r="F35" s="71"/>
      <c r="G35" s="71"/>
      <c r="H35" s="71"/>
      <c r="I35" s="71"/>
      <c r="J35" s="71"/>
      <c r="K35" s="71"/>
      <c r="V35" s="1"/>
    </row>
    <row r="36" spans="2:22">
      <c r="B36" s="71"/>
      <c r="C36" s="71"/>
      <c r="D36" s="71"/>
      <c r="E36" s="71"/>
      <c r="F36" s="71"/>
      <c r="G36" s="71"/>
      <c r="H36" s="71"/>
      <c r="I36" s="71"/>
      <c r="J36" s="71"/>
      <c r="K36" s="71"/>
      <c r="V36" s="1"/>
    </row>
    <row r="37" spans="2:22">
      <c r="B37" s="71"/>
      <c r="C37" s="71"/>
      <c r="D37" s="71"/>
      <c r="E37" s="71"/>
      <c r="F37" s="71"/>
      <c r="G37" s="71"/>
      <c r="H37" s="71"/>
      <c r="I37" s="71"/>
      <c r="J37" s="71"/>
      <c r="K37" s="71"/>
      <c r="V37" s="1"/>
    </row>
    <row r="38" spans="2:22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22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22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22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22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22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22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22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22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22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22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L12" sqref="L12:L13"/>
    </sheetView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63.140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8" t="s">
        <v>161</v>
      </c>
      <c r="C1" s="70" t="s" vm="1">
        <v>240</v>
      </c>
    </row>
    <row r="2" spans="2:59">
      <c r="B2" s="48" t="s">
        <v>160</v>
      </c>
      <c r="C2" s="70" t="s">
        <v>241</v>
      </c>
    </row>
    <row r="3" spans="2:59">
      <c r="B3" s="48" t="s">
        <v>162</v>
      </c>
      <c r="C3" s="70" t="s">
        <v>242</v>
      </c>
    </row>
    <row r="4" spans="2:59">
      <c r="B4" s="48" t="s">
        <v>163</v>
      </c>
      <c r="C4" s="70">
        <v>12147</v>
      </c>
    </row>
    <row r="6" spans="2:59" ht="26.25" customHeight="1">
      <c r="B6" s="118" t="s">
        <v>192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59" ht="26.25" customHeight="1">
      <c r="B7" s="118" t="s">
        <v>79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59" s="3" customFormat="1" ht="78.75">
      <c r="B8" s="22" t="s">
        <v>97</v>
      </c>
      <c r="C8" s="30" t="s">
        <v>34</v>
      </c>
      <c r="D8" s="30" t="s">
        <v>49</v>
      </c>
      <c r="E8" s="30" t="s">
        <v>83</v>
      </c>
      <c r="F8" s="30" t="s">
        <v>84</v>
      </c>
      <c r="G8" s="30" t="s">
        <v>218</v>
      </c>
      <c r="H8" s="30" t="s">
        <v>217</v>
      </c>
      <c r="I8" s="30" t="s">
        <v>91</v>
      </c>
      <c r="J8" s="30" t="s">
        <v>45</v>
      </c>
      <c r="K8" s="30" t="s">
        <v>164</v>
      </c>
      <c r="L8" s="31" t="s">
        <v>166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225</v>
      </c>
      <c r="H9" s="16"/>
      <c r="I9" s="16" t="s">
        <v>221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104" t="s">
        <v>36</v>
      </c>
      <c r="C11" s="105"/>
      <c r="D11" s="105"/>
      <c r="E11" s="105"/>
      <c r="F11" s="105"/>
      <c r="G11" s="106"/>
      <c r="H11" s="107"/>
      <c r="I11" s="106">
        <v>4.6769749999999999E-3</v>
      </c>
      <c r="J11" s="105"/>
      <c r="K11" s="108">
        <v>1</v>
      </c>
      <c r="L11" s="108">
        <f>I11/'סכום נכסי הקרן'!$C$42</f>
        <v>7.7150358312149641E-7</v>
      </c>
      <c r="M11" s="88"/>
      <c r="N11" s="88"/>
      <c r="O11" s="88"/>
      <c r="P11" s="88"/>
      <c r="BG11" s="88"/>
    </row>
    <row r="12" spans="2:59" s="88" customFormat="1" ht="21" customHeight="1">
      <c r="B12" s="109" t="s">
        <v>213</v>
      </c>
      <c r="C12" s="105"/>
      <c r="D12" s="105"/>
      <c r="E12" s="105"/>
      <c r="F12" s="105"/>
      <c r="G12" s="106"/>
      <c r="H12" s="107"/>
      <c r="I12" s="106">
        <v>4.6769749999999999E-3</v>
      </c>
      <c r="J12" s="105"/>
      <c r="K12" s="108">
        <v>1</v>
      </c>
      <c r="L12" s="108">
        <f>I12/'סכום נכסי הקרן'!$C$42</f>
        <v>7.7150358312149641E-7</v>
      </c>
    </row>
    <row r="13" spans="2:59">
      <c r="B13" s="75" t="s">
        <v>1006</v>
      </c>
      <c r="C13" s="72" t="s">
        <v>1007</v>
      </c>
      <c r="D13" s="85" t="s">
        <v>470</v>
      </c>
      <c r="E13" s="85" t="s">
        <v>145</v>
      </c>
      <c r="F13" s="98">
        <v>43879</v>
      </c>
      <c r="G13" s="79">
        <v>12.212714999999998</v>
      </c>
      <c r="H13" s="81">
        <v>10.7422</v>
      </c>
      <c r="I13" s="79">
        <v>4.6769749999999999E-3</v>
      </c>
      <c r="J13" s="80">
        <v>0</v>
      </c>
      <c r="K13" s="80">
        <v>1</v>
      </c>
      <c r="L13" s="80">
        <f>I13/'סכום נכסי הקרן'!$C$42</f>
        <v>7.7150358312149641E-7</v>
      </c>
    </row>
    <row r="14" spans="2:59">
      <c r="B14" s="71"/>
      <c r="C14" s="72"/>
      <c r="D14" s="72"/>
      <c r="E14" s="72"/>
      <c r="F14" s="72"/>
      <c r="G14" s="79"/>
      <c r="H14" s="81"/>
      <c r="I14" s="72"/>
      <c r="J14" s="80"/>
      <c r="K14" s="80"/>
      <c r="L14" s="72"/>
    </row>
    <row r="15" spans="2:59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2:59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2:12">
      <c r="B17" s="99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2:12">
      <c r="B18" s="99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2:12">
      <c r="B19" s="99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2:12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12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1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12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1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12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12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12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1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12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12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1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2:12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2:12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8" t="s">
        <v>161</v>
      </c>
      <c r="C1" s="70" t="s" vm="1">
        <v>240</v>
      </c>
    </row>
    <row r="2" spans="2:54">
      <c r="B2" s="48" t="s">
        <v>160</v>
      </c>
      <c r="C2" s="70" t="s">
        <v>241</v>
      </c>
    </row>
    <row r="3" spans="2:54">
      <c r="B3" s="48" t="s">
        <v>162</v>
      </c>
      <c r="C3" s="70" t="s">
        <v>242</v>
      </c>
    </row>
    <row r="4" spans="2:54">
      <c r="B4" s="48" t="s">
        <v>163</v>
      </c>
      <c r="C4" s="70">
        <v>12147</v>
      </c>
    </row>
    <row r="6" spans="2:54" ht="26.25" customHeight="1">
      <c r="B6" s="118" t="s">
        <v>192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54" ht="26.25" customHeight="1">
      <c r="B7" s="118" t="s">
        <v>80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54" s="3" customFormat="1" ht="78.75">
      <c r="B8" s="22" t="s">
        <v>97</v>
      </c>
      <c r="C8" s="30" t="s">
        <v>34</v>
      </c>
      <c r="D8" s="30" t="s">
        <v>49</v>
      </c>
      <c r="E8" s="30" t="s">
        <v>83</v>
      </c>
      <c r="F8" s="30" t="s">
        <v>84</v>
      </c>
      <c r="G8" s="30" t="s">
        <v>218</v>
      </c>
      <c r="H8" s="30" t="s">
        <v>217</v>
      </c>
      <c r="I8" s="30" t="s">
        <v>91</v>
      </c>
      <c r="J8" s="30" t="s">
        <v>45</v>
      </c>
      <c r="K8" s="30" t="s">
        <v>164</v>
      </c>
      <c r="L8" s="31" t="s">
        <v>166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225</v>
      </c>
      <c r="H9" s="16"/>
      <c r="I9" s="16" t="s">
        <v>221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AZ11" s="1"/>
    </row>
    <row r="12" spans="2:54" ht="19.5" customHeight="1">
      <c r="B12" s="87" t="s">
        <v>233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2:54">
      <c r="B13" s="87" t="s">
        <v>93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2:54">
      <c r="B14" s="87" t="s">
        <v>216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2:54">
      <c r="B15" s="87" t="s">
        <v>224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2:54" s="7" customFormat="1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AZ16" s="1"/>
      <c r="BB16" s="1"/>
    </row>
    <row r="17" spans="2:54" s="7" customFormat="1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AZ17" s="1"/>
      <c r="BB17" s="1"/>
    </row>
    <row r="18" spans="2:54" s="7" customFormat="1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AZ18" s="1"/>
      <c r="BB18" s="1"/>
    </row>
    <row r="19" spans="2:54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2:54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54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54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54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54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54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54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54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54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54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54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54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54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topLeftCell="A8" workbookViewId="0">
      <selection activeCell="B42" sqref="B4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8554687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8" t="s">
        <v>161</v>
      </c>
      <c r="C1" s="70" t="s" vm="1">
        <v>240</v>
      </c>
    </row>
    <row r="2" spans="2:13">
      <c r="B2" s="48" t="s">
        <v>160</v>
      </c>
      <c r="C2" s="70" t="s">
        <v>241</v>
      </c>
    </row>
    <row r="3" spans="2:13">
      <c r="B3" s="48" t="s">
        <v>162</v>
      </c>
      <c r="C3" s="70" t="s">
        <v>242</v>
      </c>
    </row>
    <row r="4" spans="2:13">
      <c r="B4" s="48" t="s">
        <v>163</v>
      </c>
      <c r="C4" s="70">
        <v>12147</v>
      </c>
    </row>
    <row r="6" spans="2:13" ht="26.25" customHeight="1">
      <c r="B6" s="118" t="s">
        <v>190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3" s="3" customFormat="1" ht="63">
      <c r="B7" s="69" t="s">
        <v>96</v>
      </c>
      <c r="C7" s="51" t="s">
        <v>34</v>
      </c>
      <c r="D7" s="51" t="s">
        <v>98</v>
      </c>
      <c r="E7" s="51" t="s">
        <v>14</v>
      </c>
      <c r="F7" s="51" t="s">
        <v>50</v>
      </c>
      <c r="G7" s="51" t="s">
        <v>83</v>
      </c>
      <c r="H7" s="51" t="s">
        <v>16</v>
      </c>
      <c r="I7" s="51" t="s">
        <v>18</v>
      </c>
      <c r="J7" s="51" t="s">
        <v>46</v>
      </c>
      <c r="K7" s="51" t="s">
        <v>164</v>
      </c>
      <c r="L7" s="53" t="s">
        <v>165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221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89" t="s">
        <v>33</v>
      </c>
      <c r="C10" s="91"/>
      <c r="D10" s="91"/>
      <c r="E10" s="91"/>
      <c r="F10" s="91"/>
      <c r="G10" s="91"/>
      <c r="H10" s="91"/>
      <c r="I10" s="91"/>
      <c r="J10" s="92">
        <f>J11</f>
        <v>847.88504108400002</v>
      </c>
      <c r="K10" s="94">
        <f>J10/$J$10</f>
        <v>1</v>
      </c>
      <c r="L10" s="94">
        <f>J10/'סכום נכסי הקרן'!$C$42</f>
        <v>0.13986526489267598</v>
      </c>
    </row>
    <row r="11" spans="2:13">
      <c r="B11" s="73" t="s">
        <v>212</v>
      </c>
      <c r="C11" s="74"/>
      <c r="D11" s="74"/>
      <c r="E11" s="74"/>
      <c r="F11" s="74"/>
      <c r="G11" s="74"/>
      <c r="H11" s="74"/>
      <c r="I11" s="74"/>
      <c r="J11" s="82">
        <f>J12+J18</f>
        <v>847.88504108400002</v>
      </c>
      <c r="K11" s="83">
        <f t="shared" ref="K11:K16" si="0">J11/$J$10</f>
        <v>1</v>
      </c>
      <c r="L11" s="83">
        <f>J11/'סכום נכסי הקרן'!$C$42</f>
        <v>0.13986526489267598</v>
      </c>
    </row>
    <row r="12" spans="2:13">
      <c r="B12" s="90" t="s">
        <v>31</v>
      </c>
      <c r="C12" s="74"/>
      <c r="D12" s="74"/>
      <c r="E12" s="74"/>
      <c r="F12" s="74"/>
      <c r="G12" s="74"/>
      <c r="H12" s="74"/>
      <c r="I12" s="74"/>
      <c r="J12" s="82">
        <f>SUM(J13:J16)</f>
        <v>421.04674894300007</v>
      </c>
      <c r="K12" s="83">
        <f t="shared" si="0"/>
        <v>0.49658471200848436</v>
      </c>
      <c r="L12" s="83">
        <f>J12/'סכום נכסי הקרן'!$C$42</f>
        <v>6.945495228671987E-2</v>
      </c>
    </row>
    <row r="13" spans="2:13">
      <c r="B13" s="78" t="s">
        <v>1189</v>
      </c>
      <c r="C13" s="72" t="s">
        <v>1190</v>
      </c>
      <c r="D13" s="72">
        <v>11</v>
      </c>
      <c r="E13" s="72" t="s">
        <v>1191</v>
      </c>
      <c r="F13" s="72" t="s">
        <v>1192</v>
      </c>
      <c r="G13" s="85" t="s">
        <v>146</v>
      </c>
      <c r="H13" s="86">
        <v>0</v>
      </c>
      <c r="I13" s="86">
        <v>0</v>
      </c>
      <c r="J13" s="79">
        <v>12.839528915000001</v>
      </c>
      <c r="K13" s="80">
        <f t="shared" si="0"/>
        <v>1.5143006767267625E-2</v>
      </c>
      <c r="L13" s="80">
        <f>J13/'סכום נכסי הקרן'!$C$42</f>
        <v>2.1179806527754715E-3</v>
      </c>
    </row>
    <row r="14" spans="2:13">
      <c r="B14" s="78" t="s">
        <v>1193</v>
      </c>
      <c r="C14" s="72" t="s">
        <v>1194</v>
      </c>
      <c r="D14" s="72">
        <v>12</v>
      </c>
      <c r="E14" s="72" t="s">
        <v>1191</v>
      </c>
      <c r="F14" s="72" t="s">
        <v>1192</v>
      </c>
      <c r="G14" s="85" t="s">
        <v>146</v>
      </c>
      <c r="H14" s="86">
        <v>0</v>
      </c>
      <c r="I14" s="86">
        <v>0</v>
      </c>
      <c r="J14" s="79">
        <v>0.97840544700000009</v>
      </c>
      <c r="K14" s="80">
        <f t="shared" si="0"/>
        <v>1.1539364413707936E-3</v>
      </c>
      <c r="L14" s="80">
        <f>J14/'סכום נכסי הקרן'!$C$42</f>
        <v>1.613956260416379E-4</v>
      </c>
    </row>
    <row r="15" spans="2:13">
      <c r="B15" s="78" t="s">
        <v>1195</v>
      </c>
      <c r="C15" s="72" t="s">
        <v>1196</v>
      </c>
      <c r="D15" s="72">
        <v>10</v>
      </c>
      <c r="E15" s="72" t="s">
        <v>1191</v>
      </c>
      <c r="F15" s="72" t="s">
        <v>1192</v>
      </c>
      <c r="G15" s="85" t="s">
        <v>146</v>
      </c>
      <c r="H15" s="86">
        <v>0</v>
      </c>
      <c r="I15" s="86">
        <v>0</v>
      </c>
      <c r="J15" s="79">
        <v>407.08217602200006</v>
      </c>
      <c r="K15" s="80">
        <f t="shared" si="0"/>
        <v>0.48011482252541637</v>
      </c>
      <c r="L15" s="80">
        <f>J15/'סכום נכסי הקרן'!$C$42</f>
        <v>6.7151386831417484E-2</v>
      </c>
    </row>
    <row r="16" spans="2:13">
      <c r="B16" s="78" t="s">
        <v>1197</v>
      </c>
      <c r="C16" s="72" t="s">
        <v>1198</v>
      </c>
      <c r="D16" s="72">
        <v>20</v>
      </c>
      <c r="E16" s="72" t="s">
        <v>1191</v>
      </c>
      <c r="F16" s="72" t="s">
        <v>1192</v>
      </c>
      <c r="G16" s="85" t="s">
        <v>146</v>
      </c>
      <c r="H16" s="86">
        <v>0</v>
      </c>
      <c r="I16" s="86">
        <v>0</v>
      </c>
      <c r="J16" s="79">
        <v>0.14663855899999997</v>
      </c>
      <c r="K16" s="80">
        <f t="shared" si="0"/>
        <v>1.7294627442952196E-4</v>
      </c>
      <c r="L16" s="80">
        <f>J16/'סכום נכסי הקרן'!$C$42</f>
        <v>2.4189176485286524E-5</v>
      </c>
    </row>
    <row r="17" spans="2:12">
      <c r="B17" s="75"/>
      <c r="C17" s="72"/>
      <c r="D17" s="72"/>
      <c r="E17" s="72"/>
      <c r="F17" s="72"/>
      <c r="G17" s="72"/>
      <c r="H17" s="72"/>
      <c r="I17" s="72"/>
      <c r="J17" s="72"/>
      <c r="K17" s="80"/>
      <c r="L17" s="72"/>
    </row>
    <row r="18" spans="2:12">
      <c r="B18" s="90" t="s">
        <v>32</v>
      </c>
      <c r="C18" s="74"/>
      <c r="D18" s="74"/>
      <c r="E18" s="74"/>
      <c r="F18" s="74"/>
      <c r="G18" s="74"/>
      <c r="H18" s="74"/>
      <c r="I18" s="74"/>
      <c r="J18" s="82">
        <f>SUM(J19:J40)</f>
        <v>426.83829214099995</v>
      </c>
      <c r="K18" s="83">
        <f t="shared" ref="K18:K40" si="1">J18/$J$10</f>
        <v>0.50341528799151569</v>
      </c>
      <c r="L18" s="83">
        <f>J18/'סכום נכסי הקרן'!$C$42</f>
        <v>7.0410312605956094E-2</v>
      </c>
    </row>
    <row r="19" spans="2:12">
      <c r="B19" s="78" t="s">
        <v>1193</v>
      </c>
      <c r="C19" s="72" t="s">
        <v>1199</v>
      </c>
      <c r="D19" s="72">
        <v>12</v>
      </c>
      <c r="E19" s="72" t="s">
        <v>1191</v>
      </c>
      <c r="F19" s="72" t="s">
        <v>1192</v>
      </c>
      <c r="G19" s="85" t="s">
        <v>147</v>
      </c>
      <c r="H19" s="86">
        <v>0</v>
      </c>
      <c r="I19" s="86">
        <v>0</v>
      </c>
      <c r="J19" s="79">
        <v>0.13512919300000001</v>
      </c>
      <c r="K19" s="80">
        <f t="shared" si="1"/>
        <v>1.5937206867954726E-4</v>
      </c>
      <c r="L19" s="80">
        <f>J19/'סכום נכסי הקרן'!$C$42</f>
        <v>2.2290616602358627E-5</v>
      </c>
    </row>
    <row r="20" spans="2:12">
      <c r="B20" s="78" t="s">
        <v>1193</v>
      </c>
      <c r="C20" s="72" t="s">
        <v>1200</v>
      </c>
      <c r="D20" s="72">
        <v>12</v>
      </c>
      <c r="E20" s="72" t="s">
        <v>1191</v>
      </c>
      <c r="F20" s="72" t="s">
        <v>1192</v>
      </c>
      <c r="G20" s="85" t="s">
        <v>148</v>
      </c>
      <c r="H20" s="86">
        <v>0</v>
      </c>
      <c r="I20" s="86">
        <v>0</v>
      </c>
      <c r="J20" s="79">
        <v>2.4879479999999998E-3</v>
      </c>
      <c r="K20" s="80">
        <f t="shared" si="1"/>
        <v>2.9342987308977879E-6</v>
      </c>
      <c r="L20" s="80">
        <f>J20/'סכום נכסי הקרן'!$C$42</f>
        <v>4.1040646927126202E-7</v>
      </c>
    </row>
    <row r="21" spans="2:12">
      <c r="B21" s="78" t="s">
        <v>1193</v>
      </c>
      <c r="C21" s="72" t="s">
        <v>1201</v>
      </c>
      <c r="D21" s="72">
        <v>12</v>
      </c>
      <c r="E21" s="72" t="s">
        <v>1191</v>
      </c>
      <c r="F21" s="72" t="s">
        <v>1192</v>
      </c>
      <c r="G21" s="85" t="s">
        <v>145</v>
      </c>
      <c r="H21" s="86">
        <v>0</v>
      </c>
      <c r="I21" s="86">
        <v>0</v>
      </c>
      <c r="J21" s="79">
        <v>12.673595805</v>
      </c>
      <c r="K21" s="80">
        <f t="shared" si="1"/>
        <v>1.4947304399659087E-2</v>
      </c>
      <c r="L21" s="80">
        <f>J21/'סכום נכסי הקרן'!$C$42</f>
        <v>2.0906086892897792E-3</v>
      </c>
    </row>
    <row r="22" spans="2:12">
      <c r="B22" s="78" t="s">
        <v>1193</v>
      </c>
      <c r="C22" s="72" t="s">
        <v>1202</v>
      </c>
      <c r="D22" s="72">
        <v>12</v>
      </c>
      <c r="E22" s="72" t="s">
        <v>1191</v>
      </c>
      <c r="F22" s="72" t="s">
        <v>1192</v>
      </c>
      <c r="G22" s="85" t="s">
        <v>155</v>
      </c>
      <c r="H22" s="86">
        <v>0</v>
      </c>
      <c r="I22" s="86">
        <v>0</v>
      </c>
      <c r="J22" s="79">
        <v>1.0120000000000001E-5</v>
      </c>
      <c r="K22" s="80">
        <f t="shared" si="1"/>
        <v>1.1935580308224134E-8</v>
      </c>
      <c r="L22" s="80">
        <f>J22/'סכום נכסי הקרן'!$C$42</f>
        <v>1.6693731014575757E-9</v>
      </c>
    </row>
    <row r="23" spans="2:12">
      <c r="B23" s="78" t="s">
        <v>1195</v>
      </c>
      <c r="C23" s="72" t="s">
        <v>1203</v>
      </c>
      <c r="D23" s="72">
        <v>10</v>
      </c>
      <c r="E23" s="72" t="s">
        <v>1191</v>
      </c>
      <c r="F23" s="72" t="s">
        <v>1192</v>
      </c>
      <c r="G23" s="85" t="s">
        <v>155</v>
      </c>
      <c r="H23" s="86">
        <v>0</v>
      </c>
      <c r="I23" s="86">
        <v>0</v>
      </c>
      <c r="J23" s="79">
        <v>0.29135566099999999</v>
      </c>
      <c r="K23" s="80">
        <f t="shared" si="1"/>
        <v>3.4362637254162307E-4</v>
      </c>
      <c r="L23" s="80">
        <f>J23/'סכום נכסי הקרן'!$C$42</f>
        <v>4.8061393619643471E-5</v>
      </c>
    </row>
    <row r="24" spans="2:12">
      <c r="B24" s="78" t="s">
        <v>1195</v>
      </c>
      <c r="C24" s="72" t="s">
        <v>1204</v>
      </c>
      <c r="D24" s="72">
        <v>10</v>
      </c>
      <c r="E24" s="72" t="s">
        <v>1191</v>
      </c>
      <c r="F24" s="72" t="s">
        <v>1192</v>
      </c>
      <c r="G24" s="85" t="s">
        <v>698</v>
      </c>
      <c r="H24" s="86">
        <v>0</v>
      </c>
      <c r="I24" s="86">
        <v>0</v>
      </c>
      <c r="J24" s="79">
        <v>6.9867500000000006E-4</v>
      </c>
      <c r="K24" s="80">
        <f t="shared" si="1"/>
        <v>8.2402090630913991E-7</v>
      </c>
      <c r="L24" s="80">
        <f>J24/'סכום נכסי הקרן'!$C$42</f>
        <v>1.1525190233803079E-7</v>
      </c>
    </row>
    <row r="25" spans="2:12">
      <c r="B25" s="78" t="s">
        <v>1195</v>
      </c>
      <c r="C25" s="72" t="s">
        <v>1205</v>
      </c>
      <c r="D25" s="72">
        <v>10</v>
      </c>
      <c r="E25" s="72" t="s">
        <v>1191</v>
      </c>
      <c r="F25" s="72" t="s">
        <v>1192</v>
      </c>
      <c r="G25" s="85" t="s">
        <v>148</v>
      </c>
      <c r="H25" s="86">
        <v>0</v>
      </c>
      <c r="I25" s="86">
        <v>0</v>
      </c>
      <c r="J25" s="79">
        <v>2.0488784929999997</v>
      </c>
      <c r="K25" s="80">
        <f t="shared" si="1"/>
        <v>2.4164578848809024E-3</v>
      </c>
      <c r="L25" s="80">
        <f>J25/'סכום נכסי הקרן'!$C$42</f>
        <v>3.3797852217086293E-4</v>
      </c>
    </row>
    <row r="26" spans="2:12">
      <c r="B26" s="78" t="s">
        <v>1195</v>
      </c>
      <c r="C26" s="72" t="s">
        <v>1206</v>
      </c>
      <c r="D26" s="72">
        <v>10</v>
      </c>
      <c r="E26" s="72" t="s">
        <v>1191</v>
      </c>
      <c r="F26" s="72" t="s">
        <v>1192</v>
      </c>
      <c r="G26" s="85" t="s">
        <v>150</v>
      </c>
      <c r="H26" s="86">
        <v>0</v>
      </c>
      <c r="I26" s="86">
        <v>0</v>
      </c>
      <c r="J26" s="79">
        <v>0.17413735500000002</v>
      </c>
      <c r="K26" s="80">
        <f t="shared" si="1"/>
        <v>2.0537849656761218E-4</v>
      </c>
      <c r="L26" s="80">
        <f>J26/'סכום נכסי הקרן'!$C$42</f>
        <v>2.8725317825688622E-5</v>
      </c>
    </row>
    <row r="27" spans="2:12">
      <c r="B27" s="78" t="s">
        <v>1195</v>
      </c>
      <c r="C27" s="72" t="s">
        <v>1207</v>
      </c>
      <c r="D27" s="72">
        <v>10</v>
      </c>
      <c r="E27" s="72" t="s">
        <v>1191</v>
      </c>
      <c r="F27" s="72" t="s">
        <v>1192</v>
      </c>
      <c r="G27" s="85" t="s">
        <v>145</v>
      </c>
      <c r="H27" s="86">
        <v>0</v>
      </c>
      <c r="I27" s="86">
        <v>0</v>
      </c>
      <c r="J27" s="79">
        <v>372.209406812</v>
      </c>
      <c r="K27" s="80">
        <f t="shared" si="1"/>
        <v>0.43898569826888262</v>
      </c>
      <c r="L27" s="80">
        <f>J27/'סכום נכסי הקרן'!$C$42</f>
        <v>6.13988509724736E-2</v>
      </c>
    </row>
    <row r="28" spans="2:12">
      <c r="B28" s="78" t="s">
        <v>1195</v>
      </c>
      <c r="C28" s="72" t="s">
        <v>1208</v>
      </c>
      <c r="D28" s="72">
        <v>10</v>
      </c>
      <c r="E28" s="72" t="s">
        <v>1191</v>
      </c>
      <c r="F28" s="72" t="s">
        <v>1192</v>
      </c>
      <c r="G28" s="85" t="s">
        <v>154</v>
      </c>
      <c r="H28" s="86">
        <v>0</v>
      </c>
      <c r="I28" s="86">
        <v>0</v>
      </c>
      <c r="J28" s="79">
        <v>1.6250000000000001E-2</v>
      </c>
      <c r="K28" s="80">
        <f t="shared" si="1"/>
        <v>1.9165333992948831E-5</v>
      </c>
      <c r="L28" s="80">
        <f>J28/'סכום נכסי הקרן'!$C$42</f>
        <v>2.6805645156803952E-6</v>
      </c>
    </row>
    <row r="29" spans="2:12">
      <c r="B29" s="78" t="s">
        <v>1195</v>
      </c>
      <c r="C29" s="72" t="s">
        <v>1209</v>
      </c>
      <c r="D29" s="72">
        <v>10</v>
      </c>
      <c r="E29" s="72" t="s">
        <v>1191</v>
      </c>
      <c r="F29" s="72" t="s">
        <v>1192</v>
      </c>
      <c r="G29" s="85" t="s">
        <v>152</v>
      </c>
      <c r="H29" s="86">
        <v>0</v>
      </c>
      <c r="I29" s="86">
        <v>0</v>
      </c>
      <c r="J29" s="79">
        <v>2.6556240000000005E-3</v>
      </c>
      <c r="K29" s="80">
        <f t="shared" si="1"/>
        <v>3.1320566719809693E-6</v>
      </c>
      <c r="L29" s="80">
        <f>J29/'סכום נכסי הקרן'!$C$42</f>
        <v>4.3806593608549144E-7</v>
      </c>
    </row>
    <row r="30" spans="2:12">
      <c r="B30" s="78" t="s">
        <v>1195</v>
      </c>
      <c r="C30" s="72" t="s">
        <v>1210</v>
      </c>
      <c r="D30" s="72">
        <v>10</v>
      </c>
      <c r="E30" s="72" t="s">
        <v>1191</v>
      </c>
      <c r="F30" s="72" t="s">
        <v>1192</v>
      </c>
      <c r="G30" s="85" t="s">
        <v>147</v>
      </c>
      <c r="H30" s="86">
        <v>0</v>
      </c>
      <c r="I30" s="86">
        <v>0</v>
      </c>
      <c r="J30" s="79">
        <v>11.174635362</v>
      </c>
      <c r="K30" s="80">
        <f t="shared" si="1"/>
        <v>1.317942270536287E-2</v>
      </c>
      <c r="L30" s="80">
        <f>J30/'סכום נכסי הקרן'!$C$42</f>
        <v>1.843343447818126E-3</v>
      </c>
    </row>
    <row r="31" spans="2:12">
      <c r="B31" s="78" t="s">
        <v>1195</v>
      </c>
      <c r="C31" s="72" t="s">
        <v>1211</v>
      </c>
      <c r="D31" s="72">
        <v>10</v>
      </c>
      <c r="E31" s="72" t="s">
        <v>1191</v>
      </c>
      <c r="F31" s="72" t="s">
        <v>1192</v>
      </c>
      <c r="G31" s="85" t="s">
        <v>149</v>
      </c>
      <c r="H31" s="86">
        <v>0</v>
      </c>
      <c r="I31" s="86">
        <v>0</v>
      </c>
      <c r="J31" s="79">
        <v>0.11552141</v>
      </c>
      <c r="K31" s="80">
        <f t="shared" si="1"/>
        <v>1.3624654806070023E-4</v>
      </c>
      <c r="L31" s="80">
        <f>J31/'סכום נכסי הקרן'!$C$42</f>
        <v>1.9056159535222549E-5</v>
      </c>
    </row>
    <row r="32" spans="2:12">
      <c r="B32" s="78" t="s">
        <v>1197</v>
      </c>
      <c r="C32" s="72" t="s">
        <v>1212</v>
      </c>
      <c r="D32" s="72">
        <v>20</v>
      </c>
      <c r="E32" s="72" t="s">
        <v>1191</v>
      </c>
      <c r="F32" s="72" t="s">
        <v>1192</v>
      </c>
      <c r="G32" s="85" t="s">
        <v>147</v>
      </c>
      <c r="H32" s="86">
        <v>0</v>
      </c>
      <c r="I32" s="86">
        <v>0</v>
      </c>
      <c r="J32" s="79">
        <v>6.7981300000000003E-4</v>
      </c>
      <c r="K32" s="80">
        <f t="shared" si="1"/>
        <v>8.0177496601529374E-7</v>
      </c>
      <c r="L32" s="80">
        <f>J32/'סכום נכסי הקרן'!$C$42</f>
        <v>1.1214046800604533E-7</v>
      </c>
    </row>
    <row r="33" spans="2:12">
      <c r="B33" s="78" t="s">
        <v>1197</v>
      </c>
      <c r="C33" s="72" t="s">
        <v>1213</v>
      </c>
      <c r="D33" s="72">
        <v>20</v>
      </c>
      <c r="E33" s="72" t="s">
        <v>1191</v>
      </c>
      <c r="F33" s="72" t="s">
        <v>1192</v>
      </c>
      <c r="G33" s="85" t="s">
        <v>152</v>
      </c>
      <c r="H33" s="86">
        <v>0</v>
      </c>
      <c r="I33" s="86">
        <v>0</v>
      </c>
      <c r="J33" s="79">
        <v>2.2345412999999998E-2</v>
      </c>
      <c r="K33" s="80">
        <f t="shared" si="1"/>
        <v>2.6354295591100345E-5</v>
      </c>
      <c r="L33" s="80">
        <f>J33/'סכום נכסי הקרן'!$C$42</f>
        <v>3.6860505339091325E-6</v>
      </c>
    </row>
    <row r="34" spans="2:12">
      <c r="B34" s="78" t="s">
        <v>1197</v>
      </c>
      <c r="C34" s="72" t="s">
        <v>1214</v>
      </c>
      <c r="D34" s="72">
        <v>20</v>
      </c>
      <c r="E34" s="72" t="s">
        <v>1191</v>
      </c>
      <c r="F34" s="72" t="s">
        <v>1192</v>
      </c>
      <c r="G34" s="85" t="s">
        <v>149</v>
      </c>
      <c r="H34" s="86">
        <v>0</v>
      </c>
      <c r="I34" s="86">
        <v>0</v>
      </c>
      <c r="J34" s="79">
        <v>1.399265E-3</v>
      </c>
      <c r="K34" s="80">
        <f t="shared" si="1"/>
        <v>1.6503003735165256E-6</v>
      </c>
      <c r="L34" s="80">
        <f>J34/'סכום נכסי הקרן'!$C$42</f>
        <v>2.3081969889437099E-7</v>
      </c>
    </row>
    <row r="35" spans="2:12">
      <c r="B35" s="78" t="s">
        <v>1197</v>
      </c>
      <c r="C35" s="72" t="s">
        <v>1215</v>
      </c>
      <c r="D35" s="72">
        <v>20</v>
      </c>
      <c r="E35" s="72" t="s">
        <v>1191</v>
      </c>
      <c r="F35" s="72" t="s">
        <v>1192</v>
      </c>
      <c r="G35" s="85" t="s">
        <v>145</v>
      </c>
      <c r="H35" s="86">
        <v>0</v>
      </c>
      <c r="I35" s="86">
        <v>0</v>
      </c>
      <c r="J35" s="79">
        <v>26.970922184000003</v>
      </c>
      <c r="K35" s="80">
        <f t="shared" si="1"/>
        <v>3.1809645031027255E-2</v>
      </c>
      <c r="L35" s="80">
        <f>J35/'סכום נכסי הקרן'!$C$42</f>
        <v>4.4490644284066209E-3</v>
      </c>
    </row>
    <row r="36" spans="2:12">
      <c r="B36" s="78" t="s">
        <v>1197</v>
      </c>
      <c r="C36" s="72" t="s">
        <v>1216</v>
      </c>
      <c r="D36" s="72">
        <v>20</v>
      </c>
      <c r="E36" s="72" t="s">
        <v>1191</v>
      </c>
      <c r="F36" s="72" t="s">
        <v>1192</v>
      </c>
      <c r="G36" s="85" t="s">
        <v>155</v>
      </c>
      <c r="H36" s="86">
        <v>0</v>
      </c>
      <c r="I36" s="86">
        <v>0</v>
      </c>
      <c r="J36" s="79">
        <v>1.14879E-4</v>
      </c>
      <c r="K36" s="80">
        <f t="shared" si="1"/>
        <v>1.3548888638621345E-7</v>
      </c>
      <c r="L36" s="80">
        <f>J36/'סכום נכסי הקרן'!$C$42</f>
        <v>1.8950188984421421E-8</v>
      </c>
    </row>
    <row r="37" spans="2:12">
      <c r="B37" s="78" t="s">
        <v>1197</v>
      </c>
      <c r="C37" s="72">
        <v>33820000</v>
      </c>
      <c r="D37" s="72">
        <v>21</v>
      </c>
      <c r="E37" s="72" t="s">
        <v>1191</v>
      </c>
      <c r="F37" s="72" t="s">
        <v>1192</v>
      </c>
      <c r="G37" s="85" t="s">
        <v>155</v>
      </c>
      <c r="H37" s="86">
        <v>0</v>
      </c>
      <c r="I37" s="86">
        <v>0</v>
      </c>
      <c r="J37" s="79">
        <v>0.11495</v>
      </c>
      <c r="K37" s="80">
        <f t="shared" si="1"/>
        <v>1.3557262415319802E-4</v>
      </c>
      <c r="L37" s="80">
        <f>J37/'סכום נכסי הקרן'!$C$42</f>
        <v>1.896190098938224E-5</v>
      </c>
    </row>
    <row r="38" spans="2:12">
      <c r="B38" s="78" t="s">
        <v>1189</v>
      </c>
      <c r="C38" s="72" t="s">
        <v>1217</v>
      </c>
      <c r="D38" s="72">
        <v>11</v>
      </c>
      <c r="E38" s="72" t="s">
        <v>1191</v>
      </c>
      <c r="F38" s="72" t="s">
        <v>1192</v>
      </c>
      <c r="G38" s="85" t="s">
        <v>147</v>
      </c>
      <c r="H38" s="86">
        <v>0</v>
      </c>
      <c r="I38" s="86">
        <v>0</v>
      </c>
      <c r="J38" s="79">
        <v>5.1611230000000001E-3</v>
      </c>
      <c r="K38" s="80">
        <f t="shared" si="1"/>
        <v>6.0870551429963105E-6</v>
      </c>
      <c r="L38" s="80">
        <f>J38/'סכום נכסי הקרן'!$C$42</f>
        <v>8.5136757999150451E-7</v>
      </c>
    </row>
    <row r="39" spans="2:12">
      <c r="B39" s="78" t="s">
        <v>1189</v>
      </c>
      <c r="C39" s="72" t="s">
        <v>1218</v>
      </c>
      <c r="D39" s="72">
        <v>11</v>
      </c>
      <c r="E39" s="72" t="s">
        <v>1191</v>
      </c>
      <c r="F39" s="72" t="s">
        <v>1192</v>
      </c>
      <c r="G39" s="85" t="s">
        <v>148</v>
      </c>
      <c r="H39" s="86">
        <v>0</v>
      </c>
      <c r="I39" s="86">
        <v>0</v>
      </c>
      <c r="J39" s="79">
        <v>1.0591420000000001E-3</v>
      </c>
      <c r="K39" s="80">
        <f t="shared" si="1"/>
        <v>1.2491575492898345E-6</v>
      </c>
      <c r="L39" s="80">
        <f>J39/'סכום נכסי הקרן'!$C$42</f>
        <v>1.7471375152410866E-7</v>
      </c>
    </row>
    <row r="40" spans="2:12">
      <c r="B40" s="78" t="s">
        <v>1189</v>
      </c>
      <c r="C40" s="72" t="s">
        <v>1219</v>
      </c>
      <c r="D40" s="72">
        <v>11</v>
      </c>
      <c r="E40" s="72" t="s">
        <v>1191</v>
      </c>
      <c r="F40" s="72" t="s">
        <v>1192</v>
      </c>
      <c r="G40" s="85" t="s">
        <v>145</v>
      </c>
      <c r="H40" s="86">
        <v>0</v>
      </c>
      <c r="I40" s="86">
        <v>0</v>
      </c>
      <c r="J40" s="79">
        <v>0.87689786400000003</v>
      </c>
      <c r="K40" s="80">
        <f t="shared" si="1"/>
        <v>1.0342178733085182E-3</v>
      </c>
      <c r="L40" s="80">
        <f>J40/'סכום נכסי הקרן'!$C$42</f>
        <v>1.446511568070359E-4</v>
      </c>
    </row>
    <row r="41" spans="2:12">
      <c r="B41" s="75"/>
      <c r="C41" s="72"/>
      <c r="D41" s="72"/>
      <c r="E41" s="72"/>
      <c r="F41" s="72"/>
      <c r="G41" s="72"/>
      <c r="H41" s="72"/>
      <c r="I41" s="72"/>
      <c r="J41" s="72"/>
      <c r="K41" s="80"/>
      <c r="L41" s="72"/>
    </row>
    <row r="42" spans="2:12">
      <c r="B42" s="73"/>
      <c r="C42" s="74"/>
      <c r="D42" s="74"/>
      <c r="E42" s="74"/>
      <c r="F42" s="74"/>
      <c r="G42" s="74"/>
      <c r="H42" s="74"/>
      <c r="I42" s="74"/>
      <c r="J42" s="82"/>
      <c r="K42" s="83"/>
      <c r="L42" s="83"/>
    </row>
    <row r="43" spans="2:12">
      <c r="B43" s="75"/>
      <c r="C43" s="72"/>
      <c r="D43" s="72"/>
      <c r="E43" s="72"/>
      <c r="F43" s="72"/>
      <c r="G43" s="72"/>
      <c r="H43" s="72"/>
      <c r="I43" s="72"/>
      <c r="J43" s="79"/>
      <c r="K43" s="80"/>
      <c r="L43" s="80"/>
    </row>
    <row r="44" spans="2:12">
      <c r="B44" s="78"/>
      <c r="C44" s="72"/>
      <c r="D44" s="72"/>
      <c r="E44" s="72"/>
      <c r="F44" s="72"/>
      <c r="G44" s="85"/>
      <c r="H44" s="72"/>
      <c r="I44" s="72"/>
      <c r="J44" s="79"/>
      <c r="K44" s="80"/>
      <c r="L44" s="80"/>
    </row>
    <row r="45" spans="2:12">
      <c r="B45" s="78"/>
      <c r="C45" s="72"/>
      <c r="D45" s="72"/>
      <c r="E45" s="72"/>
      <c r="F45" s="72"/>
      <c r="G45" s="85"/>
      <c r="H45" s="72"/>
      <c r="I45" s="72"/>
      <c r="J45" s="79"/>
      <c r="K45" s="80"/>
      <c r="L45" s="80"/>
    </row>
    <row r="46" spans="2:12">
      <c r="B46" s="78"/>
      <c r="C46" s="72"/>
      <c r="D46" s="72"/>
      <c r="E46" s="72"/>
      <c r="F46" s="72"/>
      <c r="G46" s="85"/>
      <c r="H46" s="72"/>
      <c r="I46" s="72"/>
      <c r="J46" s="79"/>
      <c r="K46" s="80"/>
      <c r="L46" s="80"/>
    </row>
    <row r="47" spans="2:12">
      <c r="D47" s="1"/>
    </row>
    <row r="48" spans="2:12">
      <c r="D48" s="1"/>
    </row>
    <row r="49" spans="2:4">
      <c r="D49" s="1"/>
    </row>
    <row r="50" spans="2:4">
      <c r="B50" s="114" t="s">
        <v>233</v>
      </c>
      <c r="D50" s="1"/>
    </row>
    <row r="51" spans="2:4">
      <c r="B51" s="99"/>
      <c r="D51" s="1"/>
    </row>
    <row r="52" spans="2:4">
      <c r="D52" s="1"/>
    </row>
    <row r="53" spans="2:4">
      <c r="D53" s="1"/>
    </row>
    <row r="54" spans="2:4">
      <c r="D54" s="1"/>
    </row>
    <row r="55" spans="2:4">
      <c r="D55" s="1"/>
    </row>
    <row r="56" spans="2:4">
      <c r="D56" s="1"/>
    </row>
    <row r="57" spans="2:4">
      <c r="D57" s="1"/>
    </row>
    <row r="58" spans="2:4">
      <c r="D58" s="1"/>
    </row>
    <row r="59" spans="2:4">
      <c r="D59" s="1"/>
    </row>
    <row r="60" spans="2:4">
      <c r="D60" s="1"/>
    </row>
    <row r="61" spans="2:4">
      <c r="D61" s="1"/>
    </row>
    <row r="62" spans="2:4">
      <c r="D62" s="1"/>
    </row>
    <row r="63" spans="2:4">
      <c r="D63" s="1"/>
    </row>
    <row r="64" spans="2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58"/>
  <sheetViews>
    <sheetView rightToLeft="1" topLeftCell="A69" workbookViewId="0">
      <selection activeCell="K74" sqref="K74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63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8" t="s">
        <v>161</v>
      </c>
      <c r="C1" s="70" t="s" vm="1">
        <v>240</v>
      </c>
    </row>
    <row r="2" spans="2:51">
      <c r="B2" s="48" t="s">
        <v>160</v>
      </c>
      <c r="C2" s="70" t="s">
        <v>241</v>
      </c>
    </row>
    <row r="3" spans="2:51">
      <c r="B3" s="48" t="s">
        <v>162</v>
      </c>
      <c r="C3" s="70" t="s">
        <v>242</v>
      </c>
    </row>
    <row r="4" spans="2:51">
      <c r="B4" s="48" t="s">
        <v>163</v>
      </c>
      <c r="C4" s="70">
        <v>12147</v>
      </c>
    </row>
    <row r="6" spans="2:51" ht="26.25" customHeight="1">
      <c r="B6" s="118" t="s">
        <v>192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51" ht="26.25" customHeight="1">
      <c r="B7" s="118" t="s">
        <v>81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51" s="3" customFormat="1" ht="63">
      <c r="B8" s="22" t="s">
        <v>97</v>
      </c>
      <c r="C8" s="30" t="s">
        <v>34</v>
      </c>
      <c r="D8" s="30" t="s">
        <v>49</v>
      </c>
      <c r="E8" s="30" t="s">
        <v>83</v>
      </c>
      <c r="F8" s="30" t="s">
        <v>84</v>
      </c>
      <c r="G8" s="30" t="s">
        <v>218</v>
      </c>
      <c r="H8" s="30" t="s">
        <v>217</v>
      </c>
      <c r="I8" s="30" t="s">
        <v>91</v>
      </c>
      <c r="J8" s="30" t="s">
        <v>164</v>
      </c>
      <c r="K8" s="31" t="s">
        <v>166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225</v>
      </c>
      <c r="H9" s="16"/>
      <c r="I9" s="16" t="s">
        <v>221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89" t="s">
        <v>37</v>
      </c>
      <c r="C11" s="91"/>
      <c r="D11" s="91"/>
      <c r="E11" s="91"/>
      <c r="F11" s="91"/>
      <c r="G11" s="92"/>
      <c r="H11" s="93"/>
      <c r="I11" s="92">
        <v>-5.6004355299999995</v>
      </c>
      <c r="J11" s="94">
        <v>1</v>
      </c>
      <c r="K11" s="94">
        <f>I11/'סכום נכסי הקרן'!$C$42</f>
        <v>-9.2383561563530621E-4</v>
      </c>
      <c r="AW11" s="1"/>
    </row>
    <row r="12" spans="2:51" ht="19.5" customHeight="1">
      <c r="B12" s="73" t="s">
        <v>29</v>
      </c>
      <c r="C12" s="74"/>
      <c r="D12" s="74"/>
      <c r="E12" s="74"/>
      <c r="F12" s="74"/>
      <c r="G12" s="82"/>
      <c r="H12" s="84"/>
      <c r="I12" s="82">
        <v>-3.551881206</v>
      </c>
      <c r="J12" s="83">
        <v>0.63421517611863309</v>
      </c>
      <c r="K12" s="83">
        <f>I12/'סכום נכסי הקרן'!$C$42</f>
        <v>-5.859105676748116E-4</v>
      </c>
    </row>
    <row r="13" spans="2:51">
      <c r="B13" s="90" t="s">
        <v>1008</v>
      </c>
      <c r="C13" s="74"/>
      <c r="D13" s="74"/>
      <c r="E13" s="74"/>
      <c r="F13" s="74"/>
      <c r="G13" s="82"/>
      <c r="H13" s="84"/>
      <c r="I13" s="82">
        <v>-3.9412243369999991</v>
      </c>
      <c r="J13" s="83">
        <v>0.70373532842007369</v>
      </c>
      <c r="K13" s="83">
        <f>I13/'סכום נכסי הקרן'!$C$42</f>
        <v>-6.501357603752732E-4</v>
      </c>
    </row>
    <row r="14" spans="2:51">
      <c r="B14" s="78" t="s">
        <v>1009</v>
      </c>
      <c r="C14" s="72" t="s">
        <v>1010</v>
      </c>
      <c r="D14" s="85" t="s">
        <v>955</v>
      </c>
      <c r="E14" s="85" t="s">
        <v>145</v>
      </c>
      <c r="F14" s="98">
        <v>43887</v>
      </c>
      <c r="G14" s="79">
        <v>4108.3858799999998</v>
      </c>
      <c r="H14" s="81">
        <v>-3.8500999999999999</v>
      </c>
      <c r="I14" s="79">
        <v>-0.158175168</v>
      </c>
      <c r="J14" s="80">
        <v>2.8243369136685698E-2</v>
      </c>
      <c r="K14" s="80">
        <f>I14/'סכום נכסי הקרן'!$C$42</f>
        <v>-2.609223031400524E-5</v>
      </c>
    </row>
    <row r="15" spans="2:51">
      <c r="B15" s="78" t="s">
        <v>1011</v>
      </c>
      <c r="C15" s="72" t="s">
        <v>1012</v>
      </c>
      <c r="D15" s="85" t="s">
        <v>955</v>
      </c>
      <c r="E15" s="85" t="s">
        <v>145</v>
      </c>
      <c r="F15" s="98">
        <v>43880</v>
      </c>
      <c r="G15" s="79">
        <v>4565.1418800000001</v>
      </c>
      <c r="H15" s="81">
        <v>-4.4531999999999998</v>
      </c>
      <c r="I15" s="79">
        <v>-0.20329398399999998</v>
      </c>
      <c r="J15" s="80">
        <v>3.6299674000532599E-2</v>
      </c>
      <c r="K15" s="80">
        <f>I15/'סכום נכסי הקרן'!$C$42</f>
        <v>-3.3534931677642954E-5</v>
      </c>
    </row>
    <row r="16" spans="2:51" s="7" customFormat="1">
      <c r="B16" s="78" t="s">
        <v>1013</v>
      </c>
      <c r="C16" s="72" t="s">
        <v>1014</v>
      </c>
      <c r="D16" s="85" t="s">
        <v>955</v>
      </c>
      <c r="E16" s="85" t="s">
        <v>145</v>
      </c>
      <c r="F16" s="98">
        <v>43893</v>
      </c>
      <c r="G16" s="79">
        <v>5140.7719880000004</v>
      </c>
      <c r="H16" s="81">
        <v>-3.4258000000000002</v>
      </c>
      <c r="I16" s="79">
        <v>-0.17611005700000001</v>
      </c>
      <c r="J16" s="80">
        <v>3.1445778824990785E-2</v>
      </c>
      <c r="K16" s="80">
        <f>I16/'סכום נכסי הקרן'!$C$42</f>
        <v>-2.9050730439917036E-5</v>
      </c>
      <c r="AW16" s="1"/>
      <c r="AY16" s="1"/>
    </row>
    <row r="17" spans="2:51" s="7" customFormat="1">
      <c r="B17" s="78" t="s">
        <v>1015</v>
      </c>
      <c r="C17" s="72" t="s">
        <v>1016</v>
      </c>
      <c r="D17" s="85" t="s">
        <v>955</v>
      </c>
      <c r="E17" s="85" t="s">
        <v>145</v>
      </c>
      <c r="F17" s="98">
        <v>43873</v>
      </c>
      <c r="G17" s="79">
        <v>2861.9457750000001</v>
      </c>
      <c r="H17" s="81">
        <v>-4.4092000000000002</v>
      </c>
      <c r="I17" s="79">
        <v>-0.12618800799999999</v>
      </c>
      <c r="J17" s="80">
        <v>2.2531820485040027E-2</v>
      </c>
      <c r="K17" s="80">
        <f>I17/'סכום נכסי הקרן'!$C$42</f>
        <v>-2.0815698249181158E-5</v>
      </c>
      <c r="AW17" s="1"/>
      <c r="AY17" s="1"/>
    </row>
    <row r="18" spans="2:51" s="7" customFormat="1">
      <c r="B18" s="78" t="s">
        <v>1017</v>
      </c>
      <c r="C18" s="72" t="s">
        <v>1018</v>
      </c>
      <c r="D18" s="85" t="s">
        <v>955</v>
      </c>
      <c r="E18" s="85" t="s">
        <v>145</v>
      </c>
      <c r="F18" s="98">
        <v>43871</v>
      </c>
      <c r="G18" s="79">
        <v>4007.6056910000002</v>
      </c>
      <c r="H18" s="81">
        <v>-4.5065</v>
      </c>
      <c r="I18" s="79">
        <v>-0.18060104100000002</v>
      </c>
      <c r="J18" s="80">
        <v>3.2247677887294601E-2</v>
      </c>
      <c r="K18" s="80">
        <f>I18/'סכום נכסי הקרן'!$C$42</f>
        <v>-2.9791553353817862E-5</v>
      </c>
      <c r="AW18" s="1"/>
      <c r="AY18" s="1"/>
    </row>
    <row r="19" spans="2:51">
      <c r="B19" s="78" t="s">
        <v>1019</v>
      </c>
      <c r="C19" s="72" t="s">
        <v>1020</v>
      </c>
      <c r="D19" s="85" t="s">
        <v>955</v>
      </c>
      <c r="E19" s="85" t="s">
        <v>145</v>
      </c>
      <c r="F19" s="98">
        <v>43885</v>
      </c>
      <c r="G19" s="79">
        <v>1722.1548379999999</v>
      </c>
      <c r="H19" s="81">
        <v>-3.9417</v>
      </c>
      <c r="I19" s="79">
        <v>-6.7881592000000004E-2</v>
      </c>
      <c r="J19" s="80">
        <v>1.2120770185885884E-2</v>
      </c>
      <c r="K19" s="80">
        <f>I19/'סכום נכסי הקרן'!$C$42</f>
        <v>-1.1197599186651951E-5</v>
      </c>
    </row>
    <row r="20" spans="2:51">
      <c r="B20" s="78" t="s">
        <v>1021</v>
      </c>
      <c r="C20" s="72" t="s">
        <v>1022</v>
      </c>
      <c r="D20" s="85" t="s">
        <v>955</v>
      </c>
      <c r="E20" s="85" t="s">
        <v>145</v>
      </c>
      <c r="F20" s="98">
        <v>43885</v>
      </c>
      <c r="G20" s="79">
        <v>2296.8109800000002</v>
      </c>
      <c r="H20" s="81">
        <v>-3.9142999999999999</v>
      </c>
      <c r="I20" s="79">
        <v>-8.9904520000000002E-2</v>
      </c>
      <c r="J20" s="80">
        <v>1.6053130067903845E-2</v>
      </c>
      <c r="K20" s="80">
        <f>I20/'סכום נכסי הקרן'!$C$42</f>
        <v>-1.4830453299155596E-5</v>
      </c>
    </row>
    <row r="21" spans="2:51">
      <c r="B21" s="78" t="s">
        <v>1023</v>
      </c>
      <c r="C21" s="72" t="s">
        <v>1024</v>
      </c>
      <c r="D21" s="85" t="s">
        <v>955</v>
      </c>
      <c r="E21" s="85" t="s">
        <v>145</v>
      </c>
      <c r="F21" s="98">
        <v>43867</v>
      </c>
      <c r="G21" s="79">
        <v>3446.2240200000001</v>
      </c>
      <c r="H21" s="81">
        <v>-4.0381999999999998</v>
      </c>
      <c r="I21" s="79">
        <v>-0.13916578799999998</v>
      </c>
      <c r="J21" s="80">
        <v>2.484910097697348E-2</v>
      </c>
      <c r="K21" s="80">
        <f>I21/'סכום נכסי הקרן'!$C$42</f>
        <v>-2.2956484499046187E-5</v>
      </c>
    </row>
    <row r="22" spans="2:51">
      <c r="B22" s="78" t="s">
        <v>1025</v>
      </c>
      <c r="C22" s="72" t="s">
        <v>1026</v>
      </c>
      <c r="D22" s="85" t="s">
        <v>955</v>
      </c>
      <c r="E22" s="85" t="s">
        <v>145</v>
      </c>
      <c r="F22" s="98">
        <v>43885</v>
      </c>
      <c r="G22" s="79">
        <v>459.68461200000007</v>
      </c>
      <c r="H22" s="81">
        <v>-3.8414999999999999</v>
      </c>
      <c r="I22" s="79">
        <v>-1.7658627E-2</v>
      </c>
      <c r="J22" s="80">
        <v>3.1530810247538017E-3</v>
      </c>
      <c r="K22" s="80">
        <f>I22/'סכום נכסי הקרן'!$C$42</f>
        <v>-2.9129285496514308E-6</v>
      </c>
    </row>
    <row r="23" spans="2:51">
      <c r="B23" s="78" t="s">
        <v>1027</v>
      </c>
      <c r="C23" s="72" t="s">
        <v>1028</v>
      </c>
      <c r="D23" s="85" t="s">
        <v>955</v>
      </c>
      <c r="E23" s="85" t="s">
        <v>145</v>
      </c>
      <c r="F23" s="98">
        <v>43881</v>
      </c>
      <c r="G23" s="79">
        <v>805.43547000000001</v>
      </c>
      <c r="H23" s="81">
        <v>-4.0574000000000003</v>
      </c>
      <c r="I23" s="79">
        <v>-3.2679960000000001E-2</v>
      </c>
      <c r="J23" s="80">
        <v>5.8352533164505518E-3</v>
      </c>
      <c r="K23" s="80">
        <f>I23/'סכום נכסי הקרן'!$C$42</f>
        <v>-5.3908148399910585E-6</v>
      </c>
    </row>
    <row r="24" spans="2:51">
      <c r="B24" s="78" t="s">
        <v>1029</v>
      </c>
      <c r="C24" s="72" t="s">
        <v>1030</v>
      </c>
      <c r="D24" s="85" t="s">
        <v>955</v>
      </c>
      <c r="E24" s="85" t="s">
        <v>145</v>
      </c>
      <c r="F24" s="98">
        <v>43843</v>
      </c>
      <c r="G24" s="79">
        <v>4637.8198199999997</v>
      </c>
      <c r="H24" s="81">
        <v>-3.2597999999999998</v>
      </c>
      <c r="I24" s="79">
        <v>-0.151182439</v>
      </c>
      <c r="J24" s="80">
        <v>2.6994764637528115E-2</v>
      </c>
      <c r="K24" s="80">
        <f>I24/'סכום נכסי הקרן'!$C$42</f>
        <v>-2.4938725007840978E-5</v>
      </c>
    </row>
    <row r="25" spans="2:51">
      <c r="B25" s="78" t="s">
        <v>1031</v>
      </c>
      <c r="C25" s="72" t="s">
        <v>1032</v>
      </c>
      <c r="D25" s="85" t="s">
        <v>955</v>
      </c>
      <c r="E25" s="85" t="s">
        <v>145</v>
      </c>
      <c r="F25" s="98">
        <v>43843</v>
      </c>
      <c r="G25" s="79">
        <v>3480.8837400000002</v>
      </c>
      <c r="H25" s="81">
        <v>-3.1850999999999998</v>
      </c>
      <c r="I25" s="79">
        <v>-0.11086805699999999</v>
      </c>
      <c r="J25" s="80">
        <v>1.9796327697392493E-2</v>
      </c>
      <c r="K25" s="80">
        <f>I25/'סכום נכסי הקרן'!$C$42</f>
        <v>-1.8288552585638859E-5</v>
      </c>
    </row>
    <row r="26" spans="2:51">
      <c r="B26" s="78" t="s">
        <v>1033</v>
      </c>
      <c r="C26" s="72" t="s">
        <v>1034</v>
      </c>
      <c r="D26" s="85" t="s">
        <v>955</v>
      </c>
      <c r="E26" s="85" t="s">
        <v>145</v>
      </c>
      <c r="F26" s="98">
        <v>43920</v>
      </c>
      <c r="G26" s="79">
        <v>831.67207199999984</v>
      </c>
      <c r="H26" s="81">
        <v>0.59030000000000005</v>
      </c>
      <c r="I26" s="79">
        <v>4.909587E-3</v>
      </c>
      <c r="J26" s="80">
        <v>-8.7664378488078057E-4</v>
      </c>
      <c r="K26" s="80">
        <f>I26/'סכום נכסי הקרן'!$C$42</f>
        <v>8.0987475069820096E-7</v>
      </c>
    </row>
    <row r="27" spans="2:51">
      <c r="B27" s="78" t="s">
        <v>1035</v>
      </c>
      <c r="C27" s="72" t="s">
        <v>1036</v>
      </c>
      <c r="D27" s="85" t="s">
        <v>955</v>
      </c>
      <c r="E27" s="85" t="s">
        <v>145</v>
      </c>
      <c r="F27" s="98">
        <v>43921</v>
      </c>
      <c r="G27" s="79">
        <v>8341.4056949999995</v>
      </c>
      <c r="H27" s="81">
        <v>-0.14069999999999999</v>
      </c>
      <c r="I27" s="79">
        <v>-1.1739096999999999E-2</v>
      </c>
      <c r="J27" s="80">
        <v>2.096104300659631E-3</v>
      </c>
      <c r="K27" s="80">
        <f>I27/'סכום נכסי הקרן'!$C$42</f>
        <v>-1.9364558070357032E-6</v>
      </c>
    </row>
    <row r="28" spans="2:51">
      <c r="B28" s="78" t="s">
        <v>1037</v>
      </c>
      <c r="C28" s="72" t="s">
        <v>1038</v>
      </c>
      <c r="D28" s="85" t="s">
        <v>955</v>
      </c>
      <c r="E28" s="85" t="s">
        <v>145</v>
      </c>
      <c r="F28" s="98">
        <v>43916</v>
      </c>
      <c r="G28" s="79">
        <v>6016.7527499999987</v>
      </c>
      <c r="H28" s="81">
        <v>1.4231</v>
      </c>
      <c r="I28" s="79">
        <v>8.5622602999999992E-2</v>
      </c>
      <c r="J28" s="80">
        <v>-1.5288561495145004E-2</v>
      </c>
      <c r="K28" s="80">
        <f>I28/'סכום נכסי הקרן'!$C$42</f>
        <v>1.4124117621045523E-5</v>
      </c>
    </row>
    <row r="29" spans="2:51">
      <c r="B29" s="78" t="s">
        <v>1039</v>
      </c>
      <c r="C29" s="72" t="s">
        <v>1040</v>
      </c>
      <c r="D29" s="85" t="s">
        <v>955</v>
      </c>
      <c r="E29" s="85" t="s">
        <v>145</v>
      </c>
      <c r="F29" s="98">
        <v>43908</v>
      </c>
      <c r="G29" s="79">
        <v>5104.92</v>
      </c>
      <c r="H29" s="81">
        <v>6.6173999999999999</v>
      </c>
      <c r="I29" s="79">
        <v>0.33781462699999998</v>
      </c>
      <c r="J29" s="80">
        <v>-6.0319349306035136E-2</v>
      </c>
      <c r="K29" s="80">
        <f>I29/'סכום נכסי הקרן'!$C$42</f>
        <v>5.5725163200862051E-5</v>
      </c>
    </row>
    <row r="30" spans="2:51">
      <c r="B30" s="78" t="s">
        <v>1041</v>
      </c>
      <c r="C30" s="72" t="s">
        <v>1042</v>
      </c>
      <c r="D30" s="85" t="s">
        <v>955</v>
      </c>
      <c r="E30" s="85" t="s">
        <v>145</v>
      </c>
      <c r="F30" s="98">
        <v>43887</v>
      </c>
      <c r="G30" s="79">
        <v>5996.9668799999999</v>
      </c>
      <c r="H30" s="81">
        <v>-3.847</v>
      </c>
      <c r="I30" s="79">
        <v>-0.23070357599999999</v>
      </c>
      <c r="J30" s="80">
        <v>4.1193863363694502E-2</v>
      </c>
      <c r="K30" s="80">
        <f>I30/'סכום נכסי הקרן'!$C$42</f>
        <v>-3.8056358120995399E-5</v>
      </c>
    </row>
    <row r="31" spans="2:51">
      <c r="B31" s="78" t="s">
        <v>1043</v>
      </c>
      <c r="C31" s="72" t="s">
        <v>1044</v>
      </c>
      <c r="D31" s="85" t="s">
        <v>955</v>
      </c>
      <c r="E31" s="85" t="s">
        <v>145</v>
      </c>
      <c r="F31" s="98">
        <v>43888</v>
      </c>
      <c r="G31" s="79">
        <v>6012.6736000000001</v>
      </c>
      <c r="H31" s="81">
        <v>-3.5760999999999998</v>
      </c>
      <c r="I31" s="79">
        <v>-0.21501921799999998</v>
      </c>
      <c r="J31" s="80">
        <v>3.8393302957993342E-2</v>
      </c>
      <c r="K31" s="80">
        <f>I31/'סכום נכסי הקרן'!$C$42</f>
        <v>-3.54691006744706E-5</v>
      </c>
    </row>
    <row r="32" spans="2:51">
      <c r="B32" s="78" t="s">
        <v>1045</v>
      </c>
      <c r="C32" s="72" t="s">
        <v>1046</v>
      </c>
      <c r="D32" s="85" t="s">
        <v>955</v>
      </c>
      <c r="E32" s="85" t="s">
        <v>145</v>
      </c>
      <c r="F32" s="98">
        <v>43889</v>
      </c>
      <c r="G32" s="79">
        <v>12095.939200000001</v>
      </c>
      <c r="H32" s="81">
        <v>-2.9453999999999998</v>
      </c>
      <c r="I32" s="79">
        <v>-0.35627345999999999</v>
      </c>
      <c r="J32" s="80">
        <v>6.3615313146904495E-2</v>
      </c>
      <c r="K32" s="80">
        <f>I32/'סכום נכסי הקרן'!$C$42</f>
        <v>-5.8770091984903304E-5</v>
      </c>
    </row>
    <row r="33" spans="2:11">
      <c r="B33" s="78" t="s">
        <v>1047</v>
      </c>
      <c r="C33" s="72" t="s">
        <v>1048</v>
      </c>
      <c r="D33" s="85" t="s">
        <v>955</v>
      </c>
      <c r="E33" s="85" t="s">
        <v>145</v>
      </c>
      <c r="F33" s="98">
        <v>43892</v>
      </c>
      <c r="G33" s="79">
        <v>12111.822399999999</v>
      </c>
      <c r="H33" s="81">
        <v>-2.8647999999999998</v>
      </c>
      <c r="I33" s="79">
        <v>-0.34697346799999995</v>
      </c>
      <c r="J33" s="80">
        <v>6.1954729438694206E-2</v>
      </c>
      <c r="K33" s="80">
        <f>I33/'סכום נכסי הקרן'!$C$42</f>
        <v>-5.7235985612514892E-5</v>
      </c>
    </row>
    <row r="34" spans="2:11">
      <c r="B34" s="78" t="s">
        <v>1049</v>
      </c>
      <c r="C34" s="72" t="s">
        <v>1050</v>
      </c>
      <c r="D34" s="85" t="s">
        <v>955</v>
      </c>
      <c r="E34" s="85" t="s">
        <v>145</v>
      </c>
      <c r="F34" s="98">
        <v>43829</v>
      </c>
      <c r="G34" s="79">
        <v>13737.6</v>
      </c>
      <c r="H34" s="81">
        <v>-3.4485000000000001</v>
      </c>
      <c r="I34" s="79">
        <v>-0.47373999999999999</v>
      </c>
      <c r="J34" s="80">
        <v>8.4589849746917814E-2</v>
      </c>
      <c r="K34" s="80">
        <f>I34/'סכום נכסי הקרן'!$C$42</f>
        <v>-7.8147115917441874E-5</v>
      </c>
    </row>
    <row r="35" spans="2:11">
      <c r="B35" s="78" t="s">
        <v>1051</v>
      </c>
      <c r="C35" s="72" t="s">
        <v>1052</v>
      </c>
      <c r="D35" s="85" t="s">
        <v>955</v>
      </c>
      <c r="E35" s="85" t="s">
        <v>145</v>
      </c>
      <c r="F35" s="98">
        <v>43822</v>
      </c>
      <c r="G35" s="79">
        <v>17196</v>
      </c>
      <c r="H35" s="81">
        <v>-3.3041</v>
      </c>
      <c r="I35" s="79">
        <v>-0.56817999999999991</v>
      </c>
      <c r="J35" s="80">
        <v>0.10145282397349549</v>
      </c>
      <c r="K35" s="80">
        <f>I35/'סכום נכסי הקרן'!$C$42</f>
        <v>-9.3725732093494565E-5</v>
      </c>
    </row>
    <row r="36" spans="2:11">
      <c r="B36" s="78" t="s">
        <v>1053</v>
      </c>
      <c r="C36" s="72" t="s">
        <v>1054</v>
      </c>
      <c r="D36" s="85" t="s">
        <v>955</v>
      </c>
      <c r="E36" s="85" t="s">
        <v>145</v>
      </c>
      <c r="F36" s="98">
        <v>43895</v>
      </c>
      <c r="G36" s="79">
        <v>9126.4867200000008</v>
      </c>
      <c r="H36" s="81">
        <v>-2.6663000000000001</v>
      </c>
      <c r="I36" s="79">
        <v>-0.2433409</v>
      </c>
      <c r="J36" s="80">
        <v>4.3450352869252654E-2</v>
      </c>
      <c r="K36" s="80">
        <f>I36/'סכום נכסי הקרן'!$C$42</f>
        <v>-4.014098349253732E-5</v>
      </c>
    </row>
    <row r="37" spans="2:11">
      <c r="B37" s="78" t="s">
        <v>1055</v>
      </c>
      <c r="C37" s="72" t="s">
        <v>1056</v>
      </c>
      <c r="D37" s="85" t="s">
        <v>955</v>
      </c>
      <c r="E37" s="85" t="s">
        <v>145</v>
      </c>
      <c r="F37" s="98">
        <v>43895</v>
      </c>
      <c r="G37" s="79">
        <v>8519.5367040000001</v>
      </c>
      <c r="H37" s="81">
        <v>-2.6619000000000002</v>
      </c>
      <c r="I37" s="79">
        <v>-0.22677763100000001</v>
      </c>
      <c r="J37" s="80">
        <v>4.0492856276126088E-2</v>
      </c>
      <c r="K37" s="80">
        <f>I37/'סכום נכסי הקרן'!$C$42</f>
        <v>-3.7408742806686919E-5</v>
      </c>
    </row>
    <row r="38" spans="2:11">
      <c r="B38" s="78" t="s">
        <v>1057</v>
      </c>
      <c r="C38" s="72" t="s">
        <v>1058</v>
      </c>
      <c r="D38" s="85" t="s">
        <v>955</v>
      </c>
      <c r="E38" s="85" t="s">
        <v>145</v>
      </c>
      <c r="F38" s="98">
        <v>43889</v>
      </c>
      <c r="G38" s="79">
        <v>12182.4144</v>
      </c>
      <c r="H38" s="81">
        <v>-3.0198999999999998</v>
      </c>
      <c r="I38" s="79">
        <v>-0.36790087899999996</v>
      </c>
      <c r="J38" s="80">
        <v>6.5691476498435833E-2</v>
      </c>
      <c r="K38" s="80">
        <f>I38/'סכום נכסי הקרן'!$C$42</f>
        <v>-6.0688125632924717E-5</v>
      </c>
    </row>
    <row r="39" spans="2:11">
      <c r="B39" s="78" t="s">
        <v>1059</v>
      </c>
      <c r="C39" s="72" t="s">
        <v>1060</v>
      </c>
      <c r="D39" s="85" t="s">
        <v>955</v>
      </c>
      <c r="E39" s="85" t="s">
        <v>145</v>
      </c>
      <c r="F39" s="98">
        <v>43657</v>
      </c>
      <c r="G39" s="79">
        <v>45773.52</v>
      </c>
      <c r="H39" s="81">
        <v>-2.3363</v>
      </c>
      <c r="I39" s="79">
        <v>-1.0694000000000001</v>
      </c>
      <c r="J39" s="80">
        <v>0.19094943496296266</v>
      </c>
      <c r="K39" s="80">
        <f>I39/'סכום נכסי הקרן'!$C$42</f>
        <v>-1.7640588880422247E-4</v>
      </c>
    </row>
    <row r="40" spans="2:11">
      <c r="B40" s="78" t="s">
        <v>1061</v>
      </c>
      <c r="C40" s="72" t="s">
        <v>1062</v>
      </c>
      <c r="D40" s="85" t="s">
        <v>955</v>
      </c>
      <c r="E40" s="85" t="s">
        <v>145</v>
      </c>
      <c r="F40" s="98">
        <v>43774</v>
      </c>
      <c r="G40" s="79">
        <v>6912</v>
      </c>
      <c r="H40" s="81">
        <v>-2.8022</v>
      </c>
      <c r="I40" s="79">
        <v>-0.19369</v>
      </c>
      <c r="J40" s="80">
        <v>3.4584810228143102E-2</v>
      </c>
      <c r="K40" s="80">
        <f>I40/'סכום נכסי הקרן'!$C$42</f>
        <v>-3.1950679448746815E-5</v>
      </c>
    </row>
    <row r="41" spans="2:11">
      <c r="B41" s="78" t="s">
        <v>1063</v>
      </c>
      <c r="C41" s="72" t="s">
        <v>1064</v>
      </c>
      <c r="D41" s="85" t="s">
        <v>955</v>
      </c>
      <c r="E41" s="85" t="s">
        <v>145</v>
      </c>
      <c r="F41" s="98">
        <v>43691</v>
      </c>
      <c r="G41" s="79">
        <v>6925.6</v>
      </c>
      <c r="H41" s="81">
        <v>-2.6004</v>
      </c>
      <c r="I41" s="79">
        <v>-0.18009</v>
      </c>
      <c r="J41" s="80">
        <v>3.2156427662689301E-2</v>
      </c>
      <c r="K41" s="80">
        <f>I41/'סכום נכסי הקרן'!$C$42</f>
        <v>-2.9707253146392763E-5</v>
      </c>
    </row>
    <row r="42" spans="2:11">
      <c r="B42" s="78" t="s">
        <v>1065</v>
      </c>
      <c r="C42" s="72" t="s">
        <v>1066</v>
      </c>
      <c r="D42" s="85" t="s">
        <v>955</v>
      </c>
      <c r="E42" s="85" t="s">
        <v>145</v>
      </c>
      <c r="F42" s="98">
        <v>43896</v>
      </c>
      <c r="G42" s="79">
        <v>12230.41696</v>
      </c>
      <c r="H42" s="81">
        <v>-2.1406000000000001</v>
      </c>
      <c r="I42" s="79">
        <v>-0.26180060900000002</v>
      </c>
      <c r="J42" s="80">
        <v>4.6746473126528437E-2</v>
      </c>
      <c r="K42" s="80">
        <f>I42/'סכום נכסי הקרן'!$C$42</f>
        <v>-4.3186056779625695E-5</v>
      </c>
    </row>
    <row r="43" spans="2:11">
      <c r="B43" s="78" t="s">
        <v>1067</v>
      </c>
      <c r="C43" s="72" t="s">
        <v>1068</v>
      </c>
      <c r="D43" s="85" t="s">
        <v>955</v>
      </c>
      <c r="E43" s="85" t="s">
        <v>145</v>
      </c>
      <c r="F43" s="98">
        <v>43896</v>
      </c>
      <c r="G43" s="79">
        <v>12232.88768</v>
      </c>
      <c r="H43" s="81">
        <v>-2.1383000000000001</v>
      </c>
      <c r="I43" s="79">
        <v>-0.26157535500000001</v>
      </c>
      <c r="J43" s="80">
        <v>4.6706252326057941E-2</v>
      </c>
      <c r="K43" s="80">
        <f>I43/'סכום נכסי הקרן'!$C$42</f>
        <v>-4.3148899371661693E-5</v>
      </c>
    </row>
    <row r="44" spans="2:11">
      <c r="B44" s="78" t="s">
        <v>1069</v>
      </c>
      <c r="C44" s="72" t="s">
        <v>1070</v>
      </c>
      <c r="D44" s="85" t="s">
        <v>955</v>
      </c>
      <c r="E44" s="85" t="s">
        <v>145</v>
      </c>
      <c r="F44" s="98">
        <v>43717</v>
      </c>
      <c r="G44" s="79">
        <v>17363</v>
      </c>
      <c r="H44" s="81">
        <v>-2.3109000000000002</v>
      </c>
      <c r="I44" s="79">
        <v>-0.40125</v>
      </c>
      <c r="J44" s="80">
        <v>7.164621355796591E-2</v>
      </c>
      <c r="K44" s="80">
        <f>I44/'סכום נכסי הקרן'!$C$42</f>
        <v>-6.6189323810262064E-5</v>
      </c>
    </row>
    <row r="45" spans="2:11">
      <c r="B45" s="78" t="s">
        <v>1071</v>
      </c>
      <c r="C45" s="72" t="s">
        <v>1072</v>
      </c>
      <c r="D45" s="85" t="s">
        <v>955</v>
      </c>
      <c r="E45" s="85" t="s">
        <v>145</v>
      </c>
      <c r="F45" s="98">
        <v>43705</v>
      </c>
      <c r="G45" s="79">
        <v>14590.8</v>
      </c>
      <c r="H45" s="81">
        <v>-2.2698</v>
      </c>
      <c r="I45" s="79">
        <v>-0.33118000000000003</v>
      </c>
      <c r="J45" s="80">
        <v>5.9134686619631539E-2</v>
      </c>
      <c r="K45" s="80">
        <f>I45/'סכום נכסי הקרן'!$C$42</f>
        <v>-5.4630729618648211E-5</v>
      </c>
    </row>
    <row r="46" spans="2:11">
      <c r="B46" s="78" t="s">
        <v>1073</v>
      </c>
      <c r="C46" s="72" t="s">
        <v>1074</v>
      </c>
      <c r="D46" s="85" t="s">
        <v>955</v>
      </c>
      <c r="E46" s="85" t="s">
        <v>145</v>
      </c>
      <c r="F46" s="98">
        <v>43724</v>
      </c>
      <c r="G46" s="79">
        <v>6960.8</v>
      </c>
      <c r="H46" s="81">
        <v>-2.0817999999999999</v>
      </c>
      <c r="I46" s="79">
        <v>-0.14490999999999998</v>
      </c>
      <c r="J46" s="80">
        <v>2.5874773349993371E-2</v>
      </c>
      <c r="K46" s="80">
        <f>I46/'סכום נכסי הקרן'!$C$42</f>
        <v>-2.390403716721514E-5</v>
      </c>
    </row>
    <row r="47" spans="2:11">
      <c r="B47" s="78" t="s">
        <v>1075</v>
      </c>
      <c r="C47" s="72" t="s">
        <v>1076</v>
      </c>
      <c r="D47" s="85" t="s">
        <v>955</v>
      </c>
      <c r="E47" s="85" t="s">
        <v>145</v>
      </c>
      <c r="F47" s="98">
        <v>43899</v>
      </c>
      <c r="G47" s="79">
        <v>7376.1580799999992</v>
      </c>
      <c r="H47" s="81">
        <v>-2.0886</v>
      </c>
      <c r="I47" s="79">
        <v>-0.15405528499999999</v>
      </c>
      <c r="J47" s="80">
        <v>2.7507732956618822E-2</v>
      </c>
      <c r="K47" s="80">
        <f>I47/'סכום נכסי הקרן'!$C$42</f>
        <v>-2.5412623410709553E-5</v>
      </c>
    </row>
    <row r="48" spans="2:11">
      <c r="B48" s="78" t="s">
        <v>1077</v>
      </c>
      <c r="C48" s="72" t="s">
        <v>1078</v>
      </c>
      <c r="D48" s="85" t="s">
        <v>955</v>
      </c>
      <c r="E48" s="85" t="s">
        <v>145</v>
      </c>
      <c r="F48" s="98">
        <v>43696</v>
      </c>
      <c r="G48" s="79">
        <v>3484</v>
      </c>
      <c r="H48" s="81">
        <v>-1.9764999999999999</v>
      </c>
      <c r="I48" s="79">
        <v>-6.8860000000000005E-2</v>
      </c>
      <c r="J48" s="80">
        <v>1.2295472313025628E-2</v>
      </c>
      <c r="K48" s="80">
        <f>I48/'סכום נכסי הקרן'!$C$42</f>
        <v>-1.1358995233830894E-5</v>
      </c>
    </row>
    <row r="49" spans="2:11">
      <c r="B49" s="78" t="s">
        <v>1079</v>
      </c>
      <c r="C49" s="72" t="s">
        <v>1080</v>
      </c>
      <c r="D49" s="85" t="s">
        <v>955</v>
      </c>
      <c r="E49" s="85" t="s">
        <v>145</v>
      </c>
      <c r="F49" s="98">
        <v>43899</v>
      </c>
      <c r="G49" s="79">
        <v>12301.361920000001</v>
      </c>
      <c r="H49" s="81">
        <v>-2.0240999999999998</v>
      </c>
      <c r="I49" s="79">
        <v>-0.24899650600000001</v>
      </c>
      <c r="J49" s="80">
        <v>4.4460203972743535E-2</v>
      </c>
      <c r="K49" s="80">
        <f>I49/'סכום נכסי הקרן'!$C$42</f>
        <v>-4.1073919908430807E-5</v>
      </c>
    </row>
    <row r="50" spans="2:11">
      <c r="B50" s="78" t="s">
        <v>1081</v>
      </c>
      <c r="C50" s="72" t="s">
        <v>1082</v>
      </c>
      <c r="D50" s="85" t="s">
        <v>955</v>
      </c>
      <c r="E50" s="85" t="s">
        <v>145</v>
      </c>
      <c r="F50" s="98">
        <v>43642</v>
      </c>
      <c r="G50" s="79">
        <v>12257.35</v>
      </c>
      <c r="H50" s="81">
        <v>-0.87409999999999999</v>
      </c>
      <c r="I50" s="79">
        <v>-0.10714</v>
      </c>
      <c r="J50" s="80">
        <v>1.9130655004611759E-2</v>
      </c>
      <c r="K50" s="80">
        <f>I50/'סכום נכסי הקרן'!$C$42</f>
        <v>-1.7673580443692156E-5</v>
      </c>
    </row>
    <row r="51" spans="2:11">
      <c r="B51" s="78" t="s">
        <v>1083</v>
      </c>
      <c r="C51" s="72" t="s">
        <v>1084</v>
      </c>
      <c r="D51" s="85" t="s">
        <v>955</v>
      </c>
      <c r="E51" s="85" t="s">
        <v>145</v>
      </c>
      <c r="F51" s="98">
        <v>43642</v>
      </c>
      <c r="G51" s="79">
        <v>10521.6</v>
      </c>
      <c r="H51" s="81">
        <v>-0.80869999999999997</v>
      </c>
      <c r="I51" s="79">
        <v>-8.5089999999999999E-2</v>
      </c>
      <c r="J51" s="80">
        <v>1.5193461212828212E-2</v>
      </c>
      <c r="K51" s="80">
        <f>I51/'סכום נכסי הקרן'!$C$42</f>
        <v>-1.4036260593184297E-5</v>
      </c>
    </row>
    <row r="52" spans="2:11">
      <c r="B52" s="78" t="s">
        <v>1085</v>
      </c>
      <c r="C52" s="72" t="s">
        <v>1086</v>
      </c>
      <c r="D52" s="85" t="s">
        <v>955</v>
      </c>
      <c r="E52" s="85" t="s">
        <v>145</v>
      </c>
      <c r="F52" s="98">
        <v>43920</v>
      </c>
      <c r="G52" s="79">
        <v>38703.5</v>
      </c>
      <c r="H52" s="81">
        <v>8.2400000000000001E-2</v>
      </c>
      <c r="I52" s="79">
        <v>3.1890000000000002E-2</v>
      </c>
      <c r="J52" s="80">
        <v>-5.6942000009060018E-3</v>
      </c>
      <c r="K52" s="80">
        <f>I52/'סכום נכסי הקרן'!$C$42</f>
        <v>5.2605047633875577E-6</v>
      </c>
    </row>
    <row r="53" spans="2:11">
      <c r="B53" s="78" t="s">
        <v>1087</v>
      </c>
      <c r="C53" s="72" t="s">
        <v>1088</v>
      </c>
      <c r="D53" s="85" t="s">
        <v>955</v>
      </c>
      <c r="E53" s="85" t="s">
        <v>145</v>
      </c>
      <c r="F53" s="98">
        <v>43641</v>
      </c>
      <c r="G53" s="79">
        <v>63567</v>
      </c>
      <c r="H53" s="81">
        <v>-0.60529999999999995</v>
      </c>
      <c r="I53" s="79">
        <v>-0.38477999999999996</v>
      </c>
      <c r="J53" s="80">
        <v>6.8705370848184733E-2</v>
      </c>
      <c r="K53" s="80">
        <f>I53/'סכום נכסי הקרן'!$C$42</f>
        <v>-6.3472468574984767E-5</v>
      </c>
    </row>
    <row r="54" spans="2:11">
      <c r="B54" s="78" t="s">
        <v>1089</v>
      </c>
      <c r="C54" s="72" t="s">
        <v>1090</v>
      </c>
      <c r="D54" s="85" t="s">
        <v>955</v>
      </c>
      <c r="E54" s="85" t="s">
        <v>145</v>
      </c>
      <c r="F54" s="98">
        <v>43920</v>
      </c>
      <c r="G54" s="79">
        <v>4995.3722879999996</v>
      </c>
      <c r="H54" s="81">
        <v>0.60719999999999996</v>
      </c>
      <c r="I54" s="79">
        <v>3.0329469000000001E-2</v>
      </c>
      <c r="J54" s="80">
        <v>-5.4155554219905474E-3</v>
      </c>
      <c r="K54" s="80">
        <f>I54/'סכום נכסי הקרן'!$C$42</f>
        <v>5.0030829772817579E-6</v>
      </c>
    </row>
    <row r="55" spans="2:11">
      <c r="B55" s="78" t="s">
        <v>1091</v>
      </c>
      <c r="C55" s="72" t="s">
        <v>1092</v>
      </c>
      <c r="D55" s="85" t="s">
        <v>955</v>
      </c>
      <c r="E55" s="85" t="s">
        <v>145</v>
      </c>
      <c r="F55" s="98">
        <v>43634</v>
      </c>
      <c r="G55" s="79">
        <v>4956.28</v>
      </c>
      <c r="H55" s="81">
        <v>-0.35809999999999997</v>
      </c>
      <c r="I55" s="79">
        <v>-1.7749999999999998E-2</v>
      </c>
      <c r="J55" s="80">
        <v>3.1693963630003612E-3</v>
      </c>
      <c r="K55" s="80">
        <f>I55/'סכום נכסי הקרן'!$C$42</f>
        <v>-2.9280012402047393E-6</v>
      </c>
    </row>
    <row r="56" spans="2:11">
      <c r="B56" s="78" t="s">
        <v>1093</v>
      </c>
      <c r="C56" s="72" t="s">
        <v>1094</v>
      </c>
      <c r="D56" s="85" t="s">
        <v>955</v>
      </c>
      <c r="E56" s="85" t="s">
        <v>145</v>
      </c>
      <c r="F56" s="98">
        <v>43901</v>
      </c>
      <c r="G56" s="79">
        <v>6251.0980799999998</v>
      </c>
      <c r="H56" s="81">
        <v>-0.62439999999999996</v>
      </c>
      <c r="I56" s="79">
        <v>-3.9032033000000001E-2</v>
      </c>
      <c r="J56" s="80">
        <v>6.969463855251273E-3</v>
      </c>
      <c r="K56" s="80">
        <f>I56/'סכום נכסי הקרן'!$C$42</f>
        <v>-6.4386389313640746E-6</v>
      </c>
    </row>
    <row r="57" spans="2:11">
      <c r="B57" s="78" t="s">
        <v>1095</v>
      </c>
      <c r="C57" s="72" t="s">
        <v>1096</v>
      </c>
      <c r="D57" s="85" t="s">
        <v>955</v>
      </c>
      <c r="E57" s="85" t="s">
        <v>145</v>
      </c>
      <c r="F57" s="98">
        <v>43901</v>
      </c>
      <c r="G57" s="79">
        <v>12505.725759999999</v>
      </c>
      <c r="H57" s="81">
        <v>-0.4093</v>
      </c>
      <c r="I57" s="79">
        <v>-5.118432299999999E-2</v>
      </c>
      <c r="J57" s="80">
        <v>9.1393468821879282E-3</v>
      </c>
      <c r="K57" s="80">
        <f>I57/'סכום נכסי הקרן'!$C$42</f>
        <v>-8.443254153410701E-6</v>
      </c>
    </row>
    <row r="58" spans="2:11">
      <c r="B58" s="78" t="s">
        <v>1097</v>
      </c>
      <c r="C58" s="72" t="s">
        <v>1098</v>
      </c>
      <c r="D58" s="85" t="s">
        <v>955</v>
      </c>
      <c r="E58" s="85" t="s">
        <v>145</v>
      </c>
      <c r="F58" s="98">
        <v>43901</v>
      </c>
      <c r="G58" s="79">
        <v>12532.197759999999</v>
      </c>
      <c r="H58" s="81">
        <v>-0.38350000000000001</v>
      </c>
      <c r="I58" s="79">
        <v>-4.8065083000000002E-2</v>
      </c>
      <c r="J58" s="80">
        <v>8.5823830561977746E-3</v>
      </c>
      <c r="K58" s="80">
        <f>I58/'סכום נכסי הקרן'!$C$42</f>
        <v>-7.9287111343404919E-6</v>
      </c>
    </row>
    <row r="59" spans="2:11">
      <c r="B59" s="78" t="s">
        <v>1099</v>
      </c>
      <c r="C59" s="72" t="s">
        <v>1100</v>
      </c>
      <c r="D59" s="85" t="s">
        <v>955</v>
      </c>
      <c r="E59" s="85" t="s">
        <v>145</v>
      </c>
      <c r="F59" s="98">
        <v>43920</v>
      </c>
      <c r="G59" s="79">
        <v>6297.6887999999999</v>
      </c>
      <c r="H59" s="81">
        <v>0.4793</v>
      </c>
      <c r="I59" s="79">
        <v>3.0185068999999998E-2</v>
      </c>
      <c r="J59" s="80">
        <v>-5.389771712986758E-3</v>
      </c>
      <c r="K59" s="80">
        <f>I59/'סכום נכסי הקרן'!$C$42</f>
        <v>4.9792630686008803E-6</v>
      </c>
    </row>
    <row r="60" spans="2:11">
      <c r="B60" s="78" t="s">
        <v>1101</v>
      </c>
      <c r="C60" s="72" t="s">
        <v>1102</v>
      </c>
      <c r="D60" s="85" t="s">
        <v>955</v>
      </c>
      <c r="E60" s="85" t="s">
        <v>145</v>
      </c>
      <c r="F60" s="98">
        <v>43915</v>
      </c>
      <c r="G60" s="79">
        <v>6302.9831999999997</v>
      </c>
      <c r="H60" s="81">
        <v>0.69340000000000002</v>
      </c>
      <c r="I60" s="79">
        <v>4.37057E-2</v>
      </c>
      <c r="J60" s="80">
        <v>-7.8039823449230928E-3</v>
      </c>
      <c r="K60" s="80">
        <f>I60/'סכום נכסי הקרן'!$C$42</f>
        <v>7.209596834029086E-6</v>
      </c>
    </row>
    <row r="61" spans="2:11">
      <c r="B61" s="78" t="s">
        <v>1103</v>
      </c>
      <c r="C61" s="72" t="s">
        <v>1104</v>
      </c>
      <c r="D61" s="85" t="s">
        <v>955</v>
      </c>
      <c r="E61" s="85" t="s">
        <v>145</v>
      </c>
      <c r="F61" s="98">
        <v>43902</v>
      </c>
      <c r="G61" s="79">
        <v>12710.089599999999</v>
      </c>
      <c r="H61" s="81">
        <v>0.99939999999999996</v>
      </c>
      <c r="I61" s="79">
        <v>0.12703080700000002</v>
      </c>
      <c r="J61" s="80">
        <v>-2.2682308602523998E-2</v>
      </c>
      <c r="K61" s="80">
        <f>I61/'סכום נכסי הקרן'!$C$42</f>
        <v>2.0954724531842758E-5</v>
      </c>
    </row>
    <row r="62" spans="2:11">
      <c r="B62" s="78" t="s">
        <v>1105</v>
      </c>
      <c r="C62" s="72" t="s">
        <v>1106</v>
      </c>
      <c r="D62" s="85" t="s">
        <v>955</v>
      </c>
      <c r="E62" s="85" t="s">
        <v>145</v>
      </c>
      <c r="F62" s="98">
        <v>43914</v>
      </c>
      <c r="G62" s="79">
        <v>18025</v>
      </c>
      <c r="H62" s="81">
        <v>1.4449000000000001</v>
      </c>
      <c r="I62" s="79">
        <v>0.26045000000000001</v>
      </c>
      <c r="J62" s="80">
        <v>-4.6505311703856009E-2</v>
      </c>
      <c r="K62" s="80">
        <f>I62/'סכום נכסי הקרן'!$C$42</f>
        <v>4.2963263268243633E-5</v>
      </c>
    </row>
    <row r="63" spans="2:11">
      <c r="B63" s="78" t="s">
        <v>1107</v>
      </c>
      <c r="C63" s="72" t="s">
        <v>1108</v>
      </c>
      <c r="D63" s="85" t="s">
        <v>955</v>
      </c>
      <c r="E63" s="85" t="s">
        <v>145</v>
      </c>
      <c r="F63" s="98">
        <v>43902</v>
      </c>
      <c r="G63" s="79">
        <v>13406.373792</v>
      </c>
      <c r="H63" s="81">
        <v>1.4551000000000001</v>
      </c>
      <c r="I63" s="79">
        <v>0.19507491399999999</v>
      </c>
      <c r="J63" s="80">
        <v>-3.4832097067279341E-2</v>
      </c>
      <c r="K63" s="80">
        <f>I63/'סכום נכסי הקרן'!$C$42</f>
        <v>3.2179131838018751E-5</v>
      </c>
    </row>
    <row r="64" spans="2:11">
      <c r="B64" s="78" t="s">
        <v>1109</v>
      </c>
      <c r="C64" s="72" t="s">
        <v>1110</v>
      </c>
      <c r="D64" s="85" t="s">
        <v>955</v>
      </c>
      <c r="E64" s="85" t="s">
        <v>145</v>
      </c>
      <c r="F64" s="98">
        <v>43915</v>
      </c>
      <c r="G64" s="79">
        <v>12703.25</v>
      </c>
      <c r="H64" s="81">
        <v>2.1099000000000001</v>
      </c>
      <c r="I64" s="79">
        <v>0.26802999999999999</v>
      </c>
      <c r="J64" s="80">
        <v>-4.7858777869013346E-2</v>
      </c>
      <c r="K64" s="80">
        <f>I64/'סכום נכסי הקרן'!$C$42</f>
        <v>4.421364351617331E-5</v>
      </c>
    </row>
    <row r="65" spans="2:11">
      <c r="B65" s="78" t="s">
        <v>1111</v>
      </c>
      <c r="C65" s="72" t="s">
        <v>1112</v>
      </c>
      <c r="D65" s="85" t="s">
        <v>955</v>
      </c>
      <c r="E65" s="85" t="s">
        <v>145</v>
      </c>
      <c r="F65" s="98">
        <v>43906</v>
      </c>
      <c r="G65" s="79">
        <v>13003.046399999999</v>
      </c>
      <c r="H65" s="81">
        <v>3.2364999999999999</v>
      </c>
      <c r="I65" s="79">
        <v>0.42084583400000003</v>
      </c>
      <c r="J65" s="80">
        <v>-7.5145197502166416E-2</v>
      </c>
      <c r="K65" s="80">
        <f>I65/'סכום נכסי הקרן'!$C$42</f>
        <v>6.9421809796450597E-5</v>
      </c>
    </row>
    <row r="66" spans="2:11">
      <c r="B66" s="78" t="s">
        <v>1113</v>
      </c>
      <c r="C66" s="72" t="s">
        <v>1114</v>
      </c>
      <c r="D66" s="85" t="s">
        <v>955</v>
      </c>
      <c r="E66" s="85" t="s">
        <v>145</v>
      </c>
      <c r="F66" s="98">
        <v>43907</v>
      </c>
      <c r="G66" s="79">
        <v>13463.6592</v>
      </c>
      <c r="H66" s="81">
        <v>6.5872999999999999</v>
      </c>
      <c r="I66" s="79">
        <v>0.88689444500000003</v>
      </c>
      <c r="J66" s="80">
        <v>-0.15836169173792813</v>
      </c>
      <c r="K66" s="80">
        <f>I66/'סכום נכסי הקרן'!$C$42</f>
        <v>1.4630017097975743E-4</v>
      </c>
    </row>
    <row r="67" spans="2:11">
      <c r="B67" s="78" t="s">
        <v>1115</v>
      </c>
      <c r="C67" s="72" t="s">
        <v>1116</v>
      </c>
      <c r="D67" s="85" t="s">
        <v>955</v>
      </c>
      <c r="E67" s="85" t="s">
        <v>145</v>
      </c>
      <c r="F67" s="98">
        <v>43907</v>
      </c>
      <c r="G67" s="79">
        <v>2718.1449599999996</v>
      </c>
      <c r="H67" s="81">
        <v>7.4142999999999999</v>
      </c>
      <c r="I67" s="79">
        <v>0.20153079299999999</v>
      </c>
      <c r="J67" s="80">
        <v>-3.5984842950241049E-2</v>
      </c>
      <c r="K67" s="80">
        <f>I67/'סכום נכסי הקרן'!$C$42</f>
        <v>3.324407954047575E-5</v>
      </c>
    </row>
    <row r="68" spans="2:11">
      <c r="B68" s="78" t="s">
        <v>1117</v>
      </c>
      <c r="C68" s="72" t="s">
        <v>1042</v>
      </c>
      <c r="D68" s="85" t="s">
        <v>955</v>
      </c>
      <c r="E68" s="85" t="s">
        <v>145</v>
      </c>
      <c r="F68" s="98">
        <v>43865</v>
      </c>
      <c r="G68" s="79">
        <v>16042.5</v>
      </c>
      <c r="H68" s="81">
        <v>3.4314</v>
      </c>
      <c r="I68" s="79">
        <v>0.55049000000000003</v>
      </c>
      <c r="J68" s="80">
        <v>-9.8294141062989809E-2</v>
      </c>
      <c r="K68" s="80">
        <f>I68/'סכום נכסי הקרן'!$C$42</f>
        <v>9.0807628322270826E-5</v>
      </c>
    </row>
    <row r="69" spans="2:11">
      <c r="B69" s="78" t="s">
        <v>1118</v>
      </c>
      <c r="C69" s="72" t="s">
        <v>1119</v>
      </c>
      <c r="D69" s="85" t="s">
        <v>955</v>
      </c>
      <c r="E69" s="85" t="s">
        <v>145</v>
      </c>
      <c r="F69" s="98">
        <v>43889</v>
      </c>
      <c r="G69" s="79">
        <v>6291.5119999999997</v>
      </c>
      <c r="H69" s="81">
        <v>2.6669</v>
      </c>
      <c r="I69" s="79">
        <v>0.16778991200000001</v>
      </c>
      <c r="J69" s="80">
        <v>-2.9960154188222576E-2</v>
      </c>
      <c r="K69" s="80">
        <f>I69/'סכום נכסי הקרן'!$C$42</f>
        <v>2.7678257489005305E-5</v>
      </c>
    </row>
    <row r="70" spans="2:11">
      <c r="B70" s="78" t="s">
        <v>1120</v>
      </c>
      <c r="C70" s="72" t="s">
        <v>1121</v>
      </c>
      <c r="D70" s="85" t="s">
        <v>955</v>
      </c>
      <c r="E70" s="85" t="s">
        <v>145</v>
      </c>
      <c r="F70" s="98">
        <v>43857</v>
      </c>
      <c r="G70" s="79">
        <v>10695</v>
      </c>
      <c r="H70" s="81">
        <v>3.2968999999999999</v>
      </c>
      <c r="I70" s="79">
        <v>0.35260000000000002</v>
      </c>
      <c r="J70" s="80">
        <v>-6.2959389160221271E-2</v>
      </c>
      <c r="K70" s="80">
        <f>I70/'סכום נכסי הקרן'!$C$42</f>
        <v>5.8164126044855841E-5</v>
      </c>
    </row>
    <row r="71" spans="2:11">
      <c r="B71" s="78" t="s">
        <v>1122</v>
      </c>
      <c r="C71" s="72" t="s">
        <v>1123</v>
      </c>
      <c r="D71" s="85" t="s">
        <v>955</v>
      </c>
      <c r="E71" s="85" t="s">
        <v>145</v>
      </c>
      <c r="F71" s="98">
        <v>43811</v>
      </c>
      <c r="G71" s="79">
        <v>35650</v>
      </c>
      <c r="H71" s="81">
        <v>3.0865999999999998</v>
      </c>
      <c r="I71" s="79">
        <v>1.1003800000000001</v>
      </c>
      <c r="J71" s="80">
        <v>-0.19648114760103313</v>
      </c>
      <c r="K71" s="80">
        <f>I71/'סכום נכסי הקרן'!$C$42</f>
        <v>1.8151628195473192E-4</v>
      </c>
    </row>
    <row r="72" spans="2:11">
      <c r="B72" s="78" t="s">
        <v>1124</v>
      </c>
      <c r="C72" s="72" t="s">
        <v>1125</v>
      </c>
      <c r="D72" s="85" t="s">
        <v>955</v>
      </c>
      <c r="E72" s="85" t="s">
        <v>145</v>
      </c>
      <c r="F72" s="98">
        <v>43889</v>
      </c>
      <c r="G72" s="79">
        <v>11324.721600000001</v>
      </c>
      <c r="H72" s="81">
        <v>2.9518</v>
      </c>
      <c r="I72" s="79">
        <v>0.33428627799999994</v>
      </c>
      <c r="J72" s="80">
        <v>-5.9689335982767745E-2</v>
      </c>
      <c r="K72" s="80">
        <f>I72/'סכום נכסי הקרן'!$C$42</f>
        <v>5.5143134454502881E-5</v>
      </c>
    </row>
    <row r="73" spans="2:11">
      <c r="B73" s="78" t="s">
        <v>1126</v>
      </c>
      <c r="C73" s="72" t="s">
        <v>1127</v>
      </c>
      <c r="D73" s="85" t="s">
        <v>955</v>
      </c>
      <c r="E73" s="85" t="s">
        <v>145</v>
      </c>
      <c r="F73" s="98">
        <v>43921</v>
      </c>
      <c r="G73" s="79">
        <v>7549.8144000000002</v>
      </c>
      <c r="H73" s="81">
        <v>0.17369999999999999</v>
      </c>
      <c r="I73" s="79">
        <v>1.3114190000000001E-2</v>
      </c>
      <c r="J73" s="80">
        <v>-2.3416375261800402E-3</v>
      </c>
      <c r="K73" s="80">
        <f>I73/'סכום נכסי הקרן'!$C$42</f>
        <v>2.1632881455932731E-6</v>
      </c>
    </row>
    <row r="74" spans="2:11">
      <c r="B74" s="78" t="s">
        <v>1128</v>
      </c>
      <c r="C74" s="72" t="s">
        <v>1129</v>
      </c>
      <c r="D74" s="85" t="s">
        <v>955</v>
      </c>
      <c r="E74" s="85" t="s">
        <v>145</v>
      </c>
      <c r="F74" s="98">
        <v>43921</v>
      </c>
      <c r="G74" s="79">
        <v>12583.023999999999</v>
      </c>
      <c r="H74" s="81">
        <v>0.18279999999999999</v>
      </c>
      <c r="I74" s="79">
        <v>2.3007110000000001E-2</v>
      </c>
      <c r="J74" s="80">
        <v>-4.1080930004027743E-3</v>
      </c>
      <c r="K74" s="80">
        <f>I74/'סכום נכסי הקרן'!$C$42</f>
        <v>3.7952026261141895E-6</v>
      </c>
    </row>
    <row r="75" spans="2:11">
      <c r="B75" s="78" t="s">
        <v>1130</v>
      </c>
      <c r="C75" s="72" t="s">
        <v>1131</v>
      </c>
      <c r="D75" s="85" t="s">
        <v>955</v>
      </c>
      <c r="E75" s="85" t="s">
        <v>145</v>
      </c>
      <c r="F75" s="98">
        <v>43921</v>
      </c>
      <c r="G75" s="79">
        <v>5662.3608000000004</v>
      </c>
      <c r="H75" s="81">
        <v>0.18959999999999999</v>
      </c>
      <c r="I75" s="79">
        <v>1.0738194999999997E-2</v>
      </c>
      <c r="J75" s="80">
        <v>-1.9173857001796427E-3</v>
      </c>
      <c r="K75" s="80">
        <f>I75/'סכום נכסי הקרן'!$C$42</f>
        <v>1.771349198735793E-6</v>
      </c>
    </row>
    <row r="76" spans="2:11">
      <c r="B76" s="78" t="s">
        <v>1132</v>
      </c>
      <c r="C76" s="72" t="s">
        <v>1133</v>
      </c>
      <c r="D76" s="85" t="s">
        <v>955</v>
      </c>
      <c r="E76" s="85" t="s">
        <v>145</v>
      </c>
      <c r="F76" s="98">
        <v>43909</v>
      </c>
      <c r="G76" s="79">
        <v>6291.5119999999997</v>
      </c>
      <c r="H76" s="81">
        <v>-2.3077999999999999</v>
      </c>
      <c r="I76" s="79">
        <v>-0.14519700900000002</v>
      </c>
      <c r="J76" s="80">
        <v>2.5926020971443989E-2</v>
      </c>
      <c r="K76" s="80">
        <f>I76/'סכום נכסי הקרן'!$C$42</f>
        <v>-2.3951381545127817E-5</v>
      </c>
    </row>
    <row r="77" spans="2:11">
      <c r="B77" s="78" t="s">
        <v>1134</v>
      </c>
      <c r="C77" s="72" t="s">
        <v>1135</v>
      </c>
      <c r="D77" s="85" t="s">
        <v>955</v>
      </c>
      <c r="E77" s="85" t="s">
        <v>145</v>
      </c>
      <c r="F77" s="98">
        <v>43909</v>
      </c>
      <c r="G77" s="79">
        <v>10066.4192</v>
      </c>
      <c r="H77" s="81">
        <v>-3.4106000000000001</v>
      </c>
      <c r="I77" s="79">
        <v>-0.34332834799999995</v>
      </c>
      <c r="J77" s="80">
        <v>6.1303865772739281E-2</v>
      </c>
      <c r="K77" s="80">
        <f>I77/'סכום נכסי הקרן'!$C$42</f>
        <v>-5.6634694576982776E-5</v>
      </c>
    </row>
    <row r="78" spans="2:11">
      <c r="B78" s="78" t="s">
        <v>1136</v>
      </c>
      <c r="C78" s="72" t="s">
        <v>1137</v>
      </c>
      <c r="D78" s="85" t="s">
        <v>955</v>
      </c>
      <c r="E78" s="85" t="s">
        <v>145</v>
      </c>
      <c r="F78" s="98">
        <v>43906</v>
      </c>
      <c r="G78" s="79">
        <v>6920.6631999999991</v>
      </c>
      <c r="H78" s="81">
        <v>-5.1536999999999997</v>
      </c>
      <c r="I78" s="79">
        <v>-0.356671825</v>
      </c>
      <c r="J78" s="80">
        <v>6.3686444221955005E-2</v>
      </c>
      <c r="K78" s="80">
        <f>I78/'סכום נכסי הקרן'!$C$42</f>
        <v>-5.8835805405413398E-5</v>
      </c>
    </row>
    <row r="79" spans="2:11">
      <c r="B79" s="75"/>
      <c r="C79" s="72"/>
      <c r="D79" s="72"/>
      <c r="E79" s="72"/>
      <c r="F79" s="72"/>
      <c r="G79" s="79"/>
      <c r="H79" s="81"/>
      <c r="I79" s="72"/>
      <c r="J79" s="80"/>
      <c r="K79" s="72"/>
    </row>
    <row r="80" spans="2:11">
      <c r="B80" s="90" t="s">
        <v>210</v>
      </c>
      <c r="C80" s="74"/>
      <c r="D80" s="74"/>
      <c r="E80" s="74"/>
      <c r="F80" s="74"/>
      <c r="G80" s="82"/>
      <c r="H80" s="84"/>
      <c r="I80" s="82">
        <v>0.38934313100000006</v>
      </c>
      <c r="J80" s="83">
        <v>-6.9520152301440763E-2</v>
      </c>
      <c r="K80" s="83">
        <f>I80/'סכום נכסי הקרן'!$C$42</f>
        <v>6.4225192700461778E-5</v>
      </c>
    </row>
    <row r="81" spans="2:11">
      <c r="B81" s="78" t="s">
        <v>1138</v>
      </c>
      <c r="C81" s="72" t="s">
        <v>1139</v>
      </c>
      <c r="D81" s="85" t="s">
        <v>955</v>
      </c>
      <c r="E81" s="85" t="s">
        <v>147</v>
      </c>
      <c r="F81" s="98">
        <v>43920</v>
      </c>
      <c r="G81" s="79">
        <v>2340.3048100000001</v>
      </c>
      <c r="H81" s="81">
        <v>-1.2197</v>
      </c>
      <c r="I81" s="79">
        <v>-2.8544697999999997E-2</v>
      </c>
      <c r="J81" s="80">
        <v>5.0968710999517563E-3</v>
      </c>
      <c r="K81" s="80">
        <f>I81/'סכום נכסי הקרן'!$C$42</f>
        <v>-4.7086710504377315E-6</v>
      </c>
    </row>
    <row r="82" spans="2:11">
      <c r="B82" s="78" t="s">
        <v>1140</v>
      </c>
      <c r="C82" s="72" t="s">
        <v>1141</v>
      </c>
      <c r="D82" s="85" t="s">
        <v>955</v>
      </c>
      <c r="E82" s="85" t="s">
        <v>147</v>
      </c>
      <c r="F82" s="98">
        <v>43655</v>
      </c>
      <c r="G82" s="79">
        <v>3510.27</v>
      </c>
      <c r="H82" s="81">
        <v>-4.6013999999999999</v>
      </c>
      <c r="I82" s="79">
        <v>-0.16152</v>
      </c>
      <c r="J82" s="80">
        <v>2.8840614115595402E-2</v>
      </c>
      <c r="K82" s="80">
        <f>I82/'סכום נכסי הקרן'!$C$42</f>
        <v>-2.6643986496781381E-5</v>
      </c>
    </row>
    <row r="83" spans="2:11">
      <c r="B83" s="78" t="s">
        <v>1142</v>
      </c>
      <c r="C83" s="72" t="s">
        <v>1143</v>
      </c>
      <c r="D83" s="85" t="s">
        <v>955</v>
      </c>
      <c r="E83" s="85" t="s">
        <v>147</v>
      </c>
      <c r="F83" s="98">
        <v>43899</v>
      </c>
      <c r="G83" s="79">
        <v>6194.9244959999996</v>
      </c>
      <c r="H83" s="81">
        <v>-4.6597999999999997</v>
      </c>
      <c r="I83" s="79">
        <v>-0.28867104799999999</v>
      </c>
      <c r="J83" s="80">
        <v>5.1544392655476209E-2</v>
      </c>
      <c r="K83" s="80">
        <f>I83/'סכום נכסי הקרן'!$C$42</f>
        <v>-4.7618545721419819E-5</v>
      </c>
    </row>
    <row r="84" spans="2:11">
      <c r="B84" s="78" t="s">
        <v>1144</v>
      </c>
      <c r="C84" s="72" t="s">
        <v>1145</v>
      </c>
      <c r="D84" s="85" t="s">
        <v>955</v>
      </c>
      <c r="E84" s="85" t="s">
        <v>147</v>
      </c>
      <c r="F84" s="98">
        <v>43899</v>
      </c>
      <c r="G84" s="79">
        <v>2560.568792</v>
      </c>
      <c r="H84" s="81">
        <v>-5.0559000000000003</v>
      </c>
      <c r="I84" s="79">
        <v>-0.12946068099999999</v>
      </c>
      <c r="J84" s="80">
        <v>2.311618093030704E-2</v>
      </c>
      <c r="K84" s="80">
        <f>I84/'סכום נכסי הקרן'!$C$42</f>
        <v>-2.1355551240887333E-5</v>
      </c>
    </row>
    <row r="85" spans="2:11">
      <c r="B85" s="78" t="s">
        <v>1146</v>
      </c>
      <c r="C85" s="72" t="s">
        <v>1147</v>
      </c>
      <c r="D85" s="85" t="s">
        <v>955</v>
      </c>
      <c r="E85" s="85" t="s">
        <v>148</v>
      </c>
      <c r="F85" s="98">
        <v>43766</v>
      </c>
      <c r="G85" s="79">
        <v>2859.09</v>
      </c>
      <c r="H85" s="81">
        <v>-4.6508000000000003</v>
      </c>
      <c r="I85" s="79">
        <v>-0.13297</v>
      </c>
      <c r="J85" s="80">
        <v>2.3742796303558203E-2</v>
      </c>
      <c r="K85" s="80">
        <f>I85/'סכום נכסי הקרן'!$C$42</f>
        <v>-2.1934440840001365E-5</v>
      </c>
    </row>
    <row r="86" spans="2:11">
      <c r="B86" s="78" t="s">
        <v>1148</v>
      </c>
      <c r="C86" s="72" t="s">
        <v>1149</v>
      </c>
      <c r="D86" s="85" t="s">
        <v>955</v>
      </c>
      <c r="E86" s="85" t="s">
        <v>148</v>
      </c>
      <c r="F86" s="98">
        <v>43815</v>
      </c>
      <c r="G86" s="79">
        <v>1539.51</v>
      </c>
      <c r="H86" s="81">
        <v>-8.6852</v>
      </c>
      <c r="I86" s="79">
        <v>-0.13371</v>
      </c>
      <c r="J86" s="80">
        <v>2.387492888432554E-2</v>
      </c>
      <c r="K86" s="80">
        <f>I86/'סכום נכסי הקרן'!$C$42</f>
        <v>-2.2056509624100041E-5</v>
      </c>
    </row>
    <row r="87" spans="2:11">
      <c r="B87" s="78" t="s">
        <v>1150</v>
      </c>
      <c r="C87" s="72" t="s">
        <v>1151</v>
      </c>
      <c r="D87" s="85" t="s">
        <v>955</v>
      </c>
      <c r="E87" s="85" t="s">
        <v>147</v>
      </c>
      <c r="F87" s="98">
        <v>43745</v>
      </c>
      <c r="G87" s="79">
        <v>2799.2195190000002</v>
      </c>
      <c r="H87" s="81">
        <v>1.5133000000000001</v>
      </c>
      <c r="I87" s="79">
        <v>4.2361887000000001E-2</v>
      </c>
      <c r="J87" s="80">
        <v>-7.5640343993032275E-3</v>
      </c>
      <c r="K87" s="80">
        <f>I87/'סכום נכסי הקרן'!$C$42</f>
        <v>6.9879243759669318E-6</v>
      </c>
    </row>
    <row r="88" spans="2:11">
      <c r="B88" s="78" t="s">
        <v>1152</v>
      </c>
      <c r="C88" s="72" t="s">
        <v>1016</v>
      </c>
      <c r="D88" s="85" t="s">
        <v>955</v>
      </c>
      <c r="E88" s="85" t="s">
        <v>147</v>
      </c>
      <c r="F88" s="98">
        <v>43745</v>
      </c>
      <c r="G88" s="79">
        <v>2799.2195190000002</v>
      </c>
      <c r="H88" s="81">
        <v>1.5133000000000001</v>
      </c>
      <c r="I88" s="79">
        <v>4.2361887000000001E-2</v>
      </c>
      <c r="J88" s="80">
        <v>-7.5640343993032275E-3</v>
      </c>
      <c r="K88" s="80">
        <f>I88/'סכום נכסי הקרן'!$C$42</f>
        <v>6.9879243759669318E-6</v>
      </c>
    </row>
    <row r="89" spans="2:11">
      <c r="B89" s="78" t="s">
        <v>1153</v>
      </c>
      <c r="C89" s="72" t="s">
        <v>1154</v>
      </c>
      <c r="D89" s="85" t="s">
        <v>955</v>
      </c>
      <c r="E89" s="85" t="s">
        <v>147</v>
      </c>
      <c r="F89" s="98">
        <v>43850</v>
      </c>
      <c r="G89" s="79">
        <v>4224.8761379999996</v>
      </c>
      <c r="H89" s="81">
        <v>1.8637999999999999</v>
      </c>
      <c r="I89" s="79">
        <v>7.8741567999999998E-2</v>
      </c>
      <c r="J89" s="80">
        <v>-1.4059900802036373E-2</v>
      </c>
      <c r="K89" s="80">
        <f>I89/'סכום נכסי הקרן'!$C$42</f>
        <v>1.298903711322061E-5</v>
      </c>
    </row>
    <row r="90" spans="2:11">
      <c r="B90" s="78" t="s">
        <v>1155</v>
      </c>
      <c r="C90" s="72" t="s">
        <v>1074</v>
      </c>
      <c r="D90" s="85" t="s">
        <v>955</v>
      </c>
      <c r="E90" s="85" t="s">
        <v>147</v>
      </c>
      <c r="F90" s="98">
        <v>43850</v>
      </c>
      <c r="G90" s="79">
        <v>2394.7382130000001</v>
      </c>
      <c r="H90" s="81">
        <v>1.8898999999999999</v>
      </c>
      <c r="I90" s="79">
        <v>4.5258983999999995E-2</v>
      </c>
      <c r="J90" s="80">
        <v>-8.0813329173347343E-3</v>
      </c>
      <c r="K90" s="80">
        <f>I90/'סכום נכסי הקרן'!$C$42</f>
        <v>7.4658231708397999E-6</v>
      </c>
    </row>
    <row r="91" spans="2:11">
      <c r="B91" s="78" t="s">
        <v>1156</v>
      </c>
      <c r="C91" s="72" t="s">
        <v>1030</v>
      </c>
      <c r="D91" s="85" t="s">
        <v>955</v>
      </c>
      <c r="E91" s="85" t="s">
        <v>147</v>
      </c>
      <c r="F91" s="98">
        <v>43719</v>
      </c>
      <c r="G91" s="79">
        <v>3528.9090809999998</v>
      </c>
      <c r="H91" s="81">
        <v>2.3460999999999999</v>
      </c>
      <c r="I91" s="79">
        <v>8.2791371000000002E-2</v>
      </c>
      <c r="J91" s="80">
        <v>-1.4783023669589499E-2</v>
      </c>
      <c r="K91" s="80">
        <f>I91/'סכום נכסי הקרן'!$C$42</f>
        <v>1.3657083772746518E-5</v>
      </c>
    </row>
    <row r="92" spans="2:11">
      <c r="B92" s="78" t="s">
        <v>1157</v>
      </c>
      <c r="C92" s="72" t="s">
        <v>1158</v>
      </c>
      <c r="D92" s="85" t="s">
        <v>955</v>
      </c>
      <c r="E92" s="85" t="s">
        <v>147</v>
      </c>
      <c r="F92" s="98">
        <v>43719</v>
      </c>
      <c r="G92" s="79">
        <v>3529.1292840000006</v>
      </c>
      <c r="H92" s="81">
        <v>2.3521999999999998</v>
      </c>
      <c r="I92" s="79">
        <v>8.3011238000000001E-2</v>
      </c>
      <c r="J92" s="80">
        <v>-1.4822282580583516E-2</v>
      </c>
      <c r="K92" s="80">
        <f>I92/'סכום נכסי הקרן'!$C$42</f>
        <v>1.3693352552953849E-5</v>
      </c>
    </row>
    <row r="93" spans="2:11">
      <c r="B93" s="78" t="s">
        <v>1159</v>
      </c>
      <c r="C93" s="72" t="s">
        <v>1160</v>
      </c>
      <c r="D93" s="85" t="s">
        <v>955</v>
      </c>
      <c r="E93" s="85" t="s">
        <v>147</v>
      </c>
      <c r="F93" s="98">
        <v>43768</v>
      </c>
      <c r="G93" s="79">
        <v>1557.218427</v>
      </c>
      <c r="H93" s="81">
        <v>2.6276999999999999</v>
      </c>
      <c r="I93" s="79">
        <v>4.0919759999999999E-2</v>
      </c>
      <c r="J93" s="80">
        <v>-7.306531747540714E-3</v>
      </c>
      <c r="K93" s="80">
        <f>I93/'סכום נכסי הקרן'!$C$42</f>
        <v>6.750034255148185E-6</v>
      </c>
    </row>
    <row r="94" spans="2:11">
      <c r="B94" s="78" t="s">
        <v>1161</v>
      </c>
      <c r="C94" s="72" t="s">
        <v>1162</v>
      </c>
      <c r="D94" s="85" t="s">
        <v>955</v>
      </c>
      <c r="E94" s="85" t="s">
        <v>147</v>
      </c>
      <c r="F94" s="98">
        <v>43894</v>
      </c>
      <c r="G94" s="79">
        <v>7789.2064320000009</v>
      </c>
      <c r="H94" s="81">
        <v>2.2361</v>
      </c>
      <c r="I94" s="79">
        <v>0.17417163999999999</v>
      </c>
      <c r="J94" s="80">
        <v>-3.1099659850918775E-2</v>
      </c>
      <c r="K94" s="80">
        <f>I94/'סכום נכסי הקרן'!$C$42</f>
        <v>2.8730973404422162E-5</v>
      </c>
    </row>
    <row r="95" spans="2:11">
      <c r="B95" s="78" t="s">
        <v>1163</v>
      </c>
      <c r="C95" s="72" t="s">
        <v>1164</v>
      </c>
      <c r="D95" s="85" t="s">
        <v>955</v>
      </c>
      <c r="E95" s="85" t="s">
        <v>147</v>
      </c>
      <c r="F95" s="98">
        <v>43894</v>
      </c>
      <c r="G95" s="79">
        <v>2634.4020369999994</v>
      </c>
      <c r="H95" s="81">
        <v>2.2446999999999999</v>
      </c>
      <c r="I95" s="79">
        <v>5.9133784000000002E-2</v>
      </c>
      <c r="J95" s="80">
        <v>-1.0558783095214026E-2</v>
      </c>
      <c r="K95" s="80">
        <f>I95/'סכום נכסי הקרן'!$C$42</f>
        <v>9.7545798811267152E-6</v>
      </c>
    </row>
    <row r="96" spans="2:11">
      <c r="B96" s="78" t="s">
        <v>1165</v>
      </c>
      <c r="C96" s="72" t="s">
        <v>1166</v>
      </c>
      <c r="D96" s="85" t="s">
        <v>955</v>
      </c>
      <c r="E96" s="85" t="s">
        <v>147</v>
      </c>
      <c r="F96" s="98">
        <v>43894</v>
      </c>
      <c r="G96" s="79">
        <v>4745.5994199999996</v>
      </c>
      <c r="H96" s="81">
        <v>2.2618999999999998</v>
      </c>
      <c r="I96" s="79">
        <v>0.107340462</v>
      </c>
      <c r="J96" s="80">
        <v>-1.9166449006511464E-2</v>
      </c>
      <c r="K96" s="80">
        <f>I96/'סכום נכסי הקרן'!$C$42</f>
        <v>1.7706648217473221E-5</v>
      </c>
    </row>
    <row r="97" spans="2:11">
      <c r="B97" s="78" t="s">
        <v>1167</v>
      </c>
      <c r="C97" s="72" t="s">
        <v>1168</v>
      </c>
      <c r="D97" s="85" t="s">
        <v>955</v>
      </c>
      <c r="E97" s="85" t="s">
        <v>147</v>
      </c>
      <c r="F97" s="98">
        <v>43895</v>
      </c>
      <c r="G97" s="79">
        <v>5671.6219060000012</v>
      </c>
      <c r="H97" s="81">
        <v>2.1875</v>
      </c>
      <c r="I97" s="79">
        <v>0.124067592</v>
      </c>
      <c r="J97" s="80">
        <v>-2.2153204216958464E-2</v>
      </c>
      <c r="K97" s="80">
        <f>I97/'סכום נכסי הקרן'!$C$42</f>
        <v>2.0465919056068487E-5</v>
      </c>
    </row>
    <row r="98" spans="2:11">
      <c r="B98" s="78" t="s">
        <v>1169</v>
      </c>
      <c r="C98" s="72" t="s">
        <v>1170</v>
      </c>
      <c r="D98" s="85" t="s">
        <v>955</v>
      </c>
      <c r="E98" s="85" t="s">
        <v>147</v>
      </c>
      <c r="F98" s="98">
        <v>43895</v>
      </c>
      <c r="G98" s="79">
        <v>5681.9903169999998</v>
      </c>
      <c r="H98" s="81">
        <v>2.3561999999999999</v>
      </c>
      <c r="I98" s="79">
        <v>0.133876734</v>
      </c>
      <c r="J98" s="80">
        <v>-2.3904700497462919E-2</v>
      </c>
      <c r="K98" s="80">
        <f>I98/'סכום נכסי הקרן'!$C$42</f>
        <v>2.2084013700651267E-5</v>
      </c>
    </row>
    <row r="99" spans="2:11">
      <c r="B99" s="78" t="s">
        <v>1171</v>
      </c>
      <c r="C99" s="72" t="s">
        <v>1172</v>
      </c>
      <c r="D99" s="85" t="s">
        <v>955</v>
      </c>
      <c r="E99" s="85" t="s">
        <v>147</v>
      </c>
      <c r="F99" s="98">
        <v>43895</v>
      </c>
      <c r="G99" s="79">
        <v>10695.873651</v>
      </c>
      <c r="H99" s="81">
        <v>2.3647</v>
      </c>
      <c r="I99" s="79">
        <v>0.25292790999999998</v>
      </c>
      <c r="J99" s="80">
        <v>-4.5162185805931419E-2</v>
      </c>
      <c r="K99" s="80">
        <f>I99/'סכום נכסי הקרן'!$C$42</f>
        <v>4.1722435727458744E-5</v>
      </c>
    </row>
    <row r="100" spans="2:11">
      <c r="B100" s="78" t="s">
        <v>1173</v>
      </c>
      <c r="C100" s="72" t="s">
        <v>1174</v>
      </c>
      <c r="D100" s="85" t="s">
        <v>955</v>
      </c>
      <c r="E100" s="85" t="s">
        <v>147</v>
      </c>
      <c r="F100" s="98">
        <v>43650</v>
      </c>
      <c r="G100" s="79">
        <v>8377.4599999999991</v>
      </c>
      <c r="H100" s="81">
        <v>4.9970999999999997</v>
      </c>
      <c r="I100" s="79">
        <v>0.41863</v>
      </c>
      <c r="J100" s="80">
        <v>-7.4749543630582616E-2</v>
      </c>
      <c r="K100" s="80">
        <f>I100/'סכום נכסי הקרן'!$C$42</f>
        <v>6.9056290658417471E-5</v>
      </c>
    </row>
    <row r="101" spans="2:11">
      <c r="B101" s="78" t="s">
        <v>1175</v>
      </c>
      <c r="C101" s="72" t="s">
        <v>1176</v>
      </c>
      <c r="D101" s="85" t="s">
        <v>955</v>
      </c>
      <c r="E101" s="85" t="s">
        <v>148</v>
      </c>
      <c r="F101" s="98">
        <v>43908</v>
      </c>
      <c r="G101" s="79">
        <v>6084.0556829999996</v>
      </c>
      <c r="H101" s="81">
        <v>-4.9993999999999996</v>
      </c>
      <c r="I101" s="79">
        <v>-0.30416525899999997</v>
      </c>
      <c r="J101" s="80">
        <v>5.4311000880319031E-2</v>
      </c>
      <c r="K101" s="80">
        <f>I101/'סכום נכסי הקרן'!$C$42</f>
        <v>-5.0174436934039193E-5</v>
      </c>
    </row>
    <row r="102" spans="2:11">
      <c r="B102" s="78" t="s">
        <v>1177</v>
      </c>
      <c r="C102" s="72" t="s">
        <v>1178</v>
      </c>
      <c r="D102" s="85" t="s">
        <v>955</v>
      </c>
      <c r="E102" s="85" t="s">
        <v>148</v>
      </c>
      <c r="F102" s="98">
        <v>43720</v>
      </c>
      <c r="G102" s="79">
        <v>4435.82</v>
      </c>
      <c r="H102" s="81">
        <v>0.68330000000000002</v>
      </c>
      <c r="I102" s="79">
        <v>3.031E-2</v>
      </c>
      <c r="J102" s="80">
        <v>-5.4120790852135751E-3</v>
      </c>
      <c r="K102" s="80">
        <f>I102/'סכום נכסי הקרן'!$C$42</f>
        <v>4.9998714135552485E-6</v>
      </c>
    </row>
    <row r="103" spans="2:11">
      <c r="B103" s="78" t="s">
        <v>1179</v>
      </c>
      <c r="C103" s="72" t="s">
        <v>1180</v>
      </c>
      <c r="D103" s="85" t="s">
        <v>955</v>
      </c>
      <c r="E103" s="85" t="s">
        <v>145</v>
      </c>
      <c r="F103" s="98">
        <v>43872</v>
      </c>
      <c r="G103" s="79">
        <v>18322.32</v>
      </c>
      <c r="H103" s="81">
        <v>-0.80510000000000004</v>
      </c>
      <c r="I103" s="79">
        <v>-0.14752000000000001</v>
      </c>
      <c r="J103" s="80">
        <v>2.6340808533510611E-2</v>
      </c>
      <c r="K103" s="80">
        <f>I103/'סכום נכסי הקרן'!$C$42</f>
        <v>-2.4334577067887505E-5</v>
      </c>
    </row>
    <row r="104" spans="2:11">
      <c r="B104" s="78"/>
      <c r="C104" s="72"/>
      <c r="D104" s="85"/>
      <c r="E104" s="85"/>
      <c r="F104" s="98"/>
      <c r="G104" s="79"/>
      <c r="H104" s="81"/>
      <c r="I104" s="79"/>
      <c r="J104" s="80"/>
      <c r="K104" s="80"/>
    </row>
    <row r="105" spans="2:11" s="88" customFormat="1">
      <c r="B105" s="111" t="s">
        <v>215</v>
      </c>
      <c r="C105" s="105"/>
      <c r="D105" s="112"/>
      <c r="E105" s="112"/>
      <c r="F105" s="113"/>
      <c r="G105" s="106"/>
      <c r="H105" s="107"/>
      <c r="I105" s="106">
        <v>-2.0485543239999999</v>
      </c>
      <c r="J105" s="108">
        <v>0.36578482388136696</v>
      </c>
      <c r="K105" s="108">
        <f>I105/'סכום נכסי הקרן'!$C$42</f>
        <v>-3.3792504796049472E-4</v>
      </c>
    </row>
    <row r="106" spans="2:11">
      <c r="B106" s="90" t="s">
        <v>209</v>
      </c>
      <c r="C106" s="74"/>
      <c r="D106" s="74"/>
      <c r="E106" s="74"/>
      <c r="F106" s="74"/>
      <c r="G106" s="82"/>
      <c r="H106" s="84"/>
      <c r="I106" s="82">
        <v>-2.0485543239999999</v>
      </c>
      <c r="J106" s="83">
        <v>0.36578482388136696</v>
      </c>
      <c r="K106" s="83">
        <f>I106/'סכום נכסי הקרן'!$C$42</f>
        <v>-3.3792504796049472E-4</v>
      </c>
    </row>
    <row r="107" spans="2:11">
      <c r="B107" s="78" t="s">
        <v>1181</v>
      </c>
      <c r="C107" s="72" t="s">
        <v>1182</v>
      </c>
      <c r="D107" s="85" t="s">
        <v>955</v>
      </c>
      <c r="E107" s="85" t="s">
        <v>145</v>
      </c>
      <c r="F107" s="98">
        <v>43866</v>
      </c>
      <c r="G107" s="79">
        <v>2516.6047990000002</v>
      </c>
      <c r="H107" s="81">
        <v>-22.492799999999999</v>
      </c>
      <c r="I107" s="79">
        <v>-0.56605451300000009</v>
      </c>
      <c r="J107" s="80">
        <v>0.10107330224012062</v>
      </c>
      <c r="K107" s="80">
        <f>I107/'סכום נכסי הקרן'!$C$42</f>
        <v>-9.3375116399295211E-5</v>
      </c>
    </row>
    <row r="108" spans="2:11">
      <c r="B108" s="78" t="s">
        <v>1181</v>
      </c>
      <c r="C108" s="72" t="s">
        <v>1052</v>
      </c>
      <c r="D108" s="85" t="s">
        <v>955</v>
      </c>
      <c r="E108" s="85" t="s">
        <v>145</v>
      </c>
      <c r="F108" s="98">
        <v>43879</v>
      </c>
      <c r="G108" s="79">
        <v>6291.5120040000002</v>
      </c>
      <c r="H108" s="81">
        <v>-23.329699999999999</v>
      </c>
      <c r="I108" s="79">
        <v>-1.4677903449999998</v>
      </c>
      <c r="J108" s="80">
        <v>0.26208503555436874</v>
      </c>
      <c r="K108" s="80">
        <f>I108/'סכום נכסי הקרן'!$C$42</f>
        <v>-2.4212349017017136E-4</v>
      </c>
    </row>
    <row r="109" spans="2:11">
      <c r="B109" s="78" t="s">
        <v>1181</v>
      </c>
      <c r="C109" s="72" t="s">
        <v>1183</v>
      </c>
      <c r="D109" s="85" t="s">
        <v>955</v>
      </c>
      <c r="E109" s="85" t="s">
        <v>145</v>
      </c>
      <c r="F109" s="98">
        <v>43916</v>
      </c>
      <c r="G109" s="79">
        <v>5015.3267320000004</v>
      </c>
      <c r="H109" s="81">
        <v>-0.29330000000000001</v>
      </c>
      <c r="I109" s="79">
        <v>-1.4709465999999999E-2</v>
      </c>
      <c r="J109" s="80">
        <v>2.626486086877604E-3</v>
      </c>
      <c r="K109" s="80">
        <f>I109/'סכום נכסי הקרן'!$C$42</f>
        <v>-2.4264413910281377E-6</v>
      </c>
    </row>
    <row r="110" spans="2:11">
      <c r="C110" s="1"/>
      <c r="D110" s="1"/>
    </row>
    <row r="111" spans="2:11">
      <c r="C111" s="1"/>
      <c r="D111" s="1"/>
    </row>
    <row r="112" spans="2:11">
      <c r="C112" s="1"/>
      <c r="D112" s="1"/>
    </row>
    <row r="113" spans="2:4">
      <c r="B113" s="87" t="s">
        <v>233</v>
      </c>
      <c r="C113" s="1"/>
      <c r="D113" s="1"/>
    </row>
    <row r="114" spans="2:4">
      <c r="B114" s="87" t="s">
        <v>93</v>
      </c>
      <c r="C114" s="1"/>
      <c r="D114" s="1"/>
    </row>
    <row r="115" spans="2:4">
      <c r="B115" s="87" t="s">
        <v>216</v>
      </c>
      <c r="C115" s="1"/>
      <c r="D115" s="1"/>
    </row>
    <row r="116" spans="2:4">
      <c r="B116" s="87" t="s">
        <v>224</v>
      </c>
      <c r="C116" s="1"/>
      <c r="D116" s="1"/>
    </row>
    <row r="117" spans="2:4">
      <c r="C117" s="1"/>
      <c r="D117" s="1"/>
    </row>
    <row r="118" spans="2:4">
      <c r="C118" s="1"/>
      <c r="D118" s="1"/>
    </row>
    <row r="119" spans="2:4">
      <c r="C119" s="1"/>
      <c r="D119" s="1"/>
    </row>
    <row r="120" spans="2:4">
      <c r="C120" s="1"/>
      <c r="D120" s="1"/>
    </row>
    <row r="121" spans="2:4">
      <c r="C121" s="1"/>
      <c r="D121" s="1"/>
    </row>
    <row r="122" spans="2:4">
      <c r="C122" s="1"/>
      <c r="D122" s="1"/>
    </row>
    <row r="123" spans="2:4">
      <c r="C123" s="1"/>
      <c r="D123" s="1"/>
    </row>
    <row r="124" spans="2:4">
      <c r="C124" s="1"/>
      <c r="D124" s="1"/>
    </row>
    <row r="125" spans="2:4">
      <c r="C125" s="1"/>
      <c r="D125" s="1"/>
    </row>
    <row r="126" spans="2:4">
      <c r="C126" s="1"/>
      <c r="D126" s="1"/>
    </row>
    <row r="127" spans="2:4">
      <c r="C127" s="1"/>
      <c r="D127" s="1"/>
    </row>
    <row r="128" spans="2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39:AF42 AH39:XFD42 D43:XFD1048576 C5:C1048576 A1:B1048576 D1:XFD38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8" t="s">
        <v>161</v>
      </c>
      <c r="C1" s="70" t="s" vm="1">
        <v>240</v>
      </c>
    </row>
    <row r="2" spans="2:78">
      <c r="B2" s="48" t="s">
        <v>160</v>
      </c>
      <c r="C2" s="70" t="s">
        <v>241</v>
      </c>
    </row>
    <row r="3" spans="2:78">
      <c r="B3" s="48" t="s">
        <v>162</v>
      </c>
      <c r="C3" s="70" t="s">
        <v>242</v>
      </c>
    </row>
    <row r="4" spans="2:78">
      <c r="B4" s="48" t="s">
        <v>163</v>
      </c>
      <c r="C4" s="70">
        <v>12147</v>
      </c>
    </row>
    <row r="6" spans="2:78" ht="26.25" customHeight="1">
      <c r="B6" s="118" t="s">
        <v>192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78" ht="26.25" customHeight="1">
      <c r="B7" s="118" t="s">
        <v>82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78" s="3" customFormat="1" ht="47.25">
      <c r="B8" s="22" t="s">
        <v>97</v>
      </c>
      <c r="C8" s="30" t="s">
        <v>34</v>
      </c>
      <c r="D8" s="30" t="s">
        <v>39</v>
      </c>
      <c r="E8" s="30" t="s">
        <v>14</v>
      </c>
      <c r="F8" s="30" t="s">
        <v>50</v>
      </c>
      <c r="G8" s="30" t="s">
        <v>84</v>
      </c>
      <c r="H8" s="30" t="s">
        <v>17</v>
      </c>
      <c r="I8" s="30" t="s">
        <v>83</v>
      </c>
      <c r="J8" s="30" t="s">
        <v>16</v>
      </c>
      <c r="K8" s="30" t="s">
        <v>18</v>
      </c>
      <c r="L8" s="30" t="s">
        <v>218</v>
      </c>
      <c r="M8" s="30" t="s">
        <v>217</v>
      </c>
      <c r="N8" s="30" t="s">
        <v>91</v>
      </c>
      <c r="O8" s="30" t="s">
        <v>45</v>
      </c>
      <c r="P8" s="30" t="s">
        <v>164</v>
      </c>
      <c r="Q8" s="31" t="s">
        <v>166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225</v>
      </c>
      <c r="M9" s="16"/>
      <c r="N9" s="16" t="s">
        <v>221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94</v>
      </c>
      <c r="R10" s="1"/>
      <c r="S10" s="1"/>
      <c r="T10" s="1"/>
      <c r="U10" s="1"/>
      <c r="V10" s="1"/>
    </row>
    <row r="11" spans="2:78" s="4" customFormat="1" ht="18" customHeight="1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1"/>
      <c r="S11" s="1"/>
      <c r="T11" s="1"/>
      <c r="U11" s="1"/>
      <c r="V11" s="1"/>
      <c r="BZ11" s="1"/>
    </row>
    <row r="12" spans="2:78" ht="18" customHeight="1">
      <c r="B12" s="87" t="s">
        <v>233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2:78">
      <c r="B13" s="87" t="s">
        <v>93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2:78">
      <c r="B14" s="87" t="s">
        <v>216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2:78">
      <c r="B15" s="87" t="s">
        <v>224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2:78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2:17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2:17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2:17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2:17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2:17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2:17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2:17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2:17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2:17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2:17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2:17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2:17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2:17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2:17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2:17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2:17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2:17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7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17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7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2:17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2:17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2:17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2:17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2:17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2:17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2:17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2:17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2:17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2:17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2:17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2:17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2:17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2:17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2:17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2:17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2:17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2:17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2:17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2:17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2:17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2:17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2:17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2:17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2:17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2:17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2:17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2:17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2:17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2:17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2:17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2:17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2:17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2:17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2:17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2:17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2:17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2:17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2:17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2:17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2:17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2:17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2:17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2:17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2:17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2:17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2:17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2:17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2:17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2:17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2:17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2:17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2:17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2:17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2:17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2:17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2:17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2:17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2:17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2:17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2:17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2:17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2:17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2:17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2:17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2:17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2:17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2:17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2:17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2:17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2:17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spans="2:17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2:17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J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48" t="s">
        <v>161</v>
      </c>
      <c r="C1" s="70" t="s" vm="1">
        <v>240</v>
      </c>
    </row>
    <row r="2" spans="2:62">
      <c r="B2" s="48" t="s">
        <v>160</v>
      </c>
      <c r="C2" s="70" t="s">
        <v>241</v>
      </c>
    </row>
    <row r="3" spans="2:62">
      <c r="B3" s="48" t="s">
        <v>162</v>
      </c>
      <c r="C3" s="70" t="s">
        <v>242</v>
      </c>
    </row>
    <row r="4" spans="2:62">
      <c r="B4" s="48" t="s">
        <v>163</v>
      </c>
      <c r="C4" s="70">
        <v>12147</v>
      </c>
    </row>
    <row r="6" spans="2:62" ht="26.25" customHeight="1">
      <c r="B6" s="118" t="s">
        <v>193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62" s="3" customFormat="1" ht="78.75">
      <c r="B7" s="49" t="s">
        <v>97</v>
      </c>
      <c r="C7" s="50" t="s">
        <v>205</v>
      </c>
      <c r="D7" s="50" t="s">
        <v>34</v>
      </c>
      <c r="E7" s="50" t="s">
        <v>98</v>
      </c>
      <c r="F7" s="50" t="s">
        <v>14</v>
      </c>
      <c r="G7" s="50" t="s">
        <v>84</v>
      </c>
      <c r="H7" s="50" t="s">
        <v>50</v>
      </c>
      <c r="I7" s="50" t="s">
        <v>17</v>
      </c>
      <c r="J7" s="50" t="s">
        <v>239</v>
      </c>
      <c r="K7" s="50" t="s">
        <v>83</v>
      </c>
      <c r="L7" s="50" t="s">
        <v>30</v>
      </c>
      <c r="M7" s="50" t="s">
        <v>18</v>
      </c>
      <c r="N7" s="50" t="s">
        <v>218</v>
      </c>
      <c r="O7" s="50" t="s">
        <v>217</v>
      </c>
      <c r="P7" s="50" t="s">
        <v>91</v>
      </c>
      <c r="Q7" s="50" t="s">
        <v>164</v>
      </c>
      <c r="R7" s="52" t="s">
        <v>166</v>
      </c>
      <c r="S7" s="1"/>
      <c r="T7" s="1"/>
      <c r="U7" s="1"/>
      <c r="V7" s="1"/>
      <c r="W7" s="1"/>
      <c r="X7" s="1"/>
      <c r="BI7" s="3" t="s">
        <v>144</v>
      </c>
      <c r="BJ7" s="3" t="s">
        <v>146</v>
      </c>
    </row>
    <row r="8" spans="2:62" s="3" customFormat="1" ht="24" customHeight="1">
      <c r="B8" s="15"/>
      <c r="C8" s="60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225</v>
      </c>
      <c r="O8" s="16"/>
      <c r="P8" s="16" t="s">
        <v>221</v>
      </c>
      <c r="Q8" s="16" t="s">
        <v>19</v>
      </c>
      <c r="R8" s="17" t="s">
        <v>19</v>
      </c>
      <c r="S8" s="1"/>
      <c r="T8" s="1"/>
      <c r="U8" s="1"/>
      <c r="V8" s="1"/>
      <c r="W8" s="1"/>
      <c r="X8" s="1"/>
      <c r="BI8" s="3" t="s">
        <v>142</v>
      </c>
      <c r="BJ8" s="3" t="s">
        <v>145</v>
      </c>
    </row>
    <row r="9" spans="2:62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94</v>
      </c>
      <c r="R9" s="20" t="s">
        <v>95</v>
      </c>
      <c r="S9" s="1"/>
      <c r="T9" s="1"/>
      <c r="U9" s="1"/>
      <c r="V9" s="1"/>
      <c r="W9" s="1"/>
      <c r="X9" s="1"/>
      <c r="BI9" s="4" t="s">
        <v>143</v>
      </c>
      <c r="BJ9" s="4" t="s">
        <v>147</v>
      </c>
    </row>
    <row r="10" spans="2:62" s="4" customFormat="1" ht="18" customHeight="1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1"/>
      <c r="T10" s="1"/>
      <c r="U10" s="1"/>
      <c r="V10" s="1"/>
      <c r="W10" s="1"/>
      <c r="X10" s="1"/>
      <c r="BI10" s="1" t="s">
        <v>25</v>
      </c>
      <c r="BJ10" s="4" t="s">
        <v>148</v>
      </c>
    </row>
    <row r="11" spans="2:62" ht="21.75" customHeight="1">
      <c r="B11" s="87" t="s">
        <v>233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BJ11" s="1" t="s">
        <v>154</v>
      </c>
    </row>
    <row r="12" spans="2:62">
      <c r="B12" s="87" t="s">
        <v>93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BJ12" s="1" t="s">
        <v>149</v>
      </c>
    </row>
    <row r="13" spans="2:62">
      <c r="B13" s="87" t="s">
        <v>216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BJ13" s="1" t="s">
        <v>150</v>
      </c>
    </row>
    <row r="14" spans="2:62">
      <c r="B14" s="87" t="s">
        <v>224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BJ14" s="1" t="s">
        <v>151</v>
      </c>
    </row>
    <row r="15" spans="2:6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BJ15" s="1" t="s">
        <v>153</v>
      </c>
    </row>
    <row r="16" spans="2:6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BJ16" s="1" t="s">
        <v>152</v>
      </c>
    </row>
    <row r="17" spans="2:62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BJ17" s="1" t="s">
        <v>155</v>
      </c>
    </row>
    <row r="18" spans="2:62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BJ18" s="1" t="s">
        <v>156</v>
      </c>
    </row>
    <row r="19" spans="2:62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BJ19" s="1" t="s">
        <v>157</v>
      </c>
    </row>
    <row r="20" spans="2:62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BJ20" s="1" t="s">
        <v>158</v>
      </c>
    </row>
    <row r="21" spans="2:62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BJ21" s="1" t="s">
        <v>159</v>
      </c>
    </row>
    <row r="22" spans="2:6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BJ22" s="1" t="s">
        <v>25</v>
      </c>
    </row>
    <row r="23" spans="2:62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2:6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2:62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2:62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2:62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2:6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2:6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2:62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2:62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2:6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18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18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18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18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18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18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18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52 S57:XFD1048576 S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8" t="s">
        <v>161</v>
      </c>
      <c r="C1" s="70" t="s" vm="1">
        <v>240</v>
      </c>
    </row>
    <row r="2" spans="2:64">
      <c r="B2" s="48" t="s">
        <v>160</v>
      </c>
      <c r="C2" s="70" t="s">
        <v>241</v>
      </c>
    </row>
    <row r="3" spans="2:64">
      <c r="B3" s="48" t="s">
        <v>162</v>
      </c>
      <c r="C3" s="70" t="s">
        <v>242</v>
      </c>
    </row>
    <row r="4" spans="2:64">
      <c r="B4" s="48" t="s">
        <v>163</v>
      </c>
      <c r="C4" s="70">
        <v>12147</v>
      </c>
    </row>
    <row r="6" spans="2:64" ht="26.25" customHeight="1">
      <c r="B6" s="118" t="s">
        <v>194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64" s="3" customFormat="1" ht="78.75">
      <c r="B7" s="49" t="s">
        <v>97</v>
      </c>
      <c r="C7" s="50" t="s">
        <v>34</v>
      </c>
      <c r="D7" s="50" t="s">
        <v>98</v>
      </c>
      <c r="E7" s="50" t="s">
        <v>14</v>
      </c>
      <c r="F7" s="50" t="s">
        <v>50</v>
      </c>
      <c r="G7" s="50" t="s">
        <v>17</v>
      </c>
      <c r="H7" s="50" t="s">
        <v>83</v>
      </c>
      <c r="I7" s="50" t="s">
        <v>40</v>
      </c>
      <c r="J7" s="50" t="s">
        <v>18</v>
      </c>
      <c r="K7" s="50" t="s">
        <v>218</v>
      </c>
      <c r="L7" s="50" t="s">
        <v>217</v>
      </c>
      <c r="M7" s="50" t="s">
        <v>91</v>
      </c>
      <c r="N7" s="50" t="s">
        <v>164</v>
      </c>
      <c r="O7" s="52" t="s">
        <v>166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225</v>
      </c>
      <c r="L8" s="32"/>
      <c r="M8" s="32" t="s">
        <v>221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1"/>
      <c r="Q10" s="1"/>
      <c r="R10" s="1"/>
      <c r="S10" s="1"/>
      <c r="T10" s="1"/>
      <c r="U10" s="1"/>
      <c r="BL10" s="1"/>
    </row>
    <row r="11" spans="2:64" ht="20.25" customHeight="1">
      <c r="B11" s="87" t="s">
        <v>233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2:64">
      <c r="B12" s="87" t="s">
        <v>93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2:64">
      <c r="B13" s="87" t="s">
        <v>216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2:64">
      <c r="B14" s="87" t="s">
        <v>224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2:64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2:64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2:1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2:1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2:1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2:1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2:1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2:1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2:1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2:1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2:1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2:1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1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2:1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2:1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1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1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1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1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2:1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1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2: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2:1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2:1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2:1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2:1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2:1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1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2:1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2:1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2:1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2:1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2:1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2:1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2:1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2:1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2:1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2:1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2:1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2:1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2:1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2:1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2:1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2:1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2:1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2:1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2:1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2:1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2:1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2:1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2:1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2:1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2:1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2:1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2:1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2:1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2:1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2:1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2:1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2:1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</row>
    <row r="81" spans="2:1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2:1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2:1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</row>
    <row r="84" spans="2:1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</row>
    <row r="85" spans="2:1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</row>
    <row r="86" spans="2:1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</row>
    <row r="87" spans="2:1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</row>
    <row r="88" spans="2:1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</row>
    <row r="89" spans="2:1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2:1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2:1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2:1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</row>
    <row r="93" spans="2:1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</row>
    <row r="94" spans="2:1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</row>
    <row r="95" spans="2:1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</row>
    <row r="96" spans="2:1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2:1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</row>
    <row r="98" spans="2:1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2:1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</row>
    <row r="100" spans="2:1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2:1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</row>
    <row r="102" spans="2:1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</row>
    <row r="103" spans="2:1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</row>
    <row r="104" spans="2:1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</row>
    <row r="105" spans="2: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</row>
    <row r="106" spans="2:1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</row>
    <row r="107" spans="2:1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</row>
    <row r="108" spans="2:1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</row>
    <row r="109" spans="2:1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8" t="s">
        <v>161</v>
      </c>
      <c r="C1" s="70" t="s" vm="1">
        <v>240</v>
      </c>
    </row>
    <row r="2" spans="2:56">
      <c r="B2" s="48" t="s">
        <v>160</v>
      </c>
      <c r="C2" s="70" t="s">
        <v>241</v>
      </c>
    </row>
    <row r="3" spans="2:56">
      <c r="B3" s="48" t="s">
        <v>162</v>
      </c>
      <c r="C3" s="70" t="s">
        <v>242</v>
      </c>
    </row>
    <row r="4" spans="2:56">
      <c r="B4" s="48" t="s">
        <v>163</v>
      </c>
      <c r="C4" s="70">
        <v>12147</v>
      </c>
    </row>
    <row r="6" spans="2:56" ht="26.25" customHeight="1">
      <c r="B6" s="118" t="s">
        <v>195</v>
      </c>
      <c r="C6" s="119"/>
      <c r="D6" s="119"/>
      <c r="E6" s="119"/>
      <c r="F6" s="119"/>
      <c r="G6" s="119"/>
      <c r="H6" s="119"/>
      <c r="I6" s="119"/>
      <c r="J6" s="120"/>
    </row>
    <row r="7" spans="2:56" s="3" customFormat="1" ht="78.75">
      <c r="B7" s="49" t="s">
        <v>97</v>
      </c>
      <c r="C7" s="51" t="s">
        <v>42</v>
      </c>
      <c r="D7" s="51" t="s">
        <v>68</v>
      </c>
      <c r="E7" s="51" t="s">
        <v>43</v>
      </c>
      <c r="F7" s="51" t="s">
        <v>83</v>
      </c>
      <c r="G7" s="51" t="s">
        <v>206</v>
      </c>
      <c r="H7" s="51" t="s">
        <v>164</v>
      </c>
      <c r="I7" s="51" t="s">
        <v>165</v>
      </c>
      <c r="J7" s="67" t="s">
        <v>228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222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71"/>
      <c r="C10" s="71"/>
      <c r="D10" s="71"/>
      <c r="E10" s="71"/>
      <c r="F10" s="71"/>
      <c r="G10" s="71"/>
      <c r="H10" s="71"/>
      <c r="I10" s="71"/>
      <c r="J10" s="7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9"/>
      <c r="C11" s="71"/>
      <c r="D11" s="71"/>
      <c r="E11" s="71"/>
      <c r="F11" s="71"/>
      <c r="G11" s="71"/>
      <c r="H11" s="71"/>
      <c r="I11" s="71"/>
      <c r="J11" s="71"/>
    </row>
    <row r="12" spans="2:56">
      <c r="B12" s="99"/>
      <c r="C12" s="71"/>
      <c r="D12" s="71"/>
      <c r="E12" s="71"/>
      <c r="F12" s="71"/>
      <c r="G12" s="71"/>
      <c r="H12" s="71"/>
      <c r="I12" s="71"/>
      <c r="J12" s="71"/>
    </row>
    <row r="13" spans="2:56">
      <c r="B13" s="71"/>
      <c r="C13" s="71"/>
      <c r="D13" s="71"/>
      <c r="E13" s="71"/>
      <c r="F13" s="71"/>
      <c r="G13" s="71"/>
      <c r="H13" s="71"/>
      <c r="I13" s="71"/>
      <c r="J13" s="71"/>
    </row>
    <row r="14" spans="2:56">
      <c r="B14" s="71"/>
      <c r="C14" s="71"/>
      <c r="D14" s="71"/>
      <c r="E14" s="71"/>
      <c r="F14" s="71"/>
      <c r="G14" s="71"/>
      <c r="H14" s="71"/>
      <c r="I14" s="71"/>
      <c r="J14" s="71"/>
    </row>
    <row r="15" spans="2:56">
      <c r="B15" s="71"/>
      <c r="C15" s="71"/>
      <c r="D15" s="71"/>
      <c r="E15" s="71"/>
      <c r="F15" s="71"/>
      <c r="G15" s="71"/>
      <c r="H15" s="71"/>
      <c r="I15" s="71"/>
      <c r="J15" s="71"/>
    </row>
    <row r="16" spans="2:56">
      <c r="B16" s="71"/>
      <c r="C16" s="71"/>
      <c r="D16" s="71"/>
      <c r="E16" s="71"/>
      <c r="F16" s="71"/>
      <c r="G16" s="71"/>
      <c r="H16" s="71"/>
      <c r="I16" s="71"/>
      <c r="J16" s="71"/>
    </row>
    <row r="17" spans="2:10">
      <c r="B17" s="71"/>
      <c r="C17" s="71"/>
      <c r="D17" s="71"/>
      <c r="E17" s="71"/>
      <c r="F17" s="71"/>
      <c r="G17" s="71"/>
      <c r="H17" s="71"/>
      <c r="I17" s="71"/>
      <c r="J17" s="71"/>
    </row>
    <row r="18" spans="2:10">
      <c r="B18" s="71"/>
      <c r="C18" s="71"/>
      <c r="D18" s="71"/>
      <c r="E18" s="71"/>
      <c r="F18" s="71"/>
      <c r="G18" s="71"/>
      <c r="H18" s="71"/>
      <c r="I18" s="71"/>
      <c r="J18" s="71"/>
    </row>
    <row r="19" spans="2:10">
      <c r="B19" s="71"/>
      <c r="C19" s="71"/>
      <c r="D19" s="71"/>
      <c r="E19" s="71"/>
      <c r="F19" s="71"/>
      <c r="G19" s="71"/>
      <c r="H19" s="71"/>
      <c r="I19" s="71"/>
      <c r="J19" s="71"/>
    </row>
    <row r="20" spans="2:10">
      <c r="B20" s="71"/>
      <c r="C20" s="71"/>
      <c r="D20" s="71"/>
      <c r="E20" s="71"/>
      <c r="F20" s="71"/>
      <c r="G20" s="71"/>
      <c r="H20" s="71"/>
      <c r="I20" s="71"/>
      <c r="J20" s="71"/>
    </row>
    <row r="21" spans="2:10">
      <c r="B21" s="71"/>
      <c r="C21" s="71"/>
      <c r="D21" s="71"/>
      <c r="E21" s="71"/>
      <c r="F21" s="71"/>
      <c r="G21" s="71"/>
      <c r="H21" s="71"/>
      <c r="I21" s="71"/>
      <c r="J21" s="71"/>
    </row>
    <row r="22" spans="2:10">
      <c r="B22" s="71"/>
      <c r="C22" s="71"/>
      <c r="D22" s="71"/>
      <c r="E22" s="71"/>
      <c r="F22" s="71"/>
      <c r="G22" s="71"/>
      <c r="H22" s="71"/>
      <c r="I22" s="71"/>
      <c r="J22" s="71"/>
    </row>
    <row r="23" spans="2:10">
      <c r="B23" s="71"/>
      <c r="C23" s="71"/>
      <c r="D23" s="71"/>
      <c r="E23" s="71"/>
      <c r="F23" s="71"/>
      <c r="G23" s="71"/>
      <c r="H23" s="71"/>
      <c r="I23" s="71"/>
      <c r="J23" s="71"/>
    </row>
    <row r="24" spans="2:10">
      <c r="B24" s="71"/>
      <c r="C24" s="71"/>
      <c r="D24" s="71"/>
      <c r="E24" s="71"/>
      <c r="F24" s="71"/>
      <c r="G24" s="71"/>
      <c r="H24" s="71"/>
      <c r="I24" s="71"/>
      <c r="J24" s="71"/>
    </row>
    <row r="25" spans="2:10">
      <c r="B25" s="71"/>
      <c r="C25" s="71"/>
      <c r="D25" s="71"/>
      <c r="E25" s="71"/>
      <c r="F25" s="71"/>
      <c r="G25" s="71"/>
      <c r="H25" s="71"/>
      <c r="I25" s="71"/>
      <c r="J25" s="71"/>
    </row>
    <row r="26" spans="2:10">
      <c r="B26" s="71"/>
      <c r="C26" s="71"/>
      <c r="D26" s="71"/>
      <c r="E26" s="71"/>
      <c r="F26" s="71"/>
      <c r="G26" s="71"/>
      <c r="H26" s="71"/>
      <c r="I26" s="71"/>
      <c r="J26" s="71"/>
    </row>
    <row r="27" spans="2:10">
      <c r="B27" s="71"/>
      <c r="C27" s="71"/>
      <c r="D27" s="71"/>
      <c r="E27" s="71"/>
      <c r="F27" s="71"/>
      <c r="G27" s="71"/>
      <c r="H27" s="71"/>
      <c r="I27" s="71"/>
      <c r="J27" s="71"/>
    </row>
    <row r="28" spans="2:10">
      <c r="B28" s="71"/>
      <c r="C28" s="71"/>
      <c r="D28" s="71"/>
      <c r="E28" s="71"/>
      <c r="F28" s="71"/>
      <c r="G28" s="71"/>
      <c r="H28" s="71"/>
      <c r="I28" s="71"/>
      <c r="J28" s="71"/>
    </row>
    <row r="29" spans="2:10">
      <c r="B29" s="71"/>
      <c r="C29" s="71"/>
      <c r="D29" s="71"/>
      <c r="E29" s="71"/>
      <c r="F29" s="71"/>
      <c r="G29" s="71"/>
      <c r="H29" s="71"/>
      <c r="I29" s="71"/>
      <c r="J29" s="71"/>
    </row>
    <row r="30" spans="2:10">
      <c r="B30" s="71"/>
      <c r="C30" s="71"/>
      <c r="D30" s="71"/>
      <c r="E30" s="71"/>
      <c r="F30" s="71"/>
      <c r="G30" s="71"/>
      <c r="H30" s="71"/>
      <c r="I30" s="71"/>
      <c r="J30" s="71"/>
    </row>
    <row r="31" spans="2:10">
      <c r="B31" s="71"/>
      <c r="C31" s="71"/>
      <c r="D31" s="71"/>
      <c r="E31" s="71"/>
      <c r="F31" s="71"/>
      <c r="G31" s="71"/>
      <c r="H31" s="71"/>
      <c r="I31" s="71"/>
      <c r="J31" s="71"/>
    </row>
    <row r="32" spans="2:10">
      <c r="B32" s="71"/>
      <c r="C32" s="71"/>
      <c r="D32" s="71"/>
      <c r="E32" s="71"/>
      <c r="F32" s="71"/>
      <c r="G32" s="71"/>
      <c r="H32" s="71"/>
      <c r="I32" s="71"/>
      <c r="J32" s="71"/>
    </row>
    <row r="33" spans="2:10">
      <c r="B33" s="71"/>
      <c r="C33" s="71"/>
      <c r="D33" s="71"/>
      <c r="E33" s="71"/>
      <c r="F33" s="71"/>
      <c r="G33" s="71"/>
      <c r="H33" s="71"/>
      <c r="I33" s="71"/>
      <c r="J33" s="71"/>
    </row>
    <row r="34" spans="2:10">
      <c r="B34" s="71"/>
      <c r="C34" s="71"/>
      <c r="D34" s="71"/>
      <c r="E34" s="71"/>
      <c r="F34" s="71"/>
      <c r="G34" s="71"/>
      <c r="H34" s="71"/>
      <c r="I34" s="71"/>
      <c r="J34" s="71"/>
    </row>
    <row r="35" spans="2:10">
      <c r="B35" s="71"/>
      <c r="C35" s="71"/>
      <c r="D35" s="71"/>
      <c r="E35" s="71"/>
      <c r="F35" s="71"/>
      <c r="G35" s="71"/>
      <c r="H35" s="71"/>
      <c r="I35" s="71"/>
      <c r="J35" s="71"/>
    </row>
    <row r="36" spans="2:10">
      <c r="B36" s="71"/>
      <c r="C36" s="71"/>
      <c r="D36" s="71"/>
      <c r="E36" s="71"/>
      <c r="F36" s="71"/>
      <c r="G36" s="71"/>
      <c r="H36" s="71"/>
      <c r="I36" s="71"/>
      <c r="J36" s="71"/>
    </row>
    <row r="37" spans="2:10">
      <c r="B37" s="71"/>
      <c r="C37" s="71"/>
      <c r="D37" s="71"/>
      <c r="E37" s="71"/>
      <c r="F37" s="71"/>
      <c r="G37" s="71"/>
      <c r="H37" s="71"/>
      <c r="I37" s="71"/>
      <c r="J37" s="71"/>
    </row>
    <row r="38" spans="2:10">
      <c r="B38" s="71"/>
      <c r="C38" s="71"/>
      <c r="D38" s="71"/>
      <c r="E38" s="71"/>
      <c r="F38" s="71"/>
      <c r="G38" s="71"/>
      <c r="H38" s="71"/>
      <c r="I38" s="71"/>
      <c r="J38" s="71"/>
    </row>
    <row r="39" spans="2:10">
      <c r="B39" s="71"/>
      <c r="C39" s="71"/>
      <c r="D39" s="71"/>
      <c r="E39" s="71"/>
      <c r="F39" s="71"/>
      <c r="G39" s="71"/>
      <c r="H39" s="71"/>
      <c r="I39" s="71"/>
      <c r="J39" s="71"/>
    </row>
    <row r="40" spans="2:10">
      <c r="B40" s="71"/>
      <c r="C40" s="71"/>
      <c r="D40" s="71"/>
      <c r="E40" s="71"/>
      <c r="F40" s="71"/>
      <c r="G40" s="71"/>
      <c r="H40" s="71"/>
      <c r="I40" s="71"/>
      <c r="J40" s="71"/>
    </row>
    <row r="41" spans="2:10">
      <c r="B41" s="71"/>
      <c r="C41" s="71"/>
      <c r="D41" s="71"/>
      <c r="E41" s="71"/>
      <c r="F41" s="71"/>
      <c r="G41" s="71"/>
      <c r="H41" s="71"/>
      <c r="I41" s="71"/>
      <c r="J41" s="71"/>
    </row>
    <row r="42" spans="2:10">
      <c r="B42" s="71"/>
      <c r="C42" s="71"/>
      <c r="D42" s="71"/>
      <c r="E42" s="71"/>
      <c r="F42" s="71"/>
      <c r="G42" s="71"/>
      <c r="H42" s="71"/>
      <c r="I42" s="71"/>
      <c r="J42" s="71"/>
    </row>
    <row r="43" spans="2:10">
      <c r="B43" s="71"/>
      <c r="C43" s="71"/>
      <c r="D43" s="71"/>
      <c r="E43" s="71"/>
      <c r="F43" s="71"/>
      <c r="G43" s="71"/>
      <c r="H43" s="71"/>
      <c r="I43" s="71"/>
      <c r="J43" s="71"/>
    </row>
    <row r="44" spans="2:10">
      <c r="B44" s="71"/>
      <c r="C44" s="71"/>
      <c r="D44" s="71"/>
      <c r="E44" s="71"/>
      <c r="F44" s="71"/>
      <c r="G44" s="71"/>
      <c r="H44" s="71"/>
      <c r="I44" s="71"/>
      <c r="J44" s="71"/>
    </row>
    <row r="45" spans="2:10">
      <c r="B45" s="71"/>
      <c r="C45" s="71"/>
      <c r="D45" s="71"/>
      <c r="E45" s="71"/>
      <c r="F45" s="71"/>
      <c r="G45" s="71"/>
      <c r="H45" s="71"/>
      <c r="I45" s="71"/>
      <c r="J45" s="71"/>
    </row>
    <row r="46" spans="2:10">
      <c r="B46" s="71"/>
      <c r="C46" s="71"/>
      <c r="D46" s="71"/>
      <c r="E46" s="71"/>
      <c r="F46" s="71"/>
      <c r="G46" s="71"/>
      <c r="H46" s="71"/>
      <c r="I46" s="71"/>
      <c r="J46" s="71"/>
    </row>
    <row r="47" spans="2:10">
      <c r="B47" s="71"/>
      <c r="C47" s="71"/>
      <c r="D47" s="71"/>
      <c r="E47" s="71"/>
      <c r="F47" s="71"/>
      <c r="G47" s="71"/>
      <c r="H47" s="71"/>
      <c r="I47" s="71"/>
      <c r="J47" s="71"/>
    </row>
    <row r="48" spans="2:10">
      <c r="B48" s="71"/>
      <c r="C48" s="71"/>
      <c r="D48" s="71"/>
      <c r="E48" s="71"/>
      <c r="F48" s="71"/>
      <c r="G48" s="71"/>
      <c r="H48" s="71"/>
      <c r="I48" s="71"/>
      <c r="J48" s="71"/>
    </row>
    <row r="49" spans="2:10">
      <c r="B49" s="71"/>
      <c r="C49" s="71"/>
      <c r="D49" s="71"/>
      <c r="E49" s="71"/>
      <c r="F49" s="71"/>
      <c r="G49" s="71"/>
      <c r="H49" s="71"/>
      <c r="I49" s="71"/>
      <c r="J49" s="71"/>
    </row>
    <row r="50" spans="2:10">
      <c r="B50" s="71"/>
      <c r="C50" s="71"/>
      <c r="D50" s="71"/>
      <c r="E50" s="71"/>
      <c r="F50" s="71"/>
      <c r="G50" s="71"/>
      <c r="H50" s="71"/>
      <c r="I50" s="71"/>
      <c r="J50" s="71"/>
    </row>
    <row r="51" spans="2:10">
      <c r="B51" s="71"/>
      <c r="C51" s="71"/>
      <c r="D51" s="71"/>
      <c r="E51" s="71"/>
      <c r="F51" s="71"/>
      <c r="G51" s="71"/>
      <c r="H51" s="71"/>
      <c r="I51" s="71"/>
      <c r="J51" s="71"/>
    </row>
    <row r="52" spans="2:10">
      <c r="B52" s="71"/>
      <c r="C52" s="71"/>
      <c r="D52" s="71"/>
      <c r="E52" s="71"/>
      <c r="F52" s="71"/>
      <c r="G52" s="71"/>
      <c r="H52" s="71"/>
      <c r="I52" s="71"/>
      <c r="J52" s="71"/>
    </row>
    <row r="53" spans="2:10">
      <c r="B53" s="71"/>
      <c r="C53" s="71"/>
      <c r="D53" s="71"/>
      <c r="E53" s="71"/>
      <c r="F53" s="71"/>
      <c r="G53" s="71"/>
      <c r="H53" s="71"/>
      <c r="I53" s="71"/>
      <c r="J53" s="71"/>
    </row>
    <row r="54" spans="2:10">
      <c r="B54" s="71"/>
      <c r="C54" s="71"/>
      <c r="D54" s="71"/>
      <c r="E54" s="71"/>
      <c r="F54" s="71"/>
      <c r="G54" s="71"/>
      <c r="H54" s="71"/>
      <c r="I54" s="71"/>
      <c r="J54" s="71"/>
    </row>
    <row r="55" spans="2:10">
      <c r="B55" s="71"/>
      <c r="C55" s="71"/>
      <c r="D55" s="71"/>
      <c r="E55" s="71"/>
      <c r="F55" s="71"/>
      <c r="G55" s="71"/>
      <c r="H55" s="71"/>
      <c r="I55" s="71"/>
      <c r="J55" s="71"/>
    </row>
    <row r="56" spans="2:10">
      <c r="B56" s="71"/>
      <c r="C56" s="71"/>
      <c r="D56" s="71"/>
      <c r="E56" s="71"/>
      <c r="F56" s="71"/>
      <c r="G56" s="71"/>
      <c r="H56" s="71"/>
      <c r="I56" s="71"/>
      <c r="J56" s="71"/>
    </row>
    <row r="57" spans="2:10">
      <c r="B57" s="71"/>
      <c r="C57" s="71"/>
      <c r="D57" s="71"/>
      <c r="E57" s="71"/>
      <c r="F57" s="71"/>
      <c r="G57" s="71"/>
      <c r="H57" s="71"/>
      <c r="I57" s="71"/>
      <c r="J57" s="71"/>
    </row>
    <row r="58" spans="2:10">
      <c r="B58" s="71"/>
      <c r="C58" s="71"/>
      <c r="D58" s="71"/>
      <c r="E58" s="71"/>
      <c r="F58" s="71"/>
      <c r="G58" s="71"/>
      <c r="H58" s="71"/>
      <c r="I58" s="71"/>
      <c r="J58" s="71"/>
    </row>
    <row r="59" spans="2:10">
      <c r="B59" s="71"/>
      <c r="C59" s="71"/>
      <c r="D59" s="71"/>
      <c r="E59" s="71"/>
      <c r="F59" s="71"/>
      <c r="G59" s="71"/>
      <c r="H59" s="71"/>
      <c r="I59" s="71"/>
      <c r="J59" s="71"/>
    </row>
    <row r="60" spans="2:10">
      <c r="B60" s="71"/>
      <c r="C60" s="71"/>
      <c r="D60" s="71"/>
      <c r="E60" s="71"/>
      <c r="F60" s="71"/>
      <c r="G60" s="71"/>
      <c r="H60" s="71"/>
      <c r="I60" s="71"/>
      <c r="J60" s="71"/>
    </row>
    <row r="61" spans="2:10">
      <c r="B61" s="71"/>
      <c r="C61" s="71"/>
      <c r="D61" s="71"/>
      <c r="E61" s="71"/>
      <c r="F61" s="71"/>
      <c r="G61" s="71"/>
      <c r="H61" s="71"/>
      <c r="I61" s="71"/>
      <c r="J61" s="71"/>
    </row>
    <row r="62" spans="2:10">
      <c r="B62" s="71"/>
      <c r="C62" s="71"/>
      <c r="D62" s="71"/>
      <c r="E62" s="71"/>
      <c r="F62" s="71"/>
      <c r="G62" s="71"/>
      <c r="H62" s="71"/>
      <c r="I62" s="71"/>
      <c r="J62" s="71"/>
    </row>
    <row r="63" spans="2:10">
      <c r="B63" s="71"/>
      <c r="C63" s="71"/>
      <c r="D63" s="71"/>
      <c r="E63" s="71"/>
      <c r="F63" s="71"/>
      <c r="G63" s="71"/>
      <c r="H63" s="71"/>
      <c r="I63" s="71"/>
      <c r="J63" s="71"/>
    </row>
    <row r="64" spans="2:10">
      <c r="B64" s="71"/>
      <c r="C64" s="71"/>
      <c r="D64" s="71"/>
      <c r="E64" s="71"/>
      <c r="F64" s="71"/>
      <c r="G64" s="71"/>
      <c r="H64" s="71"/>
      <c r="I64" s="71"/>
      <c r="J64" s="71"/>
    </row>
    <row r="65" spans="2:10">
      <c r="B65" s="71"/>
      <c r="C65" s="71"/>
      <c r="D65" s="71"/>
      <c r="E65" s="71"/>
      <c r="F65" s="71"/>
      <c r="G65" s="71"/>
      <c r="H65" s="71"/>
      <c r="I65" s="71"/>
      <c r="J65" s="71"/>
    </row>
    <row r="66" spans="2:10">
      <c r="B66" s="71"/>
      <c r="C66" s="71"/>
      <c r="D66" s="71"/>
      <c r="E66" s="71"/>
      <c r="F66" s="71"/>
      <c r="G66" s="71"/>
      <c r="H66" s="71"/>
      <c r="I66" s="71"/>
      <c r="J66" s="71"/>
    </row>
    <row r="67" spans="2:10">
      <c r="B67" s="71"/>
      <c r="C67" s="71"/>
      <c r="D67" s="71"/>
      <c r="E67" s="71"/>
      <c r="F67" s="71"/>
      <c r="G67" s="71"/>
      <c r="H67" s="71"/>
      <c r="I67" s="71"/>
      <c r="J67" s="71"/>
    </row>
    <row r="68" spans="2:10">
      <c r="B68" s="71"/>
      <c r="C68" s="71"/>
      <c r="D68" s="71"/>
      <c r="E68" s="71"/>
      <c r="F68" s="71"/>
      <c r="G68" s="71"/>
      <c r="H68" s="71"/>
      <c r="I68" s="71"/>
      <c r="J68" s="71"/>
    </row>
    <row r="69" spans="2:10">
      <c r="B69" s="71"/>
      <c r="C69" s="71"/>
      <c r="D69" s="71"/>
      <c r="E69" s="71"/>
      <c r="F69" s="71"/>
      <c r="G69" s="71"/>
      <c r="H69" s="71"/>
      <c r="I69" s="71"/>
      <c r="J69" s="71"/>
    </row>
    <row r="70" spans="2:10">
      <c r="B70" s="71"/>
      <c r="C70" s="71"/>
      <c r="D70" s="71"/>
      <c r="E70" s="71"/>
      <c r="F70" s="71"/>
      <c r="G70" s="71"/>
      <c r="H70" s="71"/>
      <c r="I70" s="71"/>
      <c r="J70" s="71"/>
    </row>
    <row r="71" spans="2:10">
      <c r="B71" s="71"/>
      <c r="C71" s="71"/>
      <c r="D71" s="71"/>
      <c r="E71" s="71"/>
      <c r="F71" s="71"/>
      <c r="G71" s="71"/>
      <c r="H71" s="71"/>
      <c r="I71" s="71"/>
      <c r="J71" s="71"/>
    </row>
    <row r="72" spans="2:10">
      <c r="B72" s="71"/>
      <c r="C72" s="71"/>
      <c r="D72" s="71"/>
      <c r="E72" s="71"/>
      <c r="F72" s="71"/>
      <c r="G72" s="71"/>
      <c r="H72" s="71"/>
      <c r="I72" s="71"/>
      <c r="J72" s="71"/>
    </row>
    <row r="73" spans="2:10">
      <c r="B73" s="71"/>
      <c r="C73" s="71"/>
      <c r="D73" s="71"/>
      <c r="E73" s="71"/>
      <c r="F73" s="71"/>
      <c r="G73" s="71"/>
      <c r="H73" s="71"/>
      <c r="I73" s="71"/>
      <c r="J73" s="71"/>
    </row>
    <row r="74" spans="2:10">
      <c r="B74" s="71"/>
      <c r="C74" s="71"/>
      <c r="D74" s="71"/>
      <c r="E74" s="71"/>
      <c r="F74" s="71"/>
      <c r="G74" s="71"/>
      <c r="H74" s="71"/>
      <c r="I74" s="71"/>
      <c r="J74" s="71"/>
    </row>
    <row r="75" spans="2:10">
      <c r="B75" s="71"/>
      <c r="C75" s="71"/>
      <c r="D75" s="71"/>
      <c r="E75" s="71"/>
      <c r="F75" s="71"/>
      <c r="G75" s="71"/>
      <c r="H75" s="71"/>
      <c r="I75" s="71"/>
      <c r="J75" s="71"/>
    </row>
    <row r="76" spans="2:10">
      <c r="B76" s="71"/>
      <c r="C76" s="71"/>
      <c r="D76" s="71"/>
      <c r="E76" s="71"/>
      <c r="F76" s="71"/>
      <c r="G76" s="71"/>
      <c r="H76" s="71"/>
      <c r="I76" s="71"/>
      <c r="J76" s="71"/>
    </row>
    <row r="77" spans="2:10">
      <c r="B77" s="71"/>
      <c r="C77" s="71"/>
      <c r="D77" s="71"/>
      <c r="E77" s="71"/>
      <c r="F77" s="71"/>
      <c r="G77" s="71"/>
      <c r="H77" s="71"/>
      <c r="I77" s="71"/>
      <c r="J77" s="71"/>
    </row>
    <row r="78" spans="2:10">
      <c r="B78" s="71"/>
      <c r="C78" s="71"/>
      <c r="D78" s="71"/>
      <c r="E78" s="71"/>
      <c r="F78" s="71"/>
      <c r="G78" s="71"/>
      <c r="H78" s="71"/>
      <c r="I78" s="71"/>
      <c r="J78" s="71"/>
    </row>
    <row r="79" spans="2:10">
      <c r="B79" s="71"/>
      <c r="C79" s="71"/>
      <c r="D79" s="71"/>
      <c r="E79" s="71"/>
      <c r="F79" s="71"/>
      <c r="G79" s="71"/>
      <c r="H79" s="71"/>
      <c r="I79" s="71"/>
      <c r="J79" s="71"/>
    </row>
    <row r="80" spans="2:10">
      <c r="B80" s="71"/>
      <c r="C80" s="71"/>
      <c r="D80" s="71"/>
      <c r="E80" s="71"/>
      <c r="F80" s="71"/>
      <c r="G80" s="71"/>
      <c r="H80" s="71"/>
      <c r="I80" s="71"/>
      <c r="J80" s="71"/>
    </row>
    <row r="81" spans="2:10">
      <c r="B81" s="71"/>
      <c r="C81" s="71"/>
      <c r="D81" s="71"/>
      <c r="E81" s="71"/>
      <c r="F81" s="71"/>
      <c r="G81" s="71"/>
      <c r="H81" s="71"/>
      <c r="I81" s="71"/>
      <c r="J81" s="71"/>
    </row>
    <row r="82" spans="2:10">
      <c r="B82" s="71"/>
      <c r="C82" s="71"/>
      <c r="D82" s="71"/>
      <c r="E82" s="71"/>
      <c r="F82" s="71"/>
      <c r="G82" s="71"/>
      <c r="H82" s="71"/>
      <c r="I82" s="71"/>
      <c r="J82" s="71"/>
    </row>
    <row r="83" spans="2:10">
      <c r="B83" s="71"/>
      <c r="C83" s="71"/>
      <c r="D83" s="71"/>
      <c r="E83" s="71"/>
      <c r="F83" s="71"/>
      <c r="G83" s="71"/>
      <c r="H83" s="71"/>
      <c r="I83" s="71"/>
      <c r="J83" s="71"/>
    </row>
    <row r="84" spans="2:10">
      <c r="B84" s="71"/>
      <c r="C84" s="71"/>
      <c r="D84" s="71"/>
      <c r="E84" s="71"/>
      <c r="F84" s="71"/>
      <c r="G84" s="71"/>
      <c r="H84" s="71"/>
      <c r="I84" s="71"/>
      <c r="J84" s="71"/>
    </row>
    <row r="85" spans="2:10">
      <c r="B85" s="71"/>
      <c r="C85" s="71"/>
      <c r="D85" s="71"/>
      <c r="E85" s="71"/>
      <c r="F85" s="71"/>
      <c r="G85" s="71"/>
      <c r="H85" s="71"/>
      <c r="I85" s="71"/>
      <c r="J85" s="71"/>
    </row>
    <row r="86" spans="2:10">
      <c r="B86" s="71"/>
      <c r="C86" s="71"/>
      <c r="D86" s="71"/>
      <c r="E86" s="71"/>
      <c r="F86" s="71"/>
      <c r="G86" s="71"/>
      <c r="H86" s="71"/>
      <c r="I86" s="71"/>
      <c r="J86" s="71"/>
    </row>
    <row r="87" spans="2:10">
      <c r="B87" s="71"/>
      <c r="C87" s="71"/>
      <c r="D87" s="71"/>
      <c r="E87" s="71"/>
      <c r="F87" s="71"/>
      <c r="G87" s="71"/>
      <c r="H87" s="71"/>
      <c r="I87" s="71"/>
      <c r="J87" s="71"/>
    </row>
    <row r="88" spans="2:10">
      <c r="B88" s="71"/>
      <c r="C88" s="71"/>
      <c r="D88" s="71"/>
      <c r="E88" s="71"/>
      <c r="F88" s="71"/>
      <c r="G88" s="71"/>
      <c r="H88" s="71"/>
      <c r="I88" s="71"/>
      <c r="J88" s="71"/>
    </row>
    <row r="89" spans="2:10">
      <c r="B89" s="71"/>
      <c r="C89" s="71"/>
      <c r="D89" s="71"/>
      <c r="E89" s="71"/>
      <c r="F89" s="71"/>
      <c r="G89" s="71"/>
      <c r="H89" s="71"/>
      <c r="I89" s="71"/>
      <c r="J89" s="71"/>
    </row>
    <row r="90" spans="2:10">
      <c r="B90" s="71"/>
      <c r="C90" s="71"/>
      <c r="D90" s="71"/>
      <c r="E90" s="71"/>
      <c r="F90" s="71"/>
      <c r="G90" s="71"/>
      <c r="H90" s="71"/>
      <c r="I90" s="71"/>
      <c r="J90" s="71"/>
    </row>
    <row r="91" spans="2:10">
      <c r="B91" s="71"/>
      <c r="C91" s="71"/>
      <c r="D91" s="71"/>
      <c r="E91" s="71"/>
      <c r="F91" s="71"/>
      <c r="G91" s="71"/>
      <c r="H91" s="71"/>
      <c r="I91" s="71"/>
      <c r="J91" s="71"/>
    </row>
    <row r="92" spans="2:10">
      <c r="B92" s="71"/>
      <c r="C92" s="71"/>
      <c r="D92" s="71"/>
      <c r="E92" s="71"/>
      <c r="F92" s="71"/>
      <c r="G92" s="71"/>
      <c r="H92" s="71"/>
      <c r="I92" s="71"/>
      <c r="J92" s="71"/>
    </row>
    <row r="93" spans="2:10">
      <c r="B93" s="71"/>
      <c r="C93" s="71"/>
      <c r="D93" s="71"/>
      <c r="E93" s="71"/>
      <c r="F93" s="71"/>
      <c r="G93" s="71"/>
      <c r="H93" s="71"/>
      <c r="I93" s="71"/>
      <c r="J93" s="71"/>
    </row>
    <row r="94" spans="2:10">
      <c r="B94" s="71"/>
      <c r="C94" s="71"/>
      <c r="D94" s="71"/>
      <c r="E94" s="71"/>
      <c r="F94" s="71"/>
      <c r="G94" s="71"/>
      <c r="H94" s="71"/>
      <c r="I94" s="71"/>
      <c r="J94" s="71"/>
    </row>
    <row r="95" spans="2:10">
      <c r="B95" s="71"/>
      <c r="C95" s="71"/>
      <c r="D95" s="71"/>
      <c r="E95" s="71"/>
      <c r="F95" s="71"/>
      <c r="G95" s="71"/>
      <c r="H95" s="71"/>
      <c r="I95" s="71"/>
      <c r="J95" s="71"/>
    </row>
    <row r="96" spans="2:10">
      <c r="B96" s="71"/>
      <c r="C96" s="71"/>
      <c r="D96" s="71"/>
      <c r="E96" s="71"/>
      <c r="F96" s="71"/>
      <c r="G96" s="71"/>
      <c r="H96" s="71"/>
      <c r="I96" s="71"/>
      <c r="J96" s="71"/>
    </row>
    <row r="97" spans="2:10">
      <c r="B97" s="71"/>
      <c r="C97" s="71"/>
      <c r="D97" s="71"/>
      <c r="E97" s="71"/>
      <c r="F97" s="71"/>
      <c r="G97" s="71"/>
      <c r="H97" s="71"/>
      <c r="I97" s="71"/>
      <c r="J97" s="71"/>
    </row>
    <row r="98" spans="2:10">
      <c r="B98" s="71"/>
      <c r="C98" s="71"/>
      <c r="D98" s="71"/>
      <c r="E98" s="71"/>
      <c r="F98" s="71"/>
      <c r="G98" s="71"/>
      <c r="H98" s="71"/>
      <c r="I98" s="71"/>
      <c r="J98" s="71"/>
    </row>
    <row r="99" spans="2:10">
      <c r="B99" s="71"/>
      <c r="C99" s="71"/>
      <c r="D99" s="71"/>
      <c r="E99" s="71"/>
      <c r="F99" s="71"/>
      <c r="G99" s="71"/>
      <c r="H99" s="71"/>
      <c r="I99" s="71"/>
      <c r="J99" s="71"/>
    </row>
    <row r="100" spans="2:10">
      <c r="B100" s="71"/>
      <c r="C100" s="71"/>
      <c r="D100" s="71"/>
      <c r="E100" s="71"/>
      <c r="F100" s="71"/>
      <c r="G100" s="71"/>
      <c r="H100" s="71"/>
      <c r="I100" s="71"/>
      <c r="J100" s="71"/>
    </row>
    <row r="101" spans="2:10">
      <c r="B101" s="71"/>
      <c r="C101" s="71"/>
      <c r="D101" s="71"/>
      <c r="E101" s="71"/>
      <c r="F101" s="71"/>
      <c r="G101" s="71"/>
      <c r="H101" s="71"/>
      <c r="I101" s="71"/>
      <c r="J101" s="71"/>
    </row>
    <row r="102" spans="2:10">
      <c r="B102" s="71"/>
      <c r="C102" s="71"/>
      <c r="D102" s="71"/>
      <c r="E102" s="71"/>
      <c r="F102" s="71"/>
      <c r="G102" s="71"/>
      <c r="H102" s="71"/>
      <c r="I102" s="71"/>
      <c r="J102" s="71"/>
    </row>
    <row r="103" spans="2:10">
      <c r="B103" s="71"/>
      <c r="C103" s="71"/>
      <c r="D103" s="71"/>
      <c r="E103" s="71"/>
      <c r="F103" s="71"/>
      <c r="G103" s="71"/>
      <c r="H103" s="71"/>
      <c r="I103" s="71"/>
      <c r="J103" s="71"/>
    </row>
    <row r="104" spans="2:10">
      <c r="B104" s="71"/>
      <c r="C104" s="71"/>
      <c r="D104" s="71"/>
      <c r="E104" s="71"/>
      <c r="F104" s="71"/>
      <c r="G104" s="71"/>
      <c r="H104" s="71"/>
      <c r="I104" s="71"/>
      <c r="J104" s="71"/>
    </row>
    <row r="105" spans="2:10">
      <c r="B105" s="71"/>
      <c r="C105" s="71"/>
      <c r="D105" s="71"/>
      <c r="E105" s="71"/>
      <c r="F105" s="71"/>
      <c r="G105" s="71"/>
      <c r="H105" s="71"/>
      <c r="I105" s="71"/>
      <c r="J105" s="71"/>
    </row>
    <row r="106" spans="2:10">
      <c r="B106" s="71"/>
      <c r="C106" s="71"/>
      <c r="D106" s="71"/>
      <c r="E106" s="71"/>
      <c r="F106" s="71"/>
      <c r="G106" s="71"/>
      <c r="H106" s="71"/>
      <c r="I106" s="71"/>
      <c r="J106" s="71"/>
    </row>
    <row r="107" spans="2:10">
      <c r="B107" s="71"/>
      <c r="C107" s="71"/>
      <c r="D107" s="71"/>
      <c r="E107" s="71"/>
      <c r="F107" s="71"/>
      <c r="G107" s="71"/>
      <c r="H107" s="71"/>
      <c r="I107" s="71"/>
      <c r="J107" s="71"/>
    </row>
    <row r="108" spans="2:10">
      <c r="B108" s="71"/>
      <c r="C108" s="71"/>
      <c r="D108" s="71"/>
      <c r="E108" s="71"/>
      <c r="F108" s="71"/>
      <c r="G108" s="71"/>
      <c r="H108" s="71"/>
      <c r="I108" s="71"/>
      <c r="J108" s="71"/>
    </row>
    <row r="109" spans="2:10">
      <c r="B109" s="71"/>
      <c r="C109" s="71"/>
      <c r="D109" s="71"/>
      <c r="E109" s="71"/>
      <c r="F109" s="71"/>
      <c r="G109" s="71"/>
      <c r="H109" s="71"/>
      <c r="I109" s="71"/>
      <c r="J109" s="7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8" t="s">
        <v>161</v>
      </c>
      <c r="C1" s="70" t="s" vm="1">
        <v>240</v>
      </c>
    </row>
    <row r="2" spans="2:60">
      <c r="B2" s="48" t="s">
        <v>160</v>
      </c>
      <c r="C2" s="70" t="s">
        <v>241</v>
      </c>
    </row>
    <row r="3" spans="2:60">
      <c r="B3" s="48" t="s">
        <v>162</v>
      </c>
      <c r="C3" s="70" t="s">
        <v>242</v>
      </c>
    </row>
    <row r="4" spans="2:60">
      <c r="B4" s="48" t="s">
        <v>163</v>
      </c>
      <c r="C4" s="70">
        <v>12147</v>
      </c>
    </row>
    <row r="6" spans="2:60" ht="26.25" customHeight="1">
      <c r="B6" s="118" t="s">
        <v>196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60" s="3" customFormat="1" ht="63">
      <c r="B7" s="49" t="s">
        <v>97</v>
      </c>
      <c r="C7" s="51" t="s">
        <v>98</v>
      </c>
      <c r="D7" s="51" t="s">
        <v>14</v>
      </c>
      <c r="E7" s="51" t="s">
        <v>15</v>
      </c>
      <c r="F7" s="51" t="s">
        <v>44</v>
      </c>
      <c r="G7" s="51" t="s">
        <v>83</v>
      </c>
      <c r="H7" s="51" t="s">
        <v>41</v>
      </c>
      <c r="I7" s="51" t="s">
        <v>91</v>
      </c>
      <c r="J7" s="51" t="s">
        <v>164</v>
      </c>
      <c r="K7" s="67" t="s">
        <v>165</v>
      </c>
    </row>
    <row r="8" spans="2:60" s="3" customFormat="1" ht="21.75" customHeight="1">
      <c r="B8" s="15"/>
      <c r="C8" s="60"/>
      <c r="D8" s="16"/>
      <c r="E8" s="16"/>
      <c r="F8" s="16" t="s">
        <v>19</v>
      </c>
      <c r="G8" s="16"/>
      <c r="H8" s="16" t="s">
        <v>19</v>
      </c>
      <c r="I8" s="16" t="s">
        <v>221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9"/>
      <c r="C11" s="71"/>
      <c r="D11" s="71"/>
      <c r="E11" s="71"/>
      <c r="F11" s="71"/>
      <c r="G11" s="71"/>
      <c r="H11" s="71"/>
      <c r="I11" s="71"/>
      <c r="J11" s="71"/>
      <c r="K11" s="71"/>
    </row>
    <row r="12" spans="2:60">
      <c r="B12" s="99"/>
      <c r="C12" s="71"/>
      <c r="D12" s="71"/>
      <c r="E12" s="71"/>
      <c r="F12" s="71"/>
      <c r="G12" s="71"/>
      <c r="H12" s="71"/>
      <c r="I12" s="71"/>
      <c r="J12" s="71"/>
      <c r="K12" s="7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1"/>
      <c r="C13" s="71"/>
      <c r="D13" s="71"/>
      <c r="E13" s="71"/>
      <c r="F13" s="71"/>
      <c r="G13" s="71"/>
      <c r="H13" s="71"/>
      <c r="I13" s="71"/>
      <c r="J13" s="71"/>
      <c r="K13" s="7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2:60">
      <c r="B15" s="71"/>
      <c r="C15" s="71"/>
      <c r="D15" s="71"/>
      <c r="E15" s="71"/>
      <c r="F15" s="71"/>
      <c r="G15" s="71"/>
      <c r="H15" s="71"/>
      <c r="I15" s="71"/>
      <c r="J15" s="71"/>
      <c r="K15" s="7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1"/>
      <c r="C16" s="71"/>
      <c r="D16" s="71"/>
      <c r="E16" s="71"/>
      <c r="F16" s="71"/>
      <c r="G16" s="71"/>
      <c r="H16" s="71"/>
      <c r="I16" s="71"/>
      <c r="J16" s="71"/>
      <c r="K16" s="7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2:11"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2:11"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2:11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2:11"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2:11"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2:11"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2:11"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2:11"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2:11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11"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2:11"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2:11"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2:11"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2:11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8" t="s">
        <v>161</v>
      </c>
      <c r="C1" s="70" t="s" vm="1">
        <v>240</v>
      </c>
    </row>
    <row r="2" spans="2:60">
      <c r="B2" s="48" t="s">
        <v>160</v>
      </c>
      <c r="C2" s="70" t="s">
        <v>241</v>
      </c>
    </row>
    <row r="3" spans="2:60">
      <c r="B3" s="48" t="s">
        <v>162</v>
      </c>
      <c r="C3" s="70" t="s">
        <v>242</v>
      </c>
    </row>
    <row r="4" spans="2:60">
      <c r="B4" s="48" t="s">
        <v>163</v>
      </c>
      <c r="C4" s="70">
        <v>12147</v>
      </c>
    </row>
    <row r="6" spans="2:60" ht="26.25" customHeight="1">
      <c r="B6" s="118" t="s">
        <v>197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60" s="3" customFormat="1" ht="78.75">
      <c r="B7" s="49" t="s">
        <v>97</v>
      </c>
      <c r="C7" s="51" t="s">
        <v>34</v>
      </c>
      <c r="D7" s="51" t="s">
        <v>14</v>
      </c>
      <c r="E7" s="51" t="s">
        <v>15</v>
      </c>
      <c r="F7" s="51" t="s">
        <v>44</v>
      </c>
      <c r="G7" s="51" t="s">
        <v>83</v>
      </c>
      <c r="H7" s="51" t="s">
        <v>41</v>
      </c>
      <c r="I7" s="51" t="s">
        <v>91</v>
      </c>
      <c r="J7" s="51" t="s">
        <v>164</v>
      </c>
      <c r="K7" s="53" t="s">
        <v>165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221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9"/>
      <c r="C11" s="71"/>
      <c r="D11" s="71"/>
      <c r="E11" s="71"/>
      <c r="F11" s="71"/>
      <c r="G11" s="71"/>
      <c r="H11" s="71"/>
      <c r="I11" s="71"/>
      <c r="J11" s="71"/>
      <c r="K11" s="71"/>
    </row>
    <row r="12" spans="2:60">
      <c r="B12" s="99"/>
      <c r="C12" s="71"/>
      <c r="D12" s="71"/>
      <c r="E12" s="71"/>
      <c r="F12" s="71"/>
      <c r="G12" s="71"/>
      <c r="H12" s="71"/>
      <c r="I12" s="71"/>
      <c r="J12" s="71"/>
      <c r="K12" s="7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1"/>
      <c r="C13" s="71"/>
      <c r="D13" s="71"/>
      <c r="E13" s="71"/>
      <c r="F13" s="71"/>
      <c r="G13" s="71"/>
      <c r="H13" s="71"/>
      <c r="I13" s="71"/>
      <c r="J13" s="71"/>
      <c r="K13" s="7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2:60">
      <c r="B15" s="71"/>
      <c r="C15" s="71"/>
      <c r="D15" s="71"/>
      <c r="E15" s="71"/>
      <c r="F15" s="71"/>
      <c r="G15" s="71"/>
      <c r="H15" s="71"/>
      <c r="I15" s="71"/>
      <c r="J15" s="71"/>
      <c r="K15" s="7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1"/>
      <c r="C16" s="71"/>
      <c r="D16" s="71"/>
      <c r="E16" s="71"/>
      <c r="F16" s="71"/>
      <c r="G16" s="71"/>
      <c r="H16" s="71"/>
      <c r="I16" s="71"/>
      <c r="J16" s="71"/>
      <c r="K16" s="7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2:11"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2:11"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2:11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2:11"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2:11"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2:11"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2:11"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2:11"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2:11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11"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2:11"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2:11"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2:11"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2:11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8" t="s">
        <v>161</v>
      </c>
      <c r="C1" s="70" t="s" vm="1">
        <v>240</v>
      </c>
    </row>
    <row r="2" spans="2:47">
      <c r="B2" s="48" t="s">
        <v>160</v>
      </c>
      <c r="C2" s="70" t="s">
        <v>241</v>
      </c>
    </row>
    <row r="3" spans="2:47">
      <c r="B3" s="48" t="s">
        <v>162</v>
      </c>
      <c r="C3" s="70" t="s">
        <v>242</v>
      </c>
    </row>
    <row r="4" spans="2:47">
      <c r="B4" s="48" t="s">
        <v>163</v>
      </c>
      <c r="C4" s="70">
        <v>12147</v>
      </c>
    </row>
    <row r="6" spans="2:47" ht="26.25" customHeight="1">
      <c r="B6" s="118" t="s">
        <v>198</v>
      </c>
      <c r="C6" s="119"/>
      <c r="D6" s="120"/>
    </row>
    <row r="7" spans="2:47" s="3" customFormat="1" ht="33">
      <c r="B7" s="49" t="s">
        <v>97</v>
      </c>
      <c r="C7" s="54" t="s">
        <v>88</v>
      </c>
      <c r="D7" s="55" t="s">
        <v>87</v>
      </c>
    </row>
    <row r="8" spans="2:47" s="3" customFormat="1">
      <c r="B8" s="15"/>
      <c r="C8" s="32" t="s">
        <v>221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71"/>
      <c r="C10" s="71"/>
      <c r="D10" s="7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99"/>
      <c r="C11" s="71"/>
      <c r="D11" s="71"/>
    </row>
    <row r="12" spans="2:47">
      <c r="B12" s="99"/>
      <c r="C12" s="71"/>
      <c r="D12" s="7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1"/>
      <c r="C13" s="71"/>
      <c r="D13" s="7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1"/>
      <c r="C14" s="71"/>
      <c r="D14" s="71"/>
    </row>
    <row r="15" spans="2:47">
      <c r="B15" s="71"/>
      <c r="C15" s="71"/>
      <c r="D15" s="7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1"/>
      <c r="C16" s="71"/>
      <c r="D16" s="7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1"/>
      <c r="C17" s="71"/>
      <c r="D17" s="71"/>
    </row>
    <row r="18" spans="2:4">
      <c r="B18" s="71"/>
      <c r="C18" s="71"/>
      <c r="D18" s="71"/>
    </row>
    <row r="19" spans="2:4">
      <c r="B19" s="71"/>
      <c r="C19" s="71"/>
      <c r="D19" s="71"/>
    </row>
    <row r="20" spans="2:4">
      <c r="B20" s="71"/>
      <c r="C20" s="71"/>
      <c r="D20" s="71"/>
    </row>
    <row r="21" spans="2:4">
      <c r="B21" s="71"/>
      <c r="C21" s="71"/>
      <c r="D21" s="71"/>
    </row>
    <row r="22" spans="2:4">
      <c r="B22" s="71"/>
      <c r="C22" s="71"/>
      <c r="D22" s="71"/>
    </row>
    <row r="23" spans="2:4">
      <c r="B23" s="71"/>
      <c r="C23" s="71"/>
      <c r="D23" s="71"/>
    </row>
    <row r="24" spans="2:4">
      <c r="B24" s="71"/>
      <c r="C24" s="71"/>
      <c r="D24" s="71"/>
    </row>
    <row r="25" spans="2:4">
      <c r="B25" s="71"/>
      <c r="C25" s="71"/>
      <c r="D25" s="71"/>
    </row>
    <row r="26" spans="2:4">
      <c r="B26" s="71"/>
      <c r="C26" s="71"/>
      <c r="D26" s="71"/>
    </row>
    <row r="27" spans="2:4">
      <c r="B27" s="71"/>
      <c r="C27" s="71"/>
      <c r="D27" s="71"/>
    </row>
    <row r="28" spans="2:4">
      <c r="B28" s="71"/>
      <c r="C28" s="71"/>
      <c r="D28" s="71"/>
    </row>
    <row r="29" spans="2:4">
      <c r="B29" s="71"/>
      <c r="C29" s="71"/>
      <c r="D29" s="71"/>
    </row>
    <row r="30" spans="2:4">
      <c r="B30" s="71"/>
      <c r="C30" s="71"/>
      <c r="D30" s="71"/>
    </row>
    <row r="31" spans="2:4">
      <c r="B31" s="71"/>
      <c r="C31" s="71"/>
      <c r="D31" s="71"/>
    </row>
    <row r="32" spans="2:4">
      <c r="B32" s="71"/>
      <c r="C32" s="71"/>
      <c r="D32" s="71"/>
    </row>
    <row r="33" spans="2:4">
      <c r="B33" s="71"/>
      <c r="C33" s="71"/>
      <c r="D33" s="71"/>
    </row>
    <row r="34" spans="2:4">
      <c r="B34" s="71"/>
      <c r="C34" s="71"/>
      <c r="D34" s="71"/>
    </row>
    <row r="35" spans="2:4">
      <c r="B35" s="71"/>
      <c r="C35" s="71"/>
      <c r="D35" s="71"/>
    </row>
    <row r="36" spans="2:4">
      <c r="B36" s="71"/>
      <c r="C36" s="71"/>
      <c r="D36" s="71"/>
    </row>
    <row r="37" spans="2:4">
      <c r="B37" s="71"/>
      <c r="C37" s="71"/>
      <c r="D37" s="71"/>
    </row>
    <row r="38" spans="2:4">
      <c r="B38" s="71"/>
      <c r="C38" s="71"/>
      <c r="D38" s="71"/>
    </row>
    <row r="39" spans="2:4">
      <c r="B39" s="71"/>
      <c r="C39" s="71"/>
      <c r="D39" s="71"/>
    </row>
    <row r="40" spans="2:4">
      <c r="B40" s="71"/>
      <c r="C40" s="71"/>
      <c r="D40" s="71"/>
    </row>
    <row r="41" spans="2:4">
      <c r="B41" s="71"/>
      <c r="C41" s="71"/>
      <c r="D41" s="71"/>
    </row>
    <row r="42" spans="2:4">
      <c r="B42" s="71"/>
      <c r="C42" s="71"/>
      <c r="D42" s="71"/>
    </row>
    <row r="43" spans="2:4">
      <c r="B43" s="71"/>
      <c r="C43" s="71"/>
      <c r="D43" s="71"/>
    </row>
    <row r="44" spans="2:4">
      <c r="B44" s="71"/>
      <c r="C44" s="71"/>
      <c r="D44" s="71"/>
    </row>
    <row r="45" spans="2:4">
      <c r="B45" s="71"/>
      <c r="C45" s="71"/>
      <c r="D45" s="71"/>
    </row>
    <row r="46" spans="2:4">
      <c r="B46" s="71"/>
      <c r="C46" s="71"/>
      <c r="D46" s="71"/>
    </row>
    <row r="47" spans="2:4">
      <c r="B47" s="71"/>
      <c r="C47" s="71"/>
      <c r="D47" s="71"/>
    </row>
    <row r="48" spans="2:4">
      <c r="B48" s="71"/>
      <c r="C48" s="71"/>
      <c r="D48" s="71"/>
    </row>
    <row r="49" spans="2:4">
      <c r="B49" s="71"/>
      <c r="C49" s="71"/>
      <c r="D49" s="71"/>
    </row>
    <row r="50" spans="2:4">
      <c r="B50" s="71"/>
      <c r="C50" s="71"/>
      <c r="D50" s="71"/>
    </row>
    <row r="51" spans="2:4">
      <c r="B51" s="71"/>
      <c r="C51" s="71"/>
      <c r="D51" s="71"/>
    </row>
    <row r="52" spans="2:4">
      <c r="B52" s="71"/>
      <c r="C52" s="71"/>
      <c r="D52" s="71"/>
    </row>
    <row r="53" spans="2:4">
      <c r="B53" s="71"/>
      <c r="C53" s="71"/>
      <c r="D53" s="71"/>
    </row>
    <row r="54" spans="2:4">
      <c r="B54" s="71"/>
      <c r="C54" s="71"/>
      <c r="D54" s="71"/>
    </row>
    <row r="55" spans="2:4">
      <c r="B55" s="71"/>
      <c r="C55" s="71"/>
      <c r="D55" s="71"/>
    </row>
    <row r="56" spans="2:4">
      <c r="B56" s="71"/>
      <c r="C56" s="71"/>
      <c r="D56" s="71"/>
    </row>
    <row r="57" spans="2:4">
      <c r="B57" s="71"/>
      <c r="C57" s="71"/>
      <c r="D57" s="71"/>
    </row>
    <row r="58" spans="2:4">
      <c r="B58" s="71"/>
      <c r="C58" s="71"/>
      <c r="D58" s="71"/>
    </row>
    <row r="59" spans="2:4">
      <c r="B59" s="71"/>
      <c r="C59" s="71"/>
      <c r="D59" s="71"/>
    </row>
    <row r="60" spans="2:4">
      <c r="B60" s="71"/>
      <c r="C60" s="71"/>
      <c r="D60" s="71"/>
    </row>
    <row r="61" spans="2:4">
      <c r="B61" s="71"/>
      <c r="C61" s="71"/>
      <c r="D61" s="71"/>
    </row>
    <row r="62" spans="2:4">
      <c r="B62" s="71"/>
      <c r="C62" s="71"/>
      <c r="D62" s="71"/>
    </row>
    <row r="63" spans="2:4">
      <c r="B63" s="71"/>
      <c r="C63" s="71"/>
      <c r="D63" s="71"/>
    </row>
    <row r="64" spans="2:4">
      <c r="B64" s="71"/>
      <c r="C64" s="71"/>
      <c r="D64" s="71"/>
    </row>
    <row r="65" spans="2:4">
      <c r="B65" s="71"/>
      <c r="C65" s="71"/>
      <c r="D65" s="71"/>
    </row>
    <row r="66" spans="2:4">
      <c r="B66" s="71"/>
      <c r="C66" s="71"/>
      <c r="D66" s="71"/>
    </row>
    <row r="67" spans="2:4">
      <c r="B67" s="71"/>
      <c r="C67" s="71"/>
      <c r="D67" s="71"/>
    </row>
    <row r="68" spans="2:4">
      <c r="B68" s="71"/>
      <c r="C68" s="71"/>
      <c r="D68" s="71"/>
    </row>
    <row r="69" spans="2:4">
      <c r="B69" s="71"/>
      <c r="C69" s="71"/>
      <c r="D69" s="71"/>
    </row>
    <row r="70" spans="2:4">
      <c r="B70" s="71"/>
      <c r="C70" s="71"/>
      <c r="D70" s="71"/>
    </row>
    <row r="71" spans="2:4">
      <c r="B71" s="71"/>
      <c r="C71" s="71"/>
      <c r="D71" s="71"/>
    </row>
    <row r="72" spans="2:4">
      <c r="B72" s="71"/>
      <c r="C72" s="71"/>
      <c r="D72" s="71"/>
    </row>
    <row r="73" spans="2:4">
      <c r="B73" s="71"/>
      <c r="C73" s="71"/>
      <c r="D73" s="71"/>
    </row>
    <row r="74" spans="2:4">
      <c r="B74" s="71"/>
      <c r="C74" s="71"/>
      <c r="D74" s="71"/>
    </row>
    <row r="75" spans="2:4">
      <c r="B75" s="71"/>
      <c r="C75" s="71"/>
      <c r="D75" s="71"/>
    </row>
    <row r="76" spans="2:4">
      <c r="B76" s="71"/>
      <c r="C76" s="71"/>
      <c r="D76" s="71"/>
    </row>
    <row r="77" spans="2:4">
      <c r="B77" s="71"/>
      <c r="C77" s="71"/>
      <c r="D77" s="71"/>
    </row>
    <row r="78" spans="2:4">
      <c r="B78" s="71"/>
      <c r="C78" s="71"/>
      <c r="D78" s="71"/>
    </row>
    <row r="79" spans="2:4">
      <c r="B79" s="71"/>
      <c r="C79" s="71"/>
      <c r="D79" s="71"/>
    </row>
    <row r="80" spans="2:4">
      <c r="B80" s="71"/>
      <c r="C80" s="71"/>
      <c r="D80" s="71"/>
    </row>
    <row r="81" spans="2:4">
      <c r="B81" s="71"/>
      <c r="C81" s="71"/>
      <c r="D81" s="71"/>
    </row>
    <row r="82" spans="2:4">
      <c r="B82" s="71"/>
      <c r="C82" s="71"/>
      <c r="D82" s="71"/>
    </row>
    <row r="83" spans="2:4">
      <c r="B83" s="71"/>
      <c r="C83" s="71"/>
      <c r="D83" s="71"/>
    </row>
    <row r="84" spans="2:4">
      <c r="B84" s="71"/>
      <c r="C84" s="71"/>
      <c r="D84" s="71"/>
    </row>
    <row r="85" spans="2:4">
      <c r="B85" s="71"/>
      <c r="C85" s="71"/>
      <c r="D85" s="71"/>
    </row>
    <row r="86" spans="2:4">
      <c r="B86" s="71"/>
      <c r="C86" s="71"/>
      <c r="D86" s="71"/>
    </row>
    <row r="87" spans="2:4">
      <c r="B87" s="71"/>
      <c r="C87" s="71"/>
      <c r="D87" s="71"/>
    </row>
    <row r="88" spans="2:4">
      <c r="B88" s="71"/>
      <c r="C88" s="71"/>
      <c r="D88" s="71"/>
    </row>
    <row r="89" spans="2:4">
      <c r="B89" s="71"/>
      <c r="C89" s="71"/>
      <c r="D89" s="71"/>
    </row>
    <row r="90" spans="2:4">
      <c r="B90" s="71"/>
      <c r="C90" s="71"/>
      <c r="D90" s="71"/>
    </row>
    <row r="91" spans="2:4">
      <c r="B91" s="71"/>
      <c r="C91" s="71"/>
      <c r="D91" s="71"/>
    </row>
    <row r="92" spans="2:4">
      <c r="B92" s="71"/>
      <c r="C92" s="71"/>
      <c r="D92" s="71"/>
    </row>
    <row r="93" spans="2:4">
      <c r="B93" s="71"/>
      <c r="C93" s="71"/>
      <c r="D93" s="71"/>
    </row>
    <row r="94" spans="2:4">
      <c r="B94" s="71"/>
      <c r="C94" s="71"/>
      <c r="D94" s="71"/>
    </row>
    <row r="95" spans="2:4">
      <c r="B95" s="71"/>
      <c r="C95" s="71"/>
      <c r="D95" s="71"/>
    </row>
    <row r="96" spans="2:4">
      <c r="B96" s="71"/>
      <c r="C96" s="71"/>
      <c r="D96" s="71"/>
    </row>
    <row r="97" spans="2:4">
      <c r="B97" s="71"/>
      <c r="C97" s="71"/>
      <c r="D97" s="71"/>
    </row>
    <row r="98" spans="2:4">
      <c r="B98" s="71"/>
      <c r="C98" s="71"/>
      <c r="D98" s="71"/>
    </row>
    <row r="99" spans="2:4">
      <c r="B99" s="71"/>
      <c r="C99" s="71"/>
      <c r="D99" s="71"/>
    </row>
    <row r="100" spans="2:4">
      <c r="B100" s="71"/>
      <c r="C100" s="71"/>
      <c r="D100" s="71"/>
    </row>
    <row r="101" spans="2:4">
      <c r="B101" s="71"/>
      <c r="C101" s="71"/>
      <c r="D101" s="71"/>
    </row>
    <row r="102" spans="2:4">
      <c r="B102" s="71"/>
      <c r="C102" s="71"/>
      <c r="D102" s="71"/>
    </row>
    <row r="103" spans="2:4">
      <c r="B103" s="71"/>
      <c r="C103" s="71"/>
      <c r="D103" s="71"/>
    </row>
    <row r="104" spans="2:4">
      <c r="B104" s="71"/>
      <c r="C104" s="71"/>
      <c r="D104" s="71"/>
    </row>
    <row r="105" spans="2:4">
      <c r="B105" s="71"/>
      <c r="C105" s="71"/>
      <c r="D105" s="71"/>
    </row>
    <row r="106" spans="2:4">
      <c r="B106" s="71"/>
      <c r="C106" s="71"/>
      <c r="D106" s="71"/>
    </row>
    <row r="107" spans="2:4">
      <c r="B107" s="71"/>
      <c r="C107" s="71"/>
      <c r="D107" s="71"/>
    </row>
    <row r="108" spans="2:4">
      <c r="B108" s="71"/>
      <c r="C108" s="71"/>
      <c r="D108" s="71"/>
    </row>
    <row r="109" spans="2:4">
      <c r="B109" s="71"/>
      <c r="C109" s="71"/>
      <c r="D109" s="7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8" t="s">
        <v>161</v>
      </c>
      <c r="C1" s="70" t="s" vm="1">
        <v>240</v>
      </c>
    </row>
    <row r="2" spans="2:18">
      <c r="B2" s="48" t="s">
        <v>160</v>
      </c>
      <c r="C2" s="70" t="s">
        <v>241</v>
      </c>
    </row>
    <row r="3" spans="2:18">
      <c r="B3" s="48" t="s">
        <v>162</v>
      </c>
      <c r="C3" s="70" t="s">
        <v>242</v>
      </c>
    </row>
    <row r="4" spans="2:18">
      <c r="B4" s="48" t="s">
        <v>163</v>
      </c>
      <c r="C4" s="70">
        <v>12147</v>
      </c>
    </row>
    <row r="6" spans="2:18" ht="26.25" customHeight="1">
      <c r="B6" s="118" t="s">
        <v>201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8" s="3" customFormat="1" ht="78.75">
      <c r="B7" s="22" t="s">
        <v>97</v>
      </c>
      <c r="C7" s="30" t="s">
        <v>34</v>
      </c>
      <c r="D7" s="30" t="s">
        <v>49</v>
      </c>
      <c r="E7" s="30" t="s">
        <v>14</v>
      </c>
      <c r="F7" s="30" t="s">
        <v>50</v>
      </c>
      <c r="G7" s="30" t="s">
        <v>84</v>
      </c>
      <c r="H7" s="30" t="s">
        <v>17</v>
      </c>
      <c r="I7" s="30" t="s">
        <v>83</v>
      </c>
      <c r="J7" s="30" t="s">
        <v>16</v>
      </c>
      <c r="K7" s="30" t="s">
        <v>199</v>
      </c>
      <c r="L7" s="30" t="s">
        <v>223</v>
      </c>
      <c r="M7" s="30" t="s">
        <v>200</v>
      </c>
      <c r="N7" s="30" t="s">
        <v>45</v>
      </c>
      <c r="O7" s="30" t="s">
        <v>164</v>
      </c>
      <c r="P7" s="31" t="s">
        <v>166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225</v>
      </c>
      <c r="M8" s="32" t="s">
        <v>221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5"/>
    </row>
    <row r="11" spans="2:18" ht="20.25" customHeight="1">
      <c r="B11" s="87" t="s">
        <v>233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18">
      <c r="B12" s="87" t="s">
        <v>93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18">
      <c r="B13" s="87" t="s">
        <v>224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18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2:18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2:18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2:1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2:16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1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8" t="s">
        <v>161</v>
      </c>
      <c r="C1" s="70" t="s" vm="1">
        <v>240</v>
      </c>
    </row>
    <row r="2" spans="2:18">
      <c r="B2" s="48" t="s">
        <v>160</v>
      </c>
      <c r="C2" s="70" t="s">
        <v>241</v>
      </c>
    </row>
    <row r="3" spans="2:18">
      <c r="B3" s="48" t="s">
        <v>162</v>
      </c>
      <c r="C3" s="70" t="s">
        <v>242</v>
      </c>
    </row>
    <row r="4" spans="2:18">
      <c r="B4" s="48" t="s">
        <v>163</v>
      </c>
      <c r="C4" s="70">
        <v>12147</v>
      </c>
    </row>
    <row r="6" spans="2:18" ht="26.25" customHeight="1">
      <c r="B6" s="118" t="s">
        <v>202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8" s="3" customFormat="1" ht="78.75">
      <c r="B7" s="22" t="s">
        <v>97</v>
      </c>
      <c r="C7" s="30" t="s">
        <v>34</v>
      </c>
      <c r="D7" s="30" t="s">
        <v>49</v>
      </c>
      <c r="E7" s="30" t="s">
        <v>14</v>
      </c>
      <c r="F7" s="30" t="s">
        <v>50</v>
      </c>
      <c r="G7" s="30" t="s">
        <v>84</v>
      </c>
      <c r="H7" s="30" t="s">
        <v>17</v>
      </c>
      <c r="I7" s="30" t="s">
        <v>83</v>
      </c>
      <c r="J7" s="30" t="s">
        <v>16</v>
      </c>
      <c r="K7" s="30" t="s">
        <v>199</v>
      </c>
      <c r="L7" s="30" t="s">
        <v>218</v>
      </c>
      <c r="M7" s="30" t="s">
        <v>200</v>
      </c>
      <c r="N7" s="30" t="s">
        <v>45</v>
      </c>
      <c r="O7" s="30" t="s">
        <v>164</v>
      </c>
      <c r="P7" s="31" t="s">
        <v>166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225</v>
      </c>
      <c r="M8" s="32" t="s">
        <v>221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5"/>
    </row>
    <row r="11" spans="2:18" ht="20.25" customHeight="1">
      <c r="B11" s="87" t="s">
        <v>233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18">
      <c r="B12" s="87" t="s">
        <v>93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18">
      <c r="B13" s="87" t="s">
        <v>224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18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2:18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2:18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2:1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2:16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1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D26" sqref="D26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63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8" t="s">
        <v>161</v>
      </c>
      <c r="C1" s="70" t="s" vm="1">
        <v>240</v>
      </c>
    </row>
    <row r="2" spans="2:53">
      <c r="B2" s="48" t="s">
        <v>160</v>
      </c>
      <c r="C2" s="70" t="s">
        <v>241</v>
      </c>
    </row>
    <row r="3" spans="2:53">
      <c r="B3" s="48" t="s">
        <v>162</v>
      </c>
      <c r="C3" s="70" t="s">
        <v>242</v>
      </c>
    </row>
    <row r="4" spans="2:53">
      <c r="B4" s="48" t="s">
        <v>163</v>
      </c>
      <c r="C4" s="70">
        <v>12147</v>
      </c>
    </row>
    <row r="6" spans="2:53" ht="21.75" customHeight="1">
      <c r="B6" s="121" t="s">
        <v>191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53" ht="27.75" customHeight="1">
      <c r="B7" s="124" t="s">
        <v>69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  <c r="AU7" s="3"/>
      <c r="AV7" s="3"/>
    </row>
    <row r="8" spans="2:53" s="3" customFormat="1" ht="66" customHeight="1">
      <c r="B8" s="22" t="s">
        <v>96</v>
      </c>
      <c r="C8" s="30" t="s">
        <v>34</v>
      </c>
      <c r="D8" s="30" t="s">
        <v>101</v>
      </c>
      <c r="E8" s="30" t="s">
        <v>14</v>
      </c>
      <c r="F8" s="30" t="s">
        <v>50</v>
      </c>
      <c r="G8" s="30" t="s">
        <v>84</v>
      </c>
      <c r="H8" s="30" t="s">
        <v>17</v>
      </c>
      <c r="I8" s="30" t="s">
        <v>83</v>
      </c>
      <c r="J8" s="30" t="s">
        <v>16</v>
      </c>
      <c r="K8" s="30" t="s">
        <v>18</v>
      </c>
      <c r="L8" s="30" t="s">
        <v>218</v>
      </c>
      <c r="M8" s="30" t="s">
        <v>217</v>
      </c>
      <c r="N8" s="30" t="s">
        <v>232</v>
      </c>
      <c r="O8" s="30" t="s">
        <v>46</v>
      </c>
      <c r="P8" s="30" t="s">
        <v>220</v>
      </c>
      <c r="Q8" s="30" t="s">
        <v>164</v>
      </c>
      <c r="R8" s="62" t="s">
        <v>166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225</v>
      </c>
      <c r="M9" s="32"/>
      <c r="N9" s="16" t="s">
        <v>221</v>
      </c>
      <c r="O9" s="32" t="s">
        <v>226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94</v>
      </c>
      <c r="R10" s="20" t="s">
        <v>95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96" t="s">
        <v>24</v>
      </c>
      <c r="C11" s="74"/>
      <c r="D11" s="74"/>
      <c r="E11" s="74"/>
      <c r="F11" s="74"/>
      <c r="G11" s="74"/>
      <c r="H11" s="82">
        <v>0.4963999762956714</v>
      </c>
      <c r="I11" s="74"/>
      <c r="J11" s="74"/>
      <c r="K11" s="83">
        <v>2.4906622058419605E-3</v>
      </c>
      <c r="L11" s="82"/>
      <c r="M11" s="84"/>
      <c r="N11" s="74"/>
      <c r="O11" s="82">
        <v>7.3989355869999986</v>
      </c>
      <c r="P11" s="74"/>
      <c r="Q11" s="83">
        <v>1</v>
      </c>
      <c r="R11" s="83">
        <f>O11/'סכום נכסי הקרן'!$C$42</f>
        <v>1.2205122577425903E-3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88"/>
      <c r="AV11" s="88"/>
      <c r="AW11" s="3"/>
      <c r="BA11" s="88"/>
    </row>
    <row r="12" spans="2:53" ht="22.5" customHeight="1">
      <c r="B12" s="73" t="s">
        <v>212</v>
      </c>
      <c r="C12" s="74"/>
      <c r="D12" s="74"/>
      <c r="E12" s="74"/>
      <c r="F12" s="74"/>
      <c r="G12" s="74"/>
      <c r="H12" s="82">
        <v>0.49639997629567156</v>
      </c>
      <c r="I12" s="74"/>
      <c r="J12" s="74"/>
      <c r="K12" s="83">
        <v>2.4906622058419605E-3</v>
      </c>
      <c r="L12" s="82"/>
      <c r="M12" s="84"/>
      <c r="N12" s="74"/>
      <c r="O12" s="82">
        <v>7.3989355869999986</v>
      </c>
      <c r="P12" s="74"/>
      <c r="Q12" s="83">
        <v>1</v>
      </c>
      <c r="R12" s="83">
        <f>O12/'סכום נכסי הקרן'!$C$42</f>
        <v>1.2205122577425903E-3</v>
      </c>
      <c r="AW12" s="4"/>
    </row>
    <row r="13" spans="2:53" s="88" customFormat="1">
      <c r="B13" s="90" t="s">
        <v>35</v>
      </c>
      <c r="C13" s="74"/>
      <c r="D13" s="74"/>
      <c r="E13" s="74"/>
      <c r="F13" s="74"/>
      <c r="G13" s="74"/>
      <c r="H13" s="82">
        <v>0.49639997629567156</v>
      </c>
      <c r="I13" s="74"/>
      <c r="J13" s="74"/>
      <c r="K13" s="83">
        <v>2.4906622058419605E-3</v>
      </c>
      <c r="L13" s="82"/>
      <c r="M13" s="84"/>
      <c r="N13" s="74"/>
      <c r="O13" s="82">
        <v>7.3989355869999986</v>
      </c>
      <c r="P13" s="74"/>
      <c r="Q13" s="83">
        <v>1</v>
      </c>
      <c r="R13" s="83">
        <f>O13/'סכום נכסי הקרן'!$C$42</f>
        <v>1.2205122577425903E-3</v>
      </c>
    </row>
    <row r="14" spans="2:53">
      <c r="B14" s="76" t="s">
        <v>22</v>
      </c>
      <c r="C14" s="74"/>
      <c r="D14" s="74"/>
      <c r="E14" s="74"/>
      <c r="F14" s="74"/>
      <c r="G14" s="74"/>
      <c r="H14" s="82">
        <v>0.49639997629567156</v>
      </c>
      <c r="I14" s="74"/>
      <c r="J14" s="74"/>
      <c r="K14" s="83">
        <v>2.4906622058419605E-3</v>
      </c>
      <c r="L14" s="82"/>
      <c r="M14" s="84"/>
      <c r="N14" s="74"/>
      <c r="O14" s="82">
        <v>7.3989355869999986</v>
      </c>
      <c r="P14" s="74"/>
      <c r="Q14" s="83">
        <v>1</v>
      </c>
      <c r="R14" s="83">
        <f>O14/'סכום נכסי הקרן'!$C$42</f>
        <v>1.2205122577425903E-3</v>
      </c>
    </row>
    <row r="15" spans="2:53">
      <c r="B15" s="77" t="s">
        <v>243</v>
      </c>
      <c r="C15" s="72" t="s">
        <v>244</v>
      </c>
      <c r="D15" s="85" t="s">
        <v>102</v>
      </c>
      <c r="E15" s="72" t="s">
        <v>245</v>
      </c>
      <c r="F15" s="72"/>
      <c r="G15" s="72"/>
      <c r="H15" s="79">
        <v>0.54000000030127226</v>
      </c>
      <c r="I15" s="85" t="s">
        <v>146</v>
      </c>
      <c r="J15" s="86">
        <v>0</v>
      </c>
      <c r="K15" s="80">
        <v>2.2000000004303889E-3</v>
      </c>
      <c r="L15" s="79">
        <v>1861.0168570000001</v>
      </c>
      <c r="M15" s="81">
        <v>99.88</v>
      </c>
      <c r="N15" s="72"/>
      <c r="O15" s="79">
        <v>1.8587836359999999</v>
      </c>
      <c r="P15" s="80">
        <v>2.0677965077777779E-7</v>
      </c>
      <c r="Q15" s="80">
        <v>0.25122311366866074</v>
      </c>
      <c r="R15" s="80">
        <f>O15/'סכום נכסי הקרן'!$C$42</f>
        <v>3.0662088966086057E-4</v>
      </c>
    </row>
    <row r="16" spans="2:53" ht="20.25">
      <c r="B16" s="77" t="s">
        <v>246</v>
      </c>
      <c r="C16" s="72" t="s">
        <v>247</v>
      </c>
      <c r="D16" s="85" t="s">
        <v>102</v>
      </c>
      <c r="E16" s="72" t="s">
        <v>245</v>
      </c>
      <c r="F16" s="72"/>
      <c r="G16" s="72"/>
      <c r="H16" s="79">
        <v>0.76999999959010068</v>
      </c>
      <c r="I16" s="85" t="s">
        <v>146</v>
      </c>
      <c r="J16" s="86">
        <v>0</v>
      </c>
      <c r="K16" s="80">
        <v>2.5999999945346772E-3</v>
      </c>
      <c r="L16" s="79">
        <v>733.35399800000005</v>
      </c>
      <c r="M16" s="81">
        <v>99.8</v>
      </c>
      <c r="N16" s="72"/>
      <c r="O16" s="79">
        <v>0.73188729000000008</v>
      </c>
      <c r="P16" s="80">
        <v>9.1669249750000004E-8</v>
      </c>
      <c r="Q16" s="80">
        <v>9.8917916150795135E-2</v>
      </c>
      <c r="R16" s="80">
        <f>O16/'סכום נכסי הקרן'!$C$42</f>
        <v>1.2073052917239921E-4</v>
      </c>
      <c r="AU16" s="4"/>
    </row>
    <row r="17" spans="2:48" ht="20.25">
      <c r="B17" s="77" t="s">
        <v>248</v>
      </c>
      <c r="C17" s="72" t="s">
        <v>249</v>
      </c>
      <c r="D17" s="85" t="s">
        <v>102</v>
      </c>
      <c r="E17" s="72" t="s">
        <v>245</v>
      </c>
      <c r="F17" s="72"/>
      <c r="G17" s="72"/>
      <c r="H17" s="79">
        <v>0.58999999994775076</v>
      </c>
      <c r="I17" s="85" t="s">
        <v>146</v>
      </c>
      <c r="J17" s="86">
        <v>0</v>
      </c>
      <c r="K17" s="80">
        <v>2.2000000045282703E-3</v>
      </c>
      <c r="L17" s="79">
        <v>1149.8362219999999</v>
      </c>
      <c r="M17" s="81">
        <v>99.87</v>
      </c>
      <c r="N17" s="72"/>
      <c r="O17" s="79">
        <v>1.148341434</v>
      </c>
      <c r="P17" s="80">
        <v>1.277595802222222E-7</v>
      </c>
      <c r="Q17" s="80">
        <v>0.15520359928766606</v>
      </c>
      <c r="R17" s="80">
        <f>O17/'סכום נכסי הקרן'!$C$42</f>
        <v>1.8942789537636557E-4</v>
      </c>
      <c r="AV17" s="4"/>
    </row>
    <row r="18" spans="2:48">
      <c r="B18" s="77" t="s">
        <v>250</v>
      </c>
      <c r="C18" s="72" t="s">
        <v>251</v>
      </c>
      <c r="D18" s="85" t="s">
        <v>102</v>
      </c>
      <c r="E18" s="72" t="s">
        <v>245</v>
      </c>
      <c r="F18" s="72"/>
      <c r="G18" s="72"/>
      <c r="H18" s="79">
        <v>0.66999999912927655</v>
      </c>
      <c r="I18" s="85" t="s">
        <v>146</v>
      </c>
      <c r="J18" s="86">
        <v>0</v>
      </c>
      <c r="K18" s="80">
        <v>2.1999999926120436E-3</v>
      </c>
      <c r="L18" s="79">
        <v>759.12909100000002</v>
      </c>
      <c r="M18" s="81">
        <v>99.85</v>
      </c>
      <c r="N18" s="72"/>
      <c r="O18" s="79">
        <v>0.75799039800000001</v>
      </c>
      <c r="P18" s="80">
        <v>8.4347676777777784E-8</v>
      </c>
      <c r="Q18" s="80">
        <v>0.10244587063736525</v>
      </c>
      <c r="R18" s="80">
        <f>O18/'סכום נכסי הקרן'!$C$42</f>
        <v>1.25036440868016E-4</v>
      </c>
      <c r="AU18" s="3"/>
    </row>
    <row r="19" spans="2:48">
      <c r="B19" s="77" t="s">
        <v>252</v>
      </c>
      <c r="C19" s="72" t="s">
        <v>253</v>
      </c>
      <c r="D19" s="85" t="s">
        <v>102</v>
      </c>
      <c r="E19" s="72" t="s">
        <v>245</v>
      </c>
      <c r="F19" s="72"/>
      <c r="G19" s="72"/>
      <c r="H19" s="79">
        <v>0.83999999552708648</v>
      </c>
      <c r="I19" s="85" t="s">
        <v>146</v>
      </c>
      <c r="J19" s="86">
        <v>0</v>
      </c>
      <c r="K19" s="80">
        <v>2.1000000062900348E-3</v>
      </c>
      <c r="L19" s="79">
        <v>143.34148500000001</v>
      </c>
      <c r="M19" s="81">
        <v>99.82</v>
      </c>
      <c r="N19" s="72"/>
      <c r="O19" s="79">
        <v>0.14308347099999999</v>
      </c>
      <c r="P19" s="80">
        <v>2.0477354999999999E-8</v>
      </c>
      <c r="Q19" s="80">
        <v>1.9338385814764901E-2</v>
      </c>
      <c r="R19" s="80">
        <f>O19/'סכום נכסי הקרן'!$C$42</f>
        <v>2.3602736931875991E-5</v>
      </c>
      <c r="AV19" s="3"/>
    </row>
    <row r="20" spans="2:48">
      <c r="B20" s="77" t="s">
        <v>254</v>
      </c>
      <c r="C20" s="72" t="s">
        <v>255</v>
      </c>
      <c r="D20" s="85" t="s">
        <v>102</v>
      </c>
      <c r="E20" s="72" t="s">
        <v>245</v>
      </c>
      <c r="F20" s="72"/>
      <c r="G20" s="72"/>
      <c r="H20" s="79">
        <v>2.0000000601021556E-2</v>
      </c>
      <c r="I20" s="85" t="s">
        <v>146</v>
      </c>
      <c r="J20" s="86">
        <v>0</v>
      </c>
      <c r="K20" s="80">
        <v>5.2000000060102138E-3</v>
      </c>
      <c r="L20" s="79">
        <v>665.60009000000002</v>
      </c>
      <c r="M20" s="81">
        <v>99.99</v>
      </c>
      <c r="N20" s="72"/>
      <c r="O20" s="79">
        <v>0.66553353000000004</v>
      </c>
      <c r="P20" s="80">
        <v>5.5466674166666668E-8</v>
      </c>
      <c r="Q20" s="80">
        <v>8.9949901870932478E-2</v>
      </c>
      <c r="R20" s="80">
        <f>O20/'סכום נכסי הקרן'!$C$42</f>
        <v>1.0978495781621624E-4</v>
      </c>
    </row>
    <row r="21" spans="2:48">
      <c r="B21" s="77" t="s">
        <v>256</v>
      </c>
      <c r="C21" s="72" t="s">
        <v>257</v>
      </c>
      <c r="D21" s="85" t="s">
        <v>102</v>
      </c>
      <c r="E21" s="72" t="s">
        <v>245</v>
      </c>
      <c r="F21" s="72"/>
      <c r="G21" s="72"/>
      <c r="H21" s="79">
        <v>0.1000000059379168</v>
      </c>
      <c r="I21" s="85" t="s">
        <v>146</v>
      </c>
      <c r="J21" s="86">
        <v>0</v>
      </c>
      <c r="K21" s="80">
        <v>2.099999982186249E-3</v>
      </c>
      <c r="L21" s="79">
        <v>84.221458999999996</v>
      </c>
      <c r="M21" s="81">
        <v>99.98</v>
      </c>
      <c r="N21" s="72"/>
      <c r="O21" s="79">
        <v>8.4204615000000024E-2</v>
      </c>
      <c r="P21" s="80">
        <v>7.0184549166666659E-9</v>
      </c>
      <c r="Q21" s="80">
        <v>1.1380639013528966E-2</v>
      </c>
      <c r="R21" s="80">
        <f>O21/'סכום נכסי הקרן'!$C$42</f>
        <v>1.3890209416955644E-5</v>
      </c>
    </row>
    <row r="22" spans="2:48">
      <c r="B22" s="77" t="s">
        <v>258</v>
      </c>
      <c r="C22" s="72" t="s">
        <v>259</v>
      </c>
      <c r="D22" s="85" t="s">
        <v>102</v>
      </c>
      <c r="E22" s="72" t="s">
        <v>245</v>
      </c>
      <c r="F22" s="72"/>
      <c r="G22" s="72"/>
      <c r="H22" s="79">
        <v>0.17000000070231144</v>
      </c>
      <c r="I22" s="85" t="s">
        <v>146</v>
      </c>
      <c r="J22" s="86">
        <v>0</v>
      </c>
      <c r="K22" s="80">
        <v>2.2999999829438648E-3</v>
      </c>
      <c r="L22" s="79">
        <v>199.421527</v>
      </c>
      <c r="M22" s="81">
        <v>99.96</v>
      </c>
      <c r="N22" s="72"/>
      <c r="O22" s="79">
        <v>0.19934175800000001</v>
      </c>
      <c r="P22" s="80">
        <v>1.6618460583333335E-8</v>
      </c>
      <c r="Q22" s="80">
        <v>2.6941950724675236E-2</v>
      </c>
      <c r="R22" s="80">
        <f>O22/'סכום נכסי הקרן'!$C$42</f>
        <v>3.2882981106962987E-5</v>
      </c>
    </row>
    <row r="23" spans="2:48">
      <c r="B23" s="77" t="s">
        <v>260</v>
      </c>
      <c r="C23" s="72" t="s">
        <v>261</v>
      </c>
      <c r="D23" s="85" t="s">
        <v>102</v>
      </c>
      <c r="E23" s="72" t="s">
        <v>245</v>
      </c>
      <c r="F23" s="72"/>
      <c r="G23" s="72"/>
      <c r="H23" s="79">
        <v>0.35000000022218747</v>
      </c>
      <c r="I23" s="85" t="s">
        <v>146</v>
      </c>
      <c r="J23" s="86">
        <v>0</v>
      </c>
      <c r="K23" s="80">
        <v>2.2999999862243705E-3</v>
      </c>
      <c r="L23" s="79">
        <v>225.21526900000001</v>
      </c>
      <c r="M23" s="81">
        <v>99.92</v>
      </c>
      <c r="N23" s="72"/>
      <c r="O23" s="79">
        <v>0.22503509700000005</v>
      </c>
      <c r="P23" s="80">
        <v>2.502391877777778E-8</v>
      </c>
      <c r="Q23" s="80">
        <v>3.0414523055909404E-2</v>
      </c>
      <c r="R23" s="80">
        <f>O23/'סכום נכסי הקרן'!$C$42</f>
        <v>3.7121298203132054E-5</v>
      </c>
    </row>
    <row r="24" spans="2:48">
      <c r="B24" s="77" t="s">
        <v>262</v>
      </c>
      <c r="C24" s="72" t="s">
        <v>263</v>
      </c>
      <c r="D24" s="85" t="s">
        <v>102</v>
      </c>
      <c r="E24" s="72" t="s">
        <v>245</v>
      </c>
      <c r="F24" s="72"/>
      <c r="G24" s="72"/>
      <c r="H24" s="79">
        <v>0.41999999977283264</v>
      </c>
      <c r="I24" s="85" t="s">
        <v>146</v>
      </c>
      <c r="J24" s="86">
        <v>0</v>
      </c>
      <c r="K24" s="80">
        <v>2.0999999988641632E-3</v>
      </c>
      <c r="L24" s="79">
        <v>1586.1619039999998</v>
      </c>
      <c r="M24" s="81">
        <v>99.91</v>
      </c>
      <c r="N24" s="72"/>
      <c r="O24" s="79">
        <v>1.5847343580000002</v>
      </c>
      <c r="P24" s="80">
        <v>1.7624021155555554E-7</v>
      </c>
      <c r="Q24" s="80">
        <v>0.21418409977570202</v>
      </c>
      <c r="R24" s="80">
        <f>O24/'סכום נכסי הקרן'!$C$42</f>
        <v>2.6141431918980633E-4</v>
      </c>
    </row>
    <row r="25" spans="2:48">
      <c r="B25" s="78"/>
      <c r="C25" s="72"/>
      <c r="D25" s="72"/>
      <c r="E25" s="72"/>
      <c r="F25" s="72"/>
      <c r="G25" s="72"/>
      <c r="H25" s="72"/>
      <c r="I25" s="72"/>
      <c r="J25" s="72"/>
      <c r="K25" s="80"/>
      <c r="L25" s="79"/>
      <c r="M25" s="81"/>
      <c r="N25" s="72"/>
      <c r="O25" s="72"/>
      <c r="P25" s="72"/>
      <c r="Q25" s="80"/>
      <c r="R25" s="72"/>
    </row>
    <row r="26" spans="2:48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2:48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2:48">
      <c r="B28" s="87" t="s">
        <v>93</v>
      </c>
      <c r="C28" s="88"/>
      <c r="D28" s="88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2:48">
      <c r="B29" s="87" t="s">
        <v>216</v>
      </c>
      <c r="C29" s="88"/>
      <c r="D29" s="88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2:48">
      <c r="B30" s="127" t="s">
        <v>224</v>
      </c>
      <c r="C30" s="127"/>
      <c r="D30" s="127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2:48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2:48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18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18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18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18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18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18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18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2:18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2:18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2:18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2:18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2:18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2:18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2:18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2:18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2:18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2:18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2:18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2:18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2:18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2:18">
      <c r="C125" s="1"/>
      <c r="D125" s="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0:D30"/>
  </mergeCells>
  <phoneticPr fontId="3" type="noConversion"/>
  <dataValidations count="1">
    <dataValidation allowBlank="1" showInputMessage="1" showErrorMessage="1" sqref="N10:Q10 N9 N1:N7 N32:N1048576 B31:B1048576 O1:Q9 O11:Q1048576 C32:I1048576 J1:M1048576 E1:I30 D1:D27 B28:B30 R1:AF1048576 AJ1:XFD1048576 AG1:AI27 AG31:AI1048576 C28:D29 A1:A1048576 B1:B27 C5:C27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8" t="s">
        <v>161</v>
      </c>
      <c r="C1" s="70" t="s" vm="1">
        <v>240</v>
      </c>
    </row>
    <row r="2" spans="2:18">
      <c r="B2" s="48" t="s">
        <v>160</v>
      </c>
      <c r="C2" s="70" t="s">
        <v>241</v>
      </c>
    </row>
    <row r="3" spans="2:18">
      <c r="B3" s="48" t="s">
        <v>162</v>
      </c>
      <c r="C3" s="70" t="s">
        <v>242</v>
      </c>
    </row>
    <row r="4" spans="2:18">
      <c r="B4" s="48" t="s">
        <v>163</v>
      </c>
      <c r="C4" s="70">
        <v>12147</v>
      </c>
    </row>
    <row r="6" spans="2:18" ht="26.25" customHeight="1">
      <c r="B6" s="118" t="s">
        <v>204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8" s="3" customFormat="1" ht="78.75">
      <c r="B7" s="22" t="s">
        <v>97</v>
      </c>
      <c r="C7" s="30" t="s">
        <v>34</v>
      </c>
      <c r="D7" s="30" t="s">
        <v>49</v>
      </c>
      <c r="E7" s="30" t="s">
        <v>14</v>
      </c>
      <c r="F7" s="30" t="s">
        <v>50</v>
      </c>
      <c r="G7" s="30" t="s">
        <v>84</v>
      </c>
      <c r="H7" s="30" t="s">
        <v>17</v>
      </c>
      <c r="I7" s="30" t="s">
        <v>83</v>
      </c>
      <c r="J7" s="30" t="s">
        <v>16</v>
      </c>
      <c r="K7" s="30" t="s">
        <v>199</v>
      </c>
      <c r="L7" s="30" t="s">
        <v>218</v>
      </c>
      <c r="M7" s="30" t="s">
        <v>200</v>
      </c>
      <c r="N7" s="30" t="s">
        <v>45</v>
      </c>
      <c r="O7" s="30" t="s">
        <v>164</v>
      </c>
      <c r="P7" s="31" t="s">
        <v>166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225</v>
      </c>
      <c r="M8" s="32" t="s">
        <v>221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5"/>
    </row>
    <row r="11" spans="2:18" ht="20.25" customHeight="1">
      <c r="B11" s="87" t="s">
        <v>233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18">
      <c r="B12" s="87" t="s">
        <v>93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18">
      <c r="B13" s="87" t="s">
        <v>224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18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2:18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2:18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23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2:23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2:2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23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2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2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2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2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2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2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2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2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2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2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2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2"/>
      <c r="R31" s="2"/>
      <c r="S31" s="2"/>
      <c r="T31" s="2"/>
      <c r="U31" s="2"/>
      <c r="V31" s="2"/>
      <c r="W31" s="2"/>
    </row>
    <row r="32" spans="2:2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2"/>
      <c r="R32" s="2"/>
      <c r="S32" s="2"/>
      <c r="T32" s="2"/>
      <c r="U32" s="2"/>
      <c r="V32" s="2"/>
      <c r="W32" s="2"/>
    </row>
    <row r="33" spans="2:2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2"/>
      <c r="R33" s="2"/>
      <c r="S33" s="2"/>
      <c r="T33" s="2"/>
      <c r="U33" s="2"/>
      <c r="V33" s="2"/>
      <c r="W33" s="2"/>
    </row>
    <row r="34" spans="2:2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2"/>
      <c r="R34" s="2"/>
      <c r="S34" s="2"/>
      <c r="T34" s="2"/>
      <c r="U34" s="2"/>
      <c r="V34" s="2"/>
      <c r="W34" s="2"/>
    </row>
    <row r="35" spans="2:2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2"/>
      <c r="R35" s="2"/>
      <c r="S35" s="2"/>
      <c r="T35" s="2"/>
      <c r="U35" s="2"/>
      <c r="V35" s="2"/>
      <c r="W35" s="2"/>
    </row>
    <row r="36" spans="2:2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2"/>
      <c r="R36" s="2"/>
      <c r="S36" s="2"/>
      <c r="T36" s="2"/>
      <c r="U36" s="2"/>
      <c r="V36" s="2"/>
      <c r="W36" s="2"/>
    </row>
    <row r="37" spans="2:2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2"/>
      <c r="R37" s="2"/>
      <c r="S37" s="2"/>
      <c r="T37" s="2"/>
      <c r="U37" s="2"/>
      <c r="V37" s="2"/>
      <c r="W37" s="2"/>
    </row>
    <row r="38" spans="2:2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2"/>
      <c r="R38" s="2"/>
      <c r="S38" s="2"/>
      <c r="T38" s="2"/>
      <c r="U38" s="2"/>
      <c r="V38" s="2"/>
      <c r="W38" s="2"/>
    </row>
    <row r="39" spans="2:2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2"/>
      <c r="R39" s="2"/>
      <c r="S39" s="2"/>
      <c r="T39" s="2"/>
      <c r="U39" s="2"/>
      <c r="V39" s="2"/>
      <c r="W39" s="2"/>
    </row>
    <row r="40" spans="2:2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2"/>
      <c r="R40" s="2"/>
      <c r="S40" s="2"/>
      <c r="T40" s="2"/>
      <c r="U40" s="2"/>
      <c r="V40" s="2"/>
      <c r="W40" s="2"/>
    </row>
    <row r="41" spans="2:2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2"/>
      <c r="R41" s="2"/>
      <c r="S41" s="2"/>
      <c r="T41" s="2"/>
      <c r="U41" s="2"/>
      <c r="V41" s="2"/>
      <c r="W41" s="2"/>
    </row>
    <row r="42" spans="2:2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2"/>
      <c r="R42" s="2"/>
      <c r="S42" s="2"/>
      <c r="T42" s="2"/>
      <c r="U42" s="2"/>
      <c r="V42" s="2"/>
      <c r="W42" s="2"/>
    </row>
    <row r="43" spans="2:2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2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2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2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2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2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8" t="s">
        <v>161</v>
      </c>
      <c r="C1" s="70" t="s" vm="1">
        <v>240</v>
      </c>
    </row>
    <row r="2" spans="2:67">
      <c r="B2" s="48" t="s">
        <v>160</v>
      </c>
      <c r="C2" s="70" t="s">
        <v>241</v>
      </c>
    </row>
    <row r="3" spans="2:67">
      <c r="B3" s="48" t="s">
        <v>162</v>
      </c>
      <c r="C3" s="70" t="s">
        <v>242</v>
      </c>
    </row>
    <row r="4" spans="2:67">
      <c r="B4" s="48" t="s">
        <v>163</v>
      </c>
      <c r="C4" s="70">
        <v>12147</v>
      </c>
    </row>
    <row r="6" spans="2:67" ht="26.25" customHeight="1">
      <c r="B6" s="124" t="s">
        <v>191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BO6" s="3"/>
    </row>
    <row r="7" spans="2:67" ht="26.25" customHeight="1">
      <c r="B7" s="124" t="s">
        <v>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  <c r="AZ7" s="43"/>
      <c r="BJ7" s="3"/>
      <c r="BO7" s="3"/>
    </row>
    <row r="8" spans="2:67" s="3" customFormat="1" ht="78.75">
      <c r="B8" s="38" t="s">
        <v>96</v>
      </c>
      <c r="C8" s="13" t="s">
        <v>34</v>
      </c>
      <c r="D8" s="13" t="s">
        <v>101</v>
      </c>
      <c r="E8" s="13" t="s">
        <v>207</v>
      </c>
      <c r="F8" s="13" t="s">
        <v>98</v>
      </c>
      <c r="G8" s="13" t="s">
        <v>49</v>
      </c>
      <c r="H8" s="13" t="s">
        <v>14</v>
      </c>
      <c r="I8" s="13" t="s">
        <v>50</v>
      </c>
      <c r="J8" s="13" t="s">
        <v>84</v>
      </c>
      <c r="K8" s="13" t="s">
        <v>17</v>
      </c>
      <c r="L8" s="13" t="s">
        <v>83</v>
      </c>
      <c r="M8" s="13" t="s">
        <v>16</v>
      </c>
      <c r="N8" s="13" t="s">
        <v>18</v>
      </c>
      <c r="O8" s="13" t="s">
        <v>218</v>
      </c>
      <c r="P8" s="13" t="s">
        <v>217</v>
      </c>
      <c r="Q8" s="13" t="s">
        <v>46</v>
      </c>
      <c r="R8" s="13" t="s">
        <v>45</v>
      </c>
      <c r="S8" s="13" t="s">
        <v>164</v>
      </c>
      <c r="T8" s="39" t="s">
        <v>166</v>
      </c>
      <c r="V8" s="1"/>
      <c r="AZ8" s="43"/>
      <c r="BJ8" s="1"/>
      <c r="BK8" s="1"/>
      <c r="BL8" s="1"/>
      <c r="BO8" s="4"/>
    </row>
    <row r="9" spans="2:67" s="3" customFormat="1" ht="20.25" customHeight="1">
      <c r="B9" s="40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225</v>
      </c>
      <c r="P9" s="16"/>
      <c r="Q9" s="16" t="s">
        <v>221</v>
      </c>
      <c r="R9" s="16" t="s">
        <v>19</v>
      </c>
      <c r="S9" s="16" t="s">
        <v>19</v>
      </c>
      <c r="T9" s="64" t="s">
        <v>19</v>
      </c>
      <c r="BJ9" s="1"/>
      <c r="BL9" s="1"/>
      <c r="BO9" s="4"/>
    </row>
    <row r="10" spans="2:67" s="4" customFormat="1" ht="18" customHeight="1">
      <c r="B10" s="41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94</v>
      </c>
      <c r="R10" s="19" t="s">
        <v>95</v>
      </c>
      <c r="S10" s="45" t="s">
        <v>167</v>
      </c>
      <c r="T10" s="63" t="s">
        <v>208</v>
      </c>
      <c r="U10" s="5"/>
      <c r="BJ10" s="1"/>
      <c r="BK10" s="3"/>
      <c r="BL10" s="1"/>
      <c r="BO10" s="1"/>
    </row>
    <row r="11" spans="2:67" s="4" customFormat="1" ht="18" customHeight="1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5"/>
      <c r="BJ11" s="1"/>
      <c r="BK11" s="3"/>
      <c r="BL11" s="1"/>
      <c r="BO11" s="1"/>
    </row>
    <row r="12" spans="2:67" ht="20.25">
      <c r="B12" s="87" t="s">
        <v>233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BK12" s="4"/>
    </row>
    <row r="13" spans="2:67">
      <c r="B13" s="87" t="s">
        <v>93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67">
      <c r="B14" s="87" t="s">
        <v>216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67">
      <c r="B15" s="87" t="s">
        <v>224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67" ht="20.25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BJ16" s="4"/>
    </row>
    <row r="17" spans="2:20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2:20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2:20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2:20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2:20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2:20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8" t="s">
        <v>161</v>
      </c>
      <c r="C1" s="70" t="s" vm="1">
        <v>240</v>
      </c>
    </row>
    <row r="2" spans="2:66">
      <c r="B2" s="48" t="s">
        <v>160</v>
      </c>
      <c r="C2" s="70" t="s">
        <v>241</v>
      </c>
    </row>
    <row r="3" spans="2:66">
      <c r="B3" s="48" t="s">
        <v>162</v>
      </c>
      <c r="C3" s="70" t="s">
        <v>242</v>
      </c>
    </row>
    <row r="4" spans="2:66">
      <c r="B4" s="48" t="s">
        <v>163</v>
      </c>
      <c r="C4" s="70">
        <v>12147</v>
      </c>
    </row>
    <row r="6" spans="2:66" ht="26.25" customHeight="1">
      <c r="B6" s="118" t="s">
        <v>191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</row>
    <row r="7" spans="2:66" ht="26.25" customHeight="1">
      <c r="B7" s="118" t="s">
        <v>71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BN7" s="3"/>
    </row>
    <row r="8" spans="2:66" s="3" customFormat="1" ht="78.75">
      <c r="B8" s="22" t="s">
        <v>96</v>
      </c>
      <c r="C8" s="30" t="s">
        <v>34</v>
      </c>
      <c r="D8" s="30" t="s">
        <v>101</v>
      </c>
      <c r="E8" s="30" t="s">
        <v>207</v>
      </c>
      <c r="F8" s="30" t="s">
        <v>98</v>
      </c>
      <c r="G8" s="30" t="s">
        <v>49</v>
      </c>
      <c r="H8" s="30" t="s">
        <v>14</v>
      </c>
      <c r="I8" s="30" t="s">
        <v>50</v>
      </c>
      <c r="J8" s="30" t="s">
        <v>84</v>
      </c>
      <c r="K8" s="30" t="s">
        <v>17</v>
      </c>
      <c r="L8" s="30" t="s">
        <v>83</v>
      </c>
      <c r="M8" s="30" t="s">
        <v>16</v>
      </c>
      <c r="N8" s="30" t="s">
        <v>18</v>
      </c>
      <c r="O8" s="13" t="s">
        <v>218</v>
      </c>
      <c r="P8" s="30" t="s">
        <v>217</v>
      </c>
      <c r="Q8" s="30" t="s">
        <v>232</v>
      </c>
      <c r="R8" s="30" t="s">
        <v>46</v>
      </c>
      <c r="S8" s="13" t="s">
        <v>45</v>
      </c>
      <c r="T8" s="30" t="s">
        <v>164</v>
      </c>
      <c r="U8" s="14" t="s">
        <v>166</v>
      </c>
      <c r="V8" s="1"/>
      <c r="W8" s="1"/>
      <c r="BJ8" s="1"/>
      <c r="BK8" s="1"/>
    </row>
    <row r="9" spans="2:66" s="3" customFormat="1" ht="25.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225</v>
      </c>
      <c r="P9" s="32"/>
      <c r="Q9" s="16" t="s">
        <v>221</v>
      </c>
      <c r="R9" s="32" t="s">
        <v>221</v>
      </c>
      <c r="S9" s="16" t="s">
        <v>19</v>
      </c>
      <c r="T9" s="32" t="s">
        <v>221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2" t="s">
        <v>94</v>
      </c>
      <c r="R10" s="19" t="s">
        <v>95</v>
      </c>
      <c r="S10" s="19" t="s">
        <v>167</v>
      </c>
      <c r="T10" s="19" t="s">
        <v>208</v>
      </c>
      <c r="U10" s="20" t="s">
        <v>227</v>
      </c>
      <c r="V10" s="5"/>
      <c r="BI10" s="1"/>
      <c r="BJ10" s="3"/>
      <c r="BK10" s="1"/>
    </row>
    <row r="11" spans="2:66" s="4" customFormat="1" ht="18" customHeight="1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5"/>
      <c r="BI11" s="1"/>
      <c r="BJ11" s="3"/>
      <c r="BK11" s="1"/>
      <c r="BN11" s="1"/>
    </row>
    <row r="12" spans="2:66">
      <c r="B12" s="87" t="s">
        <v>233</v>
      </c>
      <c r="C12" s="88"/>
      <c r="D12" s="88"/>
      <c r="E12" s="88"/>
      <c r="F12" s="88"/>
      <c r="G12" s="88"/>
      <c r="H12" s="88"/>
      <c r="I12" s="88"/>
      <c r="J12" s="88"/>
      <c r="K12" s="88"/>
      <c r="L12" s="71"/>
      <c r="M12" s="71"/>
      <c r="N12" s="71"/>
      <c r="O12" s="71"/>
      <c r="P12" s="71"/>
      <c r="Q12" s="71"/>
      <c r="R12" s="71"/>
      <c r="S12" s="71"/>
      <c r="T12" s="71"/>
      <c r="U12" s="71"/>
      <c r="BJ12" s="3"/>
    </row>
    <row r="13" spans="2:66" ht="20.25">
      <c r="B13" s="87" t="s">
        <v>93</v>
      </c>
      <c r="C13" s="88"/>
      <c r="D13" s="88"/>
      <c r="E13" s="88"/>
      <c r="F13" s="88"/>
      <c r="G13" s="88"/>
      <c r="H13" s="88"/>
      <c r="I13" s="88"/>
      <c r="J13" s="88"/>
      <c r="K13" s="88"/>
      <c r="L13" s="71"/>
      <c r="M13" s="71"/>
      <c r="N13" s="71"/>
      <c r="O13" s="71"/>
      <c r="P13" s="71"/>
      <c r="Q13" s="71"/>
      <c r="R13" s="71"/>
      <c r="S13" s="71"/>
      <c r="T13" s="71"/>
      <c r="U13" s="71"/>
      <c r="BJ13" s="4"/>
    </row>
    <row r="14" spans="2:66">
      <c r="B14" s="87" t="s">
        <v>216</v>
      </c>
      <c r="C14" s="88"/>
      <c r="D14" s="88"/>
      <c r="E14" s="88"/>
      <c r="F14" s="88"/>
      <c r="G14" s="88"/>
      <c r="H14" s="88"/>
      <c r="I14" s="88"/>
      <c r="J14" s="88"/>
      <c r="K14" s="88"/>
      <c r="L14" s="71"/>
      <c r="M14" s="71"/>
      <c r="N14" s="71"/>
      <c r="O14" s="71"/>
      <c r="P14" s="71"/>
      <c r="Q14" s="71"/>
      <c r="R14" s="71"/>
      <c r="S14" s="71"/>
      <c r="T14" s="71"/>
      <c r="U14" s="71"/>
    </row>
    <row r="15" spans="2:66">
      <c r="B15" s="87" t="s">
        <v>224</v>
      </c>
      <c r="C15" s="88"/>
      <c r="D15" s="88"/>
      <c r="E15" s="88"/>
      <c r="F15" s="88"/>
      <c r="G15" s="88"/>
      <c r="H15" s="88"/>
      <c r="I15" s="88"/>
      <c r="J15" s="88"/>
      <c r="K15" s="88"/>
      <c r="L15" s="71"/>
      <c r="M15" s="71"/>
      <c r="N15" s="71"/>
      <c r="O15" s="71"/>
      <c r="P15" s="71"/>
      <c r="Q15" s="71"/>
      <c r="R15" s="71"/>
      <c r="S15" s="71"/>
      <c r="T15" s="71"/>
      <c r="U15" s="71"/>
    </row>
    <row r="16" spans="2:66">
      <c r="B16" s="127" t="s">
        <v>229</v>
      </c>
      <c r="C16" s="127"/>
      <c r="D16" s="127"/>
      <c r="E16" s="127"/>
      <c r="F16" s="127"/>
      <c r="G16" s="127"/>
      <c r="H16" s="127"/>
      <c r="I16" s="127"/>
      <c r="J16" s="127"/>
      <c r="K16" s="127"/>
      <c r="L16" s="71"/>
      <c r="M16" s="71"/>
      <c r="N16" s="71"/>
      <c r="O16" s="71"/>
      <c r="P16" s="71"/>
      <c r="Q16" s="71"/>
      <c r="R16" s="71"/>
      <c r="S16" s="71"/>
      <c r="T16" s="71"/>
      <c r="U16" s="71"/>
    </row>
    <row r="17" spans="2:61" ht="20.2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BI17" s="4"/>
    </row>
    <row r="18" spans="2:61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</row>
    <row r="19" spans="2:61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BI19" s="3"/>
    </row>
    <row r="20" spans="2:61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2:61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2:61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2:61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2:61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2:61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</row>
    <row r="26" spans="2:61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</row>
    <row r="27" spans="2:61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2:61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61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2:61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2:61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</row>
    <row r="32" spans="2:61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2:21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2:21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2:21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2:21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2:21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2:21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2:21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2:21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2:21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2:21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2:21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2:21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2:21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2:21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2:21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2:21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</row>
    <row r="50" spans="2:21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2:21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2:21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2:21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</row>
    <row r="54" spans="2:21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2:21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</row>
    <row r="56" spans="2:21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</row>
    <row r="57" spans="2:21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</row>
    <row r="58" spans="2:21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</row>
    <row r="59" spans="2:21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2:21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</row>
    <row r="61" spans="2:21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</row>
    <row r="62" spans="2:21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</row>
    <row r="64" spans="2:21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2:21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</row>
    <row r="66" spans="2:21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</row>
    <row r="67" spans="2:21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</row>
    <row r="69" spans="2:21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</row>
    <row r="70" spans="2:21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</row>
    <row r="71" spans="2:21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2:21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</row>
    <row r="74" spans="2:21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</row>
    <row r="75" spans="2:21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</row>
    <row r="76" spans="2:21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</row>
    <row r="77" spans="2:21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</row>
    <row r="78" spans="2:21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</row>
    <row r="79" spans="2:21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</row>
    <row r="81" spans="2:21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</row>
    <row r="82" spans="2:21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</row>
    <row r="83" spans="2:21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</row>
    <row r="84" spans="2:21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</row>
    <row r="85" spans="2:21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</row>
    <row r="87" spans="2:21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</row>
    <row r="88" spans="2:21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</row>
    <row r="89" spans="2:21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</row>
    <row r="90" spans="2:2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</row>
    <row r="91" spans="2:21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</row>
    <row r="92" spans="2:21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</row>
    <row r="93" spans="2:21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</row>
    <row r="94" spans="2:21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</row>
    <row r="95" spans="2:21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</row>
    <row r="96" spans="2:21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</row>
    <row r="97" spans="2:21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</row>
    <row r="98" spans="2:21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</row>
    <row r="99" spans="2:21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</row>
    <row r="100" spans="2:21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2:21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</row>
    <row r="102" spans="2:21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</row>
    <row r="103" spans="2:21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</row>
    <row r="104" spans="2:21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</row>
    <row r="105" spans="2:21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</row>
    <row r="106" spans="2:21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</row>
    <row r="107" spans="2:21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</row>
    <row r="108" spans="2:21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</row>
    <row r="109" spans="2:21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</row>
    <row r="110" spans="2:21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109" workbookViewId="0">
      <selection activeCell="G124" sqref="G124"/>
    </sheetView>
  </sheetViews>
  <sheetFormatPr defaultColWidth="9.140625" defaultRowHeight="18"/>
  <cols>
    <col min="1" max="1" width="6.28515625" style="1" customWidth="1"/>
    <col min="2" max="2" width="43" style="2" bestFit="1" customWidth="1"/>
    <col min="3" max="3" width="63.140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8" t="s">
        <v>161</v>
      </c>
      <c r="C1" s="70" t="s" vm="1">
        <v>240</v>
      </c>
    </row>
    <row r="2" spans="2:62">
      <c r="B2" s="48" t="s">
        <v>160</v>
      </c>
      <c r="C2" s="70" t="s">
        <v>241</v>
      </c>
    </row>
    <row r="3" spans="2:62">
      <c r="B3" s="48" t="s">
        <v>162</v>
      </c>
      <c r="C3" s="70" t="s">
        <v>242</v>
      </c>
    </row>
    <row r="4" spans="2:62">
      <c r="B4" s="48" t="s">
        <v>163</v>
      </c>
      <c r="C4" s="70">
        <v>12147</v>
      </c>
    </row>
    <row r="6" spans="2:62" ht="26.25" customHeight="1">
      <c r="B6" s="118" t="s">
        <v>191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  <c r="BJ6" s="3"/>
    </row>
    <row r="7" spans="2:62" ht="26.25" customHeight="1">
      <c r="B7" s="118" t="s">
        <v>72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BF7" s="3"/>
      <c r="BJ7" s="3"/>
    </row>
    <row r="8" spans="2:62" s="3" customFormat="1" ht="78.75">
      <c r="B8" s="22" t="s">
        <v>96</v>
      </c>
      <c r="C8" s="30" t="s">
        <v>34</v>
      </c>
      <c r="D8" s="30" t="s">
        <v>101</v>
      </c>
      <c r="E8" s="30" t="s">
        <v>207</v>
      </c>
      <c r="F8" s="30" t="s">
        <v>98</v>
      </c>
      <c r="G8" s="30" t="s">
        <v>49</v>
      </c>
      <c r="H8" s="30" t="s">
        <v>83</v>
      </c>
      <c r="I8" s="13" t="s">
        <v>218</v>
      </c>
      <c r="J8" s="13" t="s">
        <v>217</v>
      </c>
      <c r="K8" s="30" t="s">
        <v>232</v>
      </c>
      <c r="L8" s="13" t="s">
        <v>46</v>
      </c>
      <c r="M8" s="13" t="s">
        <v>45</v>
      </c>
      <c r="N8" s="13" t="s">
        <v>164</v>
      </c>
      <c r="O8" s="14" t="s">
        <v>166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225</v>
      </c>
      <c r="J9" s="16"/>
      <c r="K9" s="16" t="s">
        <v>221</v>
      </c>
      <c r="L9" s="16" t="s">
        <v>221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89" t="s">
        <v>27</v>
      </c>
      <c r="C11" s="91"/>
      <c r="D11" s="91"/>
      <c r="E11" s="91"/>
      <c r="F11" s="91"/>
      <c r="G11" s="91"/>
      <c r="H11" s="91"/>
      <c r="I11" s="92"/>
      <c r="J11" s="93"/>
      <c r="K11" s="92">
        <v>0.57320298699999994</v>
      </c>
      <c r="L11" s="92">
        <v>930.83089208199999</v>
      </c>
      <c r="M11" s="91"/>
      <c r="N11" s="94">
        <f>L11/$L$11</f>
        <v>1</v>
      </c>
      <c r="O11" s="94">
        <f>L11/'סכום נכסי הקרן'!$C$42</f>
        <v>0.15354783134856226</v>
      </c>
      <c r="BF11" s="1"/>
      <c r="BG11" s="3"/>
      <c r="BH11" s="1"/>
      <c r="BJ11" s="1"/>
    </row>
    <row r="12" spans="2:62" ht="20.25">
      <c r="B12" s="73" t="s">
        <v>212</v>
      </c>
      <c r="C12" s="74"/>
      <c r="D12" s="74"/>
      <c r="E12" s="74"/>
      <c r="F12" s="74"/>
      <c r="G12" s="74"/>
      <c r="H12" s="74"/>
      <c r="I12" s="82"/>
      <c r="J12" s="84"/>
      <c r="K12" s="82">
        <v>0.3078895539999999</v>
      </c>
      <c r="L12" s="82">
        <v>585.00961482800005</v>
      </c>
      <c r="M12" s="74"/>
      <c r="N12" s="83">
        <f t="shared" ref="N12:N41" si="0">L12/$L$11</f>
        <v>0.62848109125332363</v>
      </c>
      <c r="O12" s="83">
        <f>L12/'סכום נכסי הקרן'!$C$42</f>
        <v>9.6501908605525696E-2</v>
      </c>
      <c r="BG12" s="4"/>
    </row>
    <row r="13" spans="2:62">
      <c r="B13" s="90" t="s">
        <v>264</v>
      </c>
      <c r="C13" s="74"/>
      <c r="D13" s="74"/>
      <c r="E13" s="74"/>
      <c r="F13" s="74"/>
      <c r="G13" s="74"/>
      <c r="H13" s="74"/>
      <c r="I13" s="82"/>
      <c r="J13" s="84"/>
      <c r="K13" s="82">
        <v>7.6360793999999996E-2</v>
      </c>
      <c r="L13" s="82">
        <v>379.71328725400002</v>
      </c>
      <c r="M13" s="74"/>
      <c r="N13" s="83">
        <f t="shared" si="0"/>
        <v>0.40792939994147703</v>
      </c>
      <c r="O13" s="83">
        <f>L13/'סכום נכסי הקרן'!$C$42</f>
        <v>6.2636674704334122E-2</v>
      </c>
    </row>
    <row r="14" spans="2:62">
      <c r="B14" s="78" t="s">
        <v>265</v>
      </c>
      <c r="C14" s="72" t="s">
        <v>266</v>
      </c>
      <c r="D14" s="85" t="s">
        <v>102</v>
      </c>
      <c r="E14" s="85" t="s">
        <v>267</v>
      </c>
      <c r="F14" s="72" t="s">
        <v>268</v>
      </c>
      <c r="G14" s="85" t="s">
        <v>172</v>
      </c>
      <c r="H14" s="85" t="s">
        <v>146</v>
      </c>
      <c r="I14" s="79">
        <v>60.903936999999999</v>
      </c>
      <c r="J14" s="81">
        <v>24100</v>
      </c>
      <c r="K14" s="72"/>
      <c r="L14" s="79">
        <v>14.677848851999999</v>
      </c>
      <c r="M14" s="80">
        <v>1.1934541527285849E-6</v>
      </c>
      <c r="N14" s="80">
        <f t="shared" si="0"/>
        <v>1.5768545045996365E-2</v>
      </c>
      <c r="O14" s="80">
        <f>L14/'סכום נכסי הקרן'!$C$42</f>
        <v>2.421225895334857E-3</v>
      </c>
    </row>
    <row r="15" spans="2:62">
      <c r="B15" s="78" t="s">
        <v>270</v>
      </c>
      <c r="C15" s="72" t="s">
        <v>271</v>
      </c>
      <c r="D15" s="85" t="s">
        <v>102</v>
      </c>
      <c r="E15" s="85" t="s">
        <v>267</v>
      </c>
      <c r="F15" s="72">
        <v>1760</v>
      </c>
      <c r="G15" s="85" t="s">
        <v>272</v>
      </c>
      <c r="H15" s="85" t="s">
        <v>146</v>
      </c>
      <c r="I15" s="79">
        <v>4.4096719999999996</v>
      </c>
      <c r="J15" s="81">
        <v>37960</v>
      </c>
      <c r="K15" s="79">
        <v>1.1790361000000001E-2</v>
      </c>
      <c r="L15" s="79">
        <v>1.685701677</v>
      </c>
      <c r="M15" s="80">
        <v>4.1293974482864291E-8</v>
      </c>
      <c r="N15" s="80">
        <f t="shared" si="0"/>
        <v>1.8109644741480077E-3</v>
      </c>
      <c r="O15" s="80">
        <f>L15/'סכום נכסי הקרן'!$C$42</f>
        <v>2.78069667654716E-4</v>
      </c>
    </row>
    <row r="16" spans="2:62" ht="20.25">
      <c r="B16" s="78" t="s">
        <v>273</v>
      </c>
      <c r="C16" s="72" t="s">
        <v>274</v>
      </c>
      <c r="D16" s="85" t="s">
        <v>102</v>
      </c>
      <c r="E16" s="85" t="s">
        <v>267</v>
      </c>
      <c r="F16" s="72" t="s">
        <v>275</v>
      </c>
      <c r="G16" s="85" t="s">
        <v>276</v>
      </c>
      <c r="H16" s="85" t="s">
        <v>146</v>
      </c>
      <c r="I16" s="79">
        <v>170.598671</v>
      </c>
      <c r="J16" s="81">
        <v>5200</v>
      </c>
      <c r="K16" s="72"/>
      <c r="L16" s="79">
        <v>8.8711308889999998</v>
      </c>
      <c r="M16" s="80">
        <v>1.2974329791932262E-6</v>
      </c>
      <c r="N16" s="80">
        <f t="shared" si="0"/>
        <v>9.5303357080874715E-3</v>
      </c>
      <c r="O16" s="80">
        <f>L16/'סכום נכסי הקרן'!$C$42</f>
        <v>1.4633623800005956E-3</v>
      </c>
      <c r="BF16" s="4"/>
    </row>
    <row r="17" spans="2:15">
      <c r="B17" s="78" t="s">
        <v>277</v>
      </c>
      <c r="C17" s="72" t="s">
        <v>278</v>
      </c>
      <c r="D17" s="85" t="s">
        <v>102</v>
      </c>
      <c r="E17" s="85" t="s">
        <v>267</v>
      </c>
      <c r="F17" s="72" t="s">
        <v>279</v>
      </c>
      <c r="G17" s="85" t="s">
        <v>280</v>
      </c>
      <c r="H17" s="85" t="s">
        <v>146</v>
      </c>
      <c r="I17" s="79">
        <v>44.885087000000006</v>
      </c>
      <c r="J17" s="81">
        <v>46240</v>
      </c>
      <c r="K17" s="72"/>
      <c r="L17" s="79">
        <v>20.754864081000001</v>
      </c>
      <c r="M17" s="80">
        <v>1.0155380757598762E-6</v>
      </c>
      <c r="N17" s="80">
        <f t="shared" si="0"/>
        <v>2.2297137168038505E-2</v>
      </c>
      <c r="O17" s="80">
        <f>L17/'סכום נכסי הקרן'!$C$42</f>
        <v>3.4236770574337353E-3</v>
      </c>
    </row>
    <row r="18" spans="2:15">
      <c r="B18" s="78" t="s">
        <v>281</v>
      </c>
      <c r="C18" s="72" t="s">
        <v>282</v>
      </c>
      <c r="D18" s="85" t="s">
        <v>102</v>
      </c>
      <c r="E18" s="85" t="s">
        <v>267</v>
      </c>
      <c r="F18" s="72" t="s">
        <v>283</v>
      </c>
      <c r="G18" s="85" t="s">
        <v>284</v>
      </c>
      <c r="H18" s="85" t="s">
        <v>146</v>
      </c>
      <c r="I18" s="79">
        <v>12.007611000000002</v>
      </c>
      <c r="J18" s="81">
        <v>148890</v>
      </c>
      <c r="K18" s="72"/>
      <c r="L18" s="79">
        <v>17.878132710000003</v>
      </c>
      <c r="M18" s="80">
        <v>3.1961631490786386E-6</v>
      </c>
      <c r="N18" s="80">
        <f t="shared" si="0"/>
        <v>1.9206638780554199E-2</v>
      </c>
      <c r="O18" s="80">
        <f>L18/'סכום נכסי הקרן'!$C$42</f>
        <v>2.9491377322492917E-3</v>
      </c>
    </row>
    <row r="19" spans="2:15">
      <c r="B19" s="78" t="s">
        <v>285</v>
      </c>
      <c r="C19" s="72" t="s">
        <v>286</v>
      </c>
      <c r="D19" s="85" t="s">
        <v>102</v>
      </c>
      <c r="E19" s="85" t="s">
        <v>267</v>
      </c>
      <c r="F19" s="72" t="s">
        <v>287</v>
      </c>
      <c r="G19" s="85" t="s">
        <v>276</v>
      </c>
      <c r="H19" s="85" t="s">
        <v>146</v>
      </c>
      <c r="I19" s="79">
        <v>383.53257200000002</v>
      </c>
      <c r="J19" s="81">
        <v>2100</v>
      </c>
      <c r="K19" s="72"/>
      <c r="L19" s="79">
        <v>8.0541840209999993</v>
      </c>
      <c r="M19" s="80">
        <v>1.0053539371289265E-6</v>
      </c>
      <c r="N19" s="80">
        <f t="shared" si="0"/>
        <v>8.6526823395226115E-3</v>
      </c>
      <c r="O19" s="80">
        <f>L19/'סכום נכסי הקרן'!$C$42</f>
        <v>1.328600608581701E-3</v>
      </c>
    </row>
    <row r="20" spans="2:15">
      <c r="B20" s="78" t="s">
        <v>288</v>
      </c>
      <c r="C20" s="72" t="s">
        <v>289</v>
      </c>
      <c r="D20" s="85" t="s">
        <v>102</v>
      </c>
      <c r="E20" s="85" t="s">
        <v>267</v>
      </c>
      <c r="F20" s="72" t="s">
        <v>290</v>
      </c>
      <c r="G20" s="85" t="s">
        <v>128</v>
      </c>
      <c r="H20" s="85" t="s">
        <v>146</v>
      </c>
      <c r="I20" s="79">
        <v>23.206899</v>
      </c>
      <c r="J20" s="81">
        <v>2578</v>
      </c>
      <c r="K20" s="72"/>
      <c r="L20" s="79">
        <v>0.59827386000000005</v>
      </c>
      <c r="M20" s="80">
        <v>1.3104622983488917E-7</v>
      </c>
      <c r="N20" s="80">
        <f t="shared" si="0"/>
        <v>6.4273098915081572E-4</v>
      </c>
      <c r="O20" s="80">
        <f>L20/'סכום נכסי הקרן'!$C$42</f>
        <v>9.8689949524624051E-5</v>
      </c>
    </row>
    <row r="21" spans="2:15">
      <c r="B21" s="78" t="s">
        <v>291</v>
      </c>
      <c r="C21" s="72" t="s">
        <v>292</v>
      </c>
      <c r="D21" s="85" t="s">
        <v>102</v>
      </c>
      <c r="E21" s="85" t="s">
        <v>267</v>
      </c>
      <c r="F21" s="72" t="s">
        <v>293</v>
      </c>
      <c r="G21" s="85" t="s">
        <v>173</v>
      </c>
      <c r="H21" s="85" t="s">
        <v>146</v>
      </c>
      <c r="I21" s="79">
        <v>4211.3874809999998</v>
      </c>
      <c r="J21" s="81">
        <v>256.8</v>
      </c>
      <c r="K21" s="72"/>
      <c r="L21" s="79">
        <v>10.814843051</v>
      </c>
      <c r="M21" s="80">
        <v>1.5228382487349592E-6</v>
      </c>
      <c r="N21" s="80">
        <f t="shared" si="0"/>
        <v>1.1618483167023302E-2</v>
      </c>
      <c r="O21" s="80">
        <f>L21/'סכום נכסי הקרן'!$C$42</f>
        <v>1.7839928938562033E-3</v>
      </c>
    </row>
    <row r="22" spans="2:15">
      <c r="B22" s="78" t="s">
        <v>294</v>
      </c>
      <c r="C22" s="72" t="s">
        <v>295</v>
      </c>
      <c r="D22" s="85" t="s">
        <v>102</v>
      </c>
      <c r="E22" s="85" t="s">
        <v>267</v>
      </c>
      <c r="F22" s="72" t="s">
        <v>296</v>
      </c>
      <c r="G22" s="85" t="s">
        <v>297</v>
      </c>
      <c r="H22" s="85" t="s">
        <v>146</v>
      </c>
      <c r="I22" s="79">
        <v>102.57305700000001</v>
      </c>
      <c r="J22" s="81">
        <v>8676</v>
      </c>
      <c r="K22" s="72"/>
      <c r="L22" s="79">
        <v>8.8992384079999987</v>
      </c>
      <c r="M22" s="80">
        <v>1.022356384986989E-6</v>
      </c>
      <c r="N22" s="80">
        <f t="shared" si="0"/>
        <v>9.5605318685706396E-3</v>
      </c>
      <c r="O22" s="80">
        <f>L22/'סכום נכסי הקרן'!$C$42</f>
        <v>1.4679989349578393E-3</v>
      </c>
    </row>
    <row r="23" spans="2:15">
      <c r="B23" s="78" t="s">
        <v>298</v>
      </c>
      <c r="C23" s="72" t="s">
        <v>299</v>
      </c>
      <c r="D23" s="85" t="s">
        <v>102</v>
      </c>
      <c r="E23" s="85" t="s">
        <v>267</v>
      </c>
      <c r="F23" s="72" t="s">
        <v>300</v>
      </c>
      <c r="G23" s="85" t="s">
        <v>301</v>
      </c>
      <c r="H23" s="85" t="s">
        <v>146</v>
      </c>
      <c r="I23" s="79">
        <v>4491.7932629999996</v>
      </c>
      <c r="J23" s="81">
        <v>97.1</v>
      </c>
      <c r="K23" s="72"/>
      <c r="L23" s="79">
        <v>4.3615312590000004</v>
      </c>
      <c r="M23" s="80">
        <v>1.401183776344825E-6</v>
      </c>
      <c r="N23" s="80">
        <f t="shared" si="0"/>
        <v>4.6856322626385059E-3</v>
      </c>
      <c r="O23" s="80">
        <f>L23/'סכום נכסי הקרן'!$C$42</f>
        <v>7.1946867242499938E-4</v>
      </c>
    </row>
    <row r="24" spans="2:15">
      <c r="B24" s="78" t="s">
        <v>302</v>
      </c>
      <c r="C24" s="72" t="s">
        <v>303</v>
      </c>
      <c r="D24" s="85" t="s">
        <v>102</v>
      </c>
      <c r="E24" s="85" t="s">
        <v>267</v>
      </c>
      <c r="F24" s="72" t="s">
        <v>304</v>
      </c>
      <c r="G24" s="85" t="s">
        <v>297</v>
      </c>
      <c r="H24" s="85" t="s">
        <v>146</v>
      </c>
      <c r="I24" s="79">
        <v>1541.759591</v>
      </c>
      <c r="J24" s="81">
        <v>1050</v>
      </c>
      <c r="K24" s="79">
        <v>6.4570432999999997E-2</v>
      </c>
      <c r="L24" s="79">
        <v>16.253046141999999</v>
      </c>
      <c r="M24" s="80">
        <v>1.324516394753354E-6</v>
      </c>
      <c r="N24" s="80">
        <f t="shared" si="0"/>
        <v>1.7460793663225581E-2</v>
      </c>
      <c r="O24" s="80">
        <f>L24/'סכום נכסי הקרן'!$C$42</f>
        <v>2.6810670006130058E-3</v>
      </c>
    </row>
    <row r="25" spans="2:15">
      <c r="B25" s="78" t="s">
        <v>305</v>
      </c>
      <c r="C25" s="72" t="s">
        <v>306</v>
      </c>
      <c r="D25" s="85" t="s">
        <v>102</v>
      </c>
      <c r="E25" s="85" t="s">
        <v>267</v>
      </c>
      <c r="F25" s="72" t="s">
        <v>307</v>
      </c>
      <c r="G25" s="85" t="s">
        <v>128</v>
      </c>
      <c r="H25" s="85" t="s">
        <v>146</v>
      </c>
      <c r="I25" s="79">
        <v>2158.2354099999998</v>
      </c>
      <c r="J25" s="81">
        <v>297</v>
      </c>
      <c r="K25" s="72"/>
      <c r="L25" s="79">
        <v>6.4099591680000003</v>
      </c>
      <c r="M25" s="80">
        <v>1.8386508761117556E-6</v>
      </c>
      <c r="N25" s="80">
        <f t="shared" si="0"/>
        <v>6.8862767904734794E-3</v>
      </c>
      <c r="O25" s="80">
        <f>L25/'סכום נכסי הקרן'!$C$42</f>
        <v>1.0573728672431404E-3</v>
      </c>
    </row>
    <row r="26" spans="2:15">
      <c r="B26" s="78" t="s">
        <v>308</v>
      </c>
      <c r="C26" s="72" t="s">
        <v>309</v>
      </c>
      <c r="D26" s="85" t="s">
        <v>102</v>
      </c>
      <c r="E26" s="85" t="s">
        <v>267</v>
      </c>
      <c r="F26" s="72" t="s">
        <v>310</v>
      </c>
      <c r="G26" s="85" t="s">
        <v>311</v>
      </c>
      <c r="H26" s="85" t="s">
        <v>146</v>
      </c>
      <c r="I26" s="79">
        <v>359.49409300000002</v>
      </c>
      <c r="J26" s="81">
        <v>1700</v>
      </c>
      <c r="K26" s="72"/>
      <c r="L26" s="79">
        <v>6.1113995739999991</v>
      </c>
      <c r="M26" s="80">
        <v>1.4034336429059522E-6</v>
      </c>
      <c r="N26" s="80">
        <f t="shared" si="0"/>
        <v>6.5655315331558913E-3</v>
      </c>
      <c r="O26" s="80">
        <f>L26/'סכום נכסי הקרן'!$C$42</f>
        <v>1.0081231285666882E-3</v>
      </c>
    </row>
    <row r="27" spans="2:15">
      <c r="B27" s="78" t="s">
        <v>312</v>
      </c>
      <c r="C27" s="72" t="s">
        <v>313</v>
      </c>
      <c r="D27" s="85" t="s">
        <v>102</v>
      </c>
      <c r="E27" s="85" t="s">
        <v>267</v>
      </c>
      <c r="F27" s="72" t="s">
        <v>314</v>
      </c>
      <c r="G27" s="85" t="s">
        <v>311</v>
      </c>
      <c r="H27" s="85" t="s">
        <v>146</v>
      </c>
      <c r="I27" s="79">
        <v>271.02634899999998</v>
      </c>
      <c r="J27" s="81">
        <v>1940</v>
      </c>
      <c r="K27" s="72"/>
      <c r="L27" s="79">
        <v>5.2579111679999997</v>
      </c>
      <c r="M27" s="80">
        <v>1.2642406018435416E-6</v>
      </c>
      <c r="N27" s="80">
        <f t="shared" si="0"/>
        <v>5.6486212616338616E-3</v>
      </c>
      <c r="O27" s="80">
        <f>L27/'סכום נכסי הקרן'!$C$42</f>
        <v>8.673335448332591E-4</v>
      </c>
    </row>
    <row r="28" spans="2:15">
      <c r="B28" s="78" t="s">
        <v>315</v>
      </c>
      <c r="C28" s="72" t="s">
        <v>316</v>
      </c>
      <c r="D28" s="85" t="s">
        <v>102</v>
      </c>
      <c r="E28" s="85" t="s">
        <v>267</v>
      </c>
      <c r="F28" s="72" t="s">
        <v>317</v>
      </c>
      <c r="G28" s="85" t="s">
        <v>318</v>
      </c>
      <c r="H28" s="85" t="s">
        <v>146</v>
      </c>
      <c r="I28" s="79">
        <v>71.247084000000001</v>
      </c>
      <c r="J28" s="81">
        <v>5700</v>
      </c>
      <c r="K28" s="72"/>
      <c r="L28" s="79">
        <v>4.0610838039999999</v>
      </c>
      <c r="M28" s="80">
        <v>6.6705711156362789E-7</v>
      </c>
      <c r="N28" s="80">
        <f t="shared" si="0"/>
        <v>4.362858859267689E-3</v>
      </c>
      <c r="O28" s="80">
        <f>L28/'סכום נכסי הקרן'!$C$42</f>
        <v>6.6990751632041586E-4</v>
      </c>
    </row>
    <row r="29" spans="2:15">
      <c r="B29" s="78" t="s">
        <v>319</v>
      </c>
      <c r="C29" s="72" t="s">
        <v>320</v>
      </c>
      <c r="D29" s="85" t="s">
        <v>102</v>
      </c>
      <c r="E29" s="85" t="s">
        <v>267</v>
      </c>
      <c r="F29" s="72" t="s">
        <v>321</v>
      </c>
      <c r="G29" s="85" t="s">
        <v>322</v>
      </c>
      <c r="H29" s="85" t="s">
        <v>146</v>
      </c>
      <c r="I29" s="79">
        <v>152.101797</v>
      </c>
      <c r="J29" s="81">
        <v>3258</v>
      </c>
      <c r="K29" s="72"/>
      <c r="L29" s="79">
        <v>4.9554765359999999</v>
      </c>
      <c r="M29" s="80">
        <v>1.3916983325993014E-7</v>
      </c>
      <c r="N29" s="80">
        <f t="shared" si="0"/>
        <v>5.3237130161376892E-3</v>
      </c>
      <c r="O29" s="80">
        <f>L29/'סכום נכסי הקרן'!$C$42</f>
        <v>8.1744458835005559E-4</v>
      </c>
    </row>
    <row r="30" spans="2:15">
      <c r="B30" s="78" t="s">
        <v>323</v>
      </c>
      <c r="C30" s="72" t="s">
        <v>324</v>
      </c>
      <c r="D30" s="85" t="s">
        <v>102</v>
      </c>
      <c r="E30" s="85" t="s">
        <v>267</v>
      </c>
      <c r="F30" s="72" t="s">
        <v>325</v>
      </c>
      <c r="G30" s="85" t="s">
        <v>326</v>
      </c>
      <c r="H30" s="85" t="s">
        <v>146</v>
      </c>
      <c r="I30" s="79">
        <v>1950.9462020000001</v>
      </c>
      <c r="J30" s="81">
        <v>1128</v>
      </c>
      <c r="K30" s="72"/>
      <c r="L30" s="79">
        <v>22.006673155000001</v>
      </c>
      <c r="M30" s="80">
        <v>1.5236397004063132E-6</v>
      </c>
      <c r="N30" s="80">
        <f t="shared" si="0"/>
        <v>2.364196691600708E-2</v>
      </c>
      <c r="O30" s="80">
        <f>L30/'סכום נכסי הקרן'!$C$42</f>
        <v>3.6301727487673438E-3</v>
      </c>
    </row>
    <row r="31" spans="2:15">
      <c r="B31" s="78" t="s">
        <v>327</v>
      </c>
      <c r="C31" s="72" t="s">
        <v>328</v>
      </c>
      <c r="D31" s="85" t="s">
        <v>102</v>
      </c>
      <c r="E31" s="85" t="s">
        <v>267</v>
      </c>
      <c r="F31" s="72" t="s">
        <v>329</v>
      </c>
      <c r="G31" s="85" t="s">
        <v>297</v>
      </c>
      <c r="H31" s="85" t="s">
        <v>146</v>
      </c>
      <c r="I31" s="79">
        <v>2264.613746</v>
      </c>
      <c r="J31" s="81">
        <v>1960</v>
      </c>
      <c r="K31" s="72"/>
      <c r="L31" s="79">
        <v>44.386429417000009</v>
      </c>
      <c r="M31" s="80">
        <v>1.5563327329184797E-6</v>
      </c>
      <c r="N31" s="80">
        <f t="shared" si="0"/>
        <v>4.7684740369671637E-2</v>
      </c>
      <c r="O31" s="80">
        <f>L31/'סכום נכסי הקרן'!$C$42</f>
        <v>7.3218884721823188E-3</v>
      </c>
    </row>
    <row r="32" spans="2:15">
      <c r="B32" s="78" t="s">
        <v>330</v>
      </c>
      <c r="C32" s="72" t="s">
        <v>331</v>
      </c>
      <c r="D32" s="85" t="s">
        <v>102</v>
      </c>
      <c r="E32" s="85" t="s">
        <v>267</v>
      </c>
      <c r="F32" s="72" t="s">
        <v>332</v>
      </c>
      <c r="G32" s="85" t="s">
        <v>276</v>
      </c>
      <c r="H32" s="85" t="s">
        <v>146</v>
      </c>
      <c r="I32" s="79">
        <v>978.81615199999999</v>
      </c>
      <c r="J32" s="81">
        <v>771</v>
      </c>
      <c r="K32" s="72"/>
      <c r="L32" s="79">
        <v>7.5466725299999995</v>
      </c>
      <c r="M32" s="80">
        <v>1.2040585847253123E-6</v>
      </c>
      <c r="N32" s="80">
        <f t="shared" si="0"/>
        <v>8.1074581797777167E-3</v>
      </c>
      <c r="O32" s="80">
        <f>L32/'סכום נכסי הקרן'!$C$42</f>
        <v>1.2448826212540303E-3</v>
      </c>
    </row>
    <row r="33" spans="2:15">
      <c r="B33" s="78" t="s">
        <v>333</v>
      </c>
      <c r="C33" s="72" t="s">
        <v>334</v>
      </c>
      <c r="D33" s="85" t="s">
        <v>102</v>
      </c>
      <c r="E33" s="85" t="s">
        <v>267</v>
      </c>
      <c r="F33" s="72" t="s">
        <v>335</v>
      </c>
      <c r="G33" s="85" t="s">
        <v>297</v>
      </c>
      <c r="H33" s="85" t="s">
        <v>146</v>
      </c>
      <c r="I33" s="79">
        <v>366.77513500000003</v>
      </c>
      <c r="J33" s="81">
        <v>6623</v>
      </c>
      <c r="K33" s="72"/>
      <c r="L33" s="79">
        <v>24.291517201999998</v>
      </c>
      <c r="M33" s="80">
        <v>1.5607279279184515E-6</v>
      </c>
      <c r="N33" s="80">
        <f t="shared" si="0"/>
        <v>2.6096595427410971E-2</v>
      </c>
      <c r="O33" s="80">
        <f>L33/'סכום נכסי הקרן'!$C$42</f>
        <v>4.0070756334597609E-3</v>
      </c>
    </row>
    <row r="34" spans="2:15">
      <c r="B34" s="78" t="s">
        <v>336</v>
      </c>
      <c r="C34" s="72" t="s">
        <v>337</v>
      </c>
      <c r="D34" s="85" t="s">
        <v>102</v>
      </c>
      <c r="E34" s="85" t="s">
        <v>267</v>
      </c>
      <c r="F34" s="72" t="s">
        <v>338</v>
      </c>
      <c r="G34" s="85" t="s">
        <v>276</v>
      </c>
      <c r="H34" s="85" t="s">
        <v>146</v>
      </c>
      <c r="I34" s="79">
        <v>85.465782000000004</v>
      </c>
      <c r="J34" s="81">
        <v>13830</v>
      </c>
      <c r="K34" s="72"/>
      <c r="L34" s="79">
        <v>11.819917612999999</v>
      </c>
      <c r="M34" s="80">
        <v>1.8016115511871599E-6</v>
      </c>
      <c r="N34" s="80">
        <f t="shared" si="0"/>
        <v>1.2698243809423058E-2</v>
      </c>
      <c r="O34" s="80">
        <f>L34/'סכום נכסי הקרן'!$C$42</f>
        <v>1.9497877988722166E-3</v>
      </c>
    </row>
    <row r="35" spans="2:15">
      <c r="B35" s="78" t="s">
        <v>339</v>
      </c>
      <c r="C35" s="72" t="s">
        <v>340</v>
      </c>
      <c r="D35" s="85" t="s">
        <v>102</v>
      </c>
      <c r="E35" s="85" t="s">
        <v>267</v>
      </c>
      <c r="F35" s="72" t="s">
        <v>341</v>
      </c>
      <c r="G35" s="85" t="s">
        <v>174</v>
      </c>
      <c r="H35" s="85" t="s">
        <v>146</v>
      </c>
      <c r="I35" s="79">
        <v>14.989691000000001</v>
      </c>
      <c r="J35" s="81">
        <v>52350</v>
      </c>
      <c r="K35" s="72"/>
      <c r="L35" s="79">
        <v>7.8471031259999995</v>
      </c>
      <c r="M35" s="80">
        <v>2.41248703925376E-7</v>
      </c>
      <c r="N35" s="80">
        <f t="shared" si="0"/>
        <v>8.4302134713731894E-3</v>
      </c>
      <c r="O35" s="80">
        <f>L35/'סכום נכסי הקרן'!$C$42</f>
        <v>1.2944409963347879E-3</v>
      </c>
    </row>
    <row r="36" spans="2:15">
      <c r="B36" s="78" t="s">
        <v>342</v>
      </c>
      <c r="C36" s="72" t="s">
        <v>343</v>
      </c>
      <c r="D36" s="85" t="s">
        <v>102</v>
      </c>
      <c r="E36" s="85" t="s">
        <v>267</v>
      </c>
      <c r="F36" s="72" t="s">
        <v>344</v>
      </c>
      <c r="G36" s="85" t="s">
        <v>297</v>
      </c>
      <c r="H36" s="85" t="s">
        <v>146</v>
      </c>
      <c r="I36" s="79">
        <v>2065.364063</v>
      </c>
      <c r="J36" s="81">
        <v>2131</v>
      </c>
      <c r="K36" s="72"/>
      <c r="L36" s="79">
        <v>44.012908189000001</v>
      </c>
      <c r="M36" s="80">
        <v>1.5466408174911308E-6</v>
      </c>
      <c r="N36" s="80">
        <f t="shared" si="0"/>
        <v>4.7283463154683049E-2</v>
      </c>
      <c r="O36" s="80">
        <f>L36/'סכום נכסי הקרן'!$C$42</f>
        <v>7.2602732260512301E-3</v>
      </c>
    </row>
    <row r="37" spans="2:15">
      <c r="B37" s="78" t="s">
        <v>345</v>
      </c>
      <c r="C37" s="72" t="s">
        <v>346</v>
      </c>
      <c r="D37" s="85" t="s">
        <v>102</v>
      </c>
      <c r="E37" s="85" t="s">
        <v>267</v>
      </c>
      <c r="F37" s="72" t="s">
        <v>347</v>
      </c>
      <c r="G37" s="85" t="s">
        <v>322</v>
      </c>
      <c r="H37" s="85" t="s">
        <v>146</v>
      </c>
      <c r="I37" s="79">
        <v>41.390959999999993</v>
      </c>
      <c r="J37" s="81">
        <v>17380</v>
      </c>
      <c r="K37" s="72"/>
      <c r="L37" s="79">
        <v>7.1937488549999999</v>
      </c>
      <c r="M37" s="80">
        <v>3.0451454822952359E-7</v>
      </c>
      <c r="N37" s="80">
        <f t="shared" si="0"/>
        <v>7.7283091012478756E-3</v>
      </c>
      <c r="O37" s="80">
        <f>L37/'סכום נכסי הקרן'!$C$42</f>
        <v>1.1866651024879675E-3</v>
      </c>
    </row>
    <row r="38" spans="2:15">
      <c r="B38" s="78" t="s">
        <v>348</v>
      </c>
      <c r="C38" s="72" t="s">
        <v>349</v>
      </c>
      <c r="D38" s="85" t="s">
        <v>102</v>
      </c>
      <c r="E38" s="85" t="s">
        <v>267</v>
      </c>
      <c r="F38" s="72" t="s">
        <v>350</v>
      </c>
      <c r="G38" s="85" t="s">
        <v>276</v>
      </c>
      <c r="H38" s="85" t="s">
        <v>146</v>
      </c>
      <c r="I38" s="79">
        <v>148.35223300000001</v>
      </c>
      <c r="J38" s="81">
        <v>20480</v>
      </c>
      <c r="K38" s="72"/>
      <c r="L38" s="79">
        <v>30.382537307</v>
      </c>
      <c r="M38" s="80">
        <v>1.2232939449881409E-6</v>
      </c>
      <c r="N38" s="80">
        <f t="shared" si="0"/>
        <v>3.2640233113710948E-2</v>
      </c>
      <c r="O38" s="80">
        <f>L38/'סכום נכסי הקרן'!$C$42</f>
        <v>5.0118370093218461E-3</v>
      </c>
    </row>
    <row r="39" spans="2:15">
      <c r="B39" s="78" t="s">
        <v>351</v>
      </c>
      <c r="C39" s="72" t="s">
        <v>352</v>
      </c>
      <c r="D39" s="85" t="s">
        <v>102</v>
      </c>
      <c r="E39" s="85" t="s">
        <v>267</v>
      </c>
      <c r="F39" s="72" t="s">
        <v>353</v>
      </c>
      <c r="G39" s="85" t="s">
        <v>133</v>
      </c>
      <c r="H39" s="85" t="s">
        <v>146</v>
      </c>
      <c r="I39" s="79">
        <v>495.26394199999993</v>
      </c>
      <c r="J39" s="81">
        <v>2010</v>
      </c>
      <c r="K39" s="72"/>
      <c r="L39" s="79">
        <v>9.9548052279999997</v>
      </c>
      <c r="M39" s="80">
        <v>2.0795742156281017E-6</v>
      </c>
      <c r="N39" s="80">
        <f t="shared" si="0"/>
        <v>1.0694536797907484E-2</v>
      </c>
      <c r="O39" s="80">
        <f>L39/'סכום נכסי הקרן'!$C$42</f>
        <v>1.6421229325960915E-3</v>
      </c>
    </row>
    <row r="40" spans="2:15">
      <c r="B40" s="78" t="s">
        <v>354</v>
      </c>
      <c r="C40" s="72" t="s">
        <v>355</v>
      </c>
      <c r="D40" s="85" t="s">
        <v>102</v>
      </c>
      <c r="E40" s="85" t="s">
        <v>267</v>
      </c>
      <c r="F40" s="72" t="s">
        <v>356</v>
      </c>
      <c r="G40" s="85" t="s">
        <v>272</v>
      </c>
      <c r="H40" s="85" t="s">
        <v>146</v>
      </c>
      <c r="I40" s="79">
        <v>176.453666</v>
      </c>
      <c r="J40" s="81">
        <v>9250</v>
      </c>
      <c r="K40" s="72"/>
      <c r="L40" s="79">
        <v>16.321964066</v>
      </c>
      <c r="M40" s="80">
        <v>1.5237946054940164E-6</v>
      </c>
      <c r="N40" s="80">
        <f t="shared" si="0"/>
        <v>1.7534832808881618E-2</v>
      </c>
      <c r="O40" s="80">
        <f>L40/'סכום נכסי הקרן'!$C$42</f>
        <v>2.6924355508633909E-3</v>
      </c>
    </row>
    <row r="41" spans="2:15">
      <c r="B41" s="78" t="s">
        <v>357</v>
      </c>
      <c r="C41" s="72" t="s">
        <v>358</v>
      </c>
      <c r="D41" s="85" t="s">
        <v>102</v>
      </c>
      <c r="E41" s="85" t="s">
        <v>267</v>
      </c>
      <c r="F41" s="72" t="s">
        <v>359</v>
      </c>
      <c r="G41" s="85" t="s">
        <v>360</v>
      </c>
      <c r="H41" s="85" t="s">
        <v>146</v>
      </c>
      <c r="I41" s="79">
        <v>630.42685600000004</v>
      </c>
      <c r="J41" s="81">
        <v>2269</v>
      </c>
      <c r="K41" s="72"/>
      <c r="L41" s="79">
        <v>14.304385366</v>
      </c>
      <c r="M41" s="80">
        <v>1.7696345593918502E-6</v>
      </c>
      <c r="N41" s="80">
        <f t="shared" si="0"/>
        <v>1.5367329863757766E-2</v>
      </c>
      <c r="O41" s="80">
        <f>L41/'סכום נכסי הקרן'!$C$42</f>
        <v>2.3596201741980013E-3</v>
      </c>
    </row>
    <row r="42" spans="2:15">
      <c r="B42" s="75"/>
      <c r="C42" s="72"/>
      <c r="D42" s="72"/>
      <c r="E42" s="72"/>
      <c r="F42" s="72"/>
      <c r="G42" s="72"/>
      <c r="H42" s="72"/>
      <c r="I42" s="79"/>
      <c r="J42" s="81"/>
      <c r="K42" s="72"/>
      <c r="L42" s="72"/>
      <c r="M42" s="72"/>
      <c r="N42" s="80"/>
      <c r="O42" s="72"/>
    </row>
    <row r="43" spans="2:15">
      <c r="B43" s="90" t="s">
        <v>361</v>
      </c>
      <c r="C43" s="74"/>
      <c r="D43" s="74"/>
      <c r="E43" s="74"/>
      <c r="F43" s="74"/>
      <c r="G43" s="74"/>
      <c r="H43" s="74"/>
      <c r="I43" s="82"/>
      <c r="J43" s="84"/>
      <c r="K43" s="82">
        <v>0.21171135799999999</v>
      </c>
      <c r="L43" s="82">
        <v>172.87635283699996</v>
      </c>
      <c r="M43" s="74"/>
      <c r="N43" s="83">
        <f t="shared" ref="N43:N83" si="1">L43/$L$11</f>
        <v>0.18572262084074742</v>
      </c>
      <c r="O43" s="83">
        <f>L43/'סכום נכסי הקרן'!$C$42</f>
        <v>2.8517305662468056E-2</v>
      </c>
    </row>
    <row r="44" spans="2:15">
      <c r="B44" s="78" t="s">
        <v>362</v>
      </c>
      <c r="C44" s="72" t="s">
        <v>363</v>
      </c>
      <c r="D44" s="85" t="s">
        <v>102</v>
      </c>
      <c r="E44" s="85" t="s">
        <v>267</v>
      </c>
      <c r="F44" s="72" t="s">
        <v>364</v>
      </c>
      <c r="G44" s="85" t="s">
        <v>301</v>
      </c>
      <c r="H44" s="85" t="s">
        <v>146</v>
      </c>
      <c r="I44" s="79">
        <v>403.07474400000001</v>
      </c>
      <c r="J44" s="81">
        <v>2496</v>
      </c>
      <c r="K44" s="72"/>
      <c r="L44" s="79">
        <v>10.060745599000001</v>
      </c>
      <c r="M44" s="80">
        <v>2.8116346972048349E-6</v>
      </c>
      <c r="N44" s="80">
        <f t="shared" si="1"/>
        <v>1.0808349491385075E-2</v>
      </c>
      <c r="O44" s="80">
        <f>L44/'סכום נכסי הקרן'!$C$42</f>
        <v>1.6595986248595142E-3</v>
      </c>
    </row>
    <row r="45" spans="2:15">
      <c r="B45" s="78" t="s">
        <v>365</v>
      </c>
      <c r="C45" s="72" t="s">
        <v>366</v>
      </c>
      <c r="D45" s="85" t="s">
        <v>102</v>
      </c>
      <c r="E45" s="85" t="s">
        <v>267</v>
      </c>
      <c r="F45" s="72" t="s">
        <v>367</v>
      </c>
      <c r="G45" s="85" t="s">
        <v>368</v>
      </c>
      <c r="H45" s="85" t="s">
        <v>146</v>
      </c>
      <c r="I45" s="79">
        <v>349.08132899999998</v>
      </c>
      <c r="J45" s="81">
        <v>585</v>
      </c>
      <c r="K45" s="72"/>
      <c r="L45" s="79">
        <v>2.0421257749999997</v>
      </c>
      <c r="M45" s="80">
        <v>1.656452440637999E-6</v>
      </c>
      <c r="N45" s="80">
        <f t="shared" si="1"/>
        <v>2.1938740885923476E-3</v>
      </c>
      <c r="O45" s="80">
        <f>L45/'סכום נכסי הקרן'!$C$42</f>
        <v>3.3686460855515856E-4</v>
      </c>
    </row>
    <row r="46" spans="2:15">
      <c r="B46" s="78" t="s">
        <v>369</v>
      </c>
      <c r="C46" s="72" t="s">
        <v>370</v>
      </c>
      <c r="D46" s="85" t="s">
        <v>102</v>
      </c>
      <c r="E46" s="85" t="s">
        <v>267</v>
      </c>
      <c r="F46" s="72" t="s">
        <v>371</v>
      </c>
      <c r="G46" s="85" t="s">
        <v>311</v>
      </c>
      <c r="H46" s="85" t="s">
        <v>146</v>
      </c>
      <c r="I46" s="79">
        <v>22.641428999999999</v>
      </c>
      <c r="J46" s="81">
        <v>9525</v>
      </c>
      <c r="K46" s="72"/>
      <c r="L46" s="79">
        <v>2.156596065</v>
      </c>
      <c r="M46" s="80">
        <v>1.5428663188667626E-6</v>
      </c>
      <c r="N46" s="80">
        <f t="shared" si="1"/>
        <v>2.3168505507765403E-3</v>
      </c>
      <c r="O46" s="80">
        <f>L46/'סכום נכסי הקרן'!$C$42</f>
        <v>3.5574737763045979E-4</v>
      </c>
    </row>
    <row r="47" spans="2:15">
      <c r="B47" s="78" t="s">
        <v>372</v>
      </c>
      <c r="C47" s="72" t="s">
        <v>373</v>
      </c>
      <c r="D47" s="85" t="s">
        <v>102</v>
      </c>
      <c r="E47" s="85" t="s">
        <v>267</v>
      </c>
      <c r="F47" s="72" t="s">
        <v>374</v>
      </c>
      <c r="G47" s="85" t="s">
        <v>360</v>
      </c>
      <c r="H47" s="85" t="s">
        <v>146</v>
      </c>
      <c r="I47" s="79">
        <v>363.75026899999995</v>
      </c>
      <c r="J47" s="81">
        <v>1226</v>
      </c>
      <c r="K47" s="72"/>
      <c r="L47" s="79">
        <v>4.4595782929999999</v>
      </c>
      <c r="M47" s="80">
        <v>3.3428363460652337E-6</v>
      </c>
      <c r="N47" s="80">
        <f t="shared" si="1"/>
        <v>4.7909650731780187E-3</v>
      </c>
      <c r="O47" s="80">
        <f>L47/'סכום נכסי הקרן'!$C$42</f>
        <v>7.3564229705319064E-4</v>
      </c>
    </row>
    <row r="48" spans="2:15">
      <c r="B48" s="78" t="s">
        <v>375</v>
      </c>
      <c r="C48" s="72" t="s">
        <v>376</v>
      </c>
      <c r="D48" s="85" t="s">
        <v>102</v>
      </c>
      <c r="E48" s="85" t="s">
        <v>267</v>
      </c>
      <c r="F48" s="72" t="s">
        <v>377</v>
      </c>
      <c r="G48" s="85" t="s">
        <v>174</v>
      </c>
      <c r="H48" s="85" t="s">
        <v>146</v>
      </c>
      <c r="I48" s="79">
        <v>4.7578189999999996</v>
      </c>
      <c r="J48" s="81">
        <v>3456</v>
      </c>
      <c r="K48" s="72"/>
      <c r="L48" s="79">
        <v>0.16443022600000001</v>
      </c>
      <c r="M48" s="80">
        <v>1.3782499024933656E-7</v>
      </c>
      <c r="N48" s="80">
        <f t="shared" si="1"/>
        <v>1.7664887080854941E-4</v>
      </c>
      <c r="O48" s="80">
        <f>L48/'סכום נכסי הקרן'!$C$42</f>
        <v>2.7124051022825108E-5</v>
      </c>
    </row>
    <row r="49" spans="2:15">
      <c r="B49" s="78" t="s">
        <v>378</v>
      </c>
      <c r="C49" s="72" t="s">
        <v>379</v>
      </c>
      <c r="D49" s="85" t="s">
        <v>102</v>
      </c>
      <c r="E49" s="85" t="s">
        <v>267</v>
      </c>
      <c r="F49" s="72" t="s">
        <v>380</v>
      </c>
      <c r="G49" s="85" t="s">
        <v>172</v>
      </c>
      <c r="H49" s="85" t="s">
        <v>146</v>
      </c>
      <c r="I49" s="79">
        <v>2054.5183790000001</v>
      </c>
      <c r="J49" s="81">
        <v>356.8</v>
      </c>
      <c r="K49" s="72"/>
      <c r="L49" s="79">
        <v>7.3305215749999997</v>
      </c>
      <c r="M49" s="80">
        <v>2.7234385776176896E-6</v>
      </c>
      <c r="N49" s="80">
        <f t="shared" si="1"/>
        <v>7.8752452645869317E-3</v>
      </c>
      <c r="O49" s="80">
        <f>L49/'סכום נכסי הקרן'!$C$42</f>
        <v>1.2092268317153577E-3</v>
      </c>
    </row>
    <row r="50" spans="2:15">
      <c r="B50" s="78" t="s">
        <v>381</v>
      </c>
      <c r="C50" s="72" t="s">
        <v>382</v>
      </c>
      <c r="D50" s="85" t="s">
        <v>102</v>
      </c>
      <c r="E50" s="85" t="s">
        <v>267</v>
      </c>
      <c r="F50" s="72" t="s">
        <v>383</v>
      </c>
      <c r="G50" s="85" t="s">
        <v>172</v>
      </c>
      <c r="H50" s="85" t="s">
        <v>146</v>
      </c>
      <c r="I50" s="79">
        <v>947.46599900000001</v>
      </c>
      <c r="J50" s="81">
        <v>1021</v>
      </c>
      <c r="K50" s="72"/>
      <c r="L50" s="79">
        <v>9.6736278470000006</v>
      </c>
      <c r="M50" s="80">
        <v>2.1131521818372243E-6</v>
      </c>
      <c r="N50" s="80">
        <f t="shared" si="1"/>
        <v>1.0392465408365302E-2</v>
      </c>
      <c r="O50" s="80">
        <f>L50/'סכום נכסי הקרן'!$C$42</f>
        <v>1.5957405258194425E-3</v>
      </c>
    </row>
    <row r="51" spans="2:15">
      <c r="B51" s="78" t="s">
        <v>384</v>
      </c>
      <c r="C51" s="72" t="s">
        <v>385</v>
      </c>
      <c r="D51" s="85" t="s">
        <v>102</v>
      </c>
      <c r="E51" s="85" t="s">
        <v>267</v>
      </c>
      <c r="F51" s="72" t="s">
        <v>386</v>
      </c>
      <c r="G51" s="85" t="s">
        <v>284</v>
      </c>
      <c r="H51" s="85" t="s">
        <v>146</v>
      </c>
      <c r="I51" s="79">
        <v>21.263377999999999</v>
      </c>
      <c r="J51" s="81">
        <v>6874</v>
      </c>
      <c r="K51" s="72"/>
      <c r="L51" s="79">
        <v>1.4616445940000002</v>
      </c>
      <c r="M51" s="80">
        <v>5.8526757714072409E-7</v>
      </c>
      <c r="N51" s="80">
        <f t="shared" si="1"/>
        <v>1.5702579345327949E-3</v>
      </c>
      <c r="O51" s="80">
        <f>L51/'סכום נכסי הקרן'!$C$42</f>
        <v>2.4110970050538331E-4</v>
      </c>
    </row>
    <row r="52" spans="2:15">
      <c r="B52" s="78" t="s">
        <v>387</v>
      </c>
      <c r="C52" s="72" t="s">
        <v>388</v>
      </c>
      <c r="D52" s="85" t="s">
        <v>102</v>
      </c>
      <c r="E52" s="85" t="s">
        <v>267</v>
      </c>
      <c r="F52" s="72" t="s">
        <v>389</v>
      </c>
      <c r="G52" s="85" t="s">
        <v>390</v>
      </c>
      <c r="H52" s="85" t="s">
        <v>146</v>
      </c>
      <c r="I52" s="79">
        <v>55.073019000000002</v>
      </c>
      <c r="J52" s="81">
        <v>4910</v>
      </c>
      <c r="K52" s="72"/>
      <c r="L52" s="79">
        <v>2.7040852260000001</v>
      </c>
      <c r="M52" s="80">
        <v>2.2269065027119298E-6</v>
      </c>
      <c r="N52" s="80">
        <f t="shared" si="1"/>
        <v>2.9050230809935219E-3</v>
      </c>
      <c r="O52" s="80">
        <f>L52/'סכום נכסי הקרן'!$C$42</f>
        <v>4.4605999410407402E-4</v>
      </c>
    </row>
    <row r="53" spans="2:15">
      <c r="B53" s="78" t="s">
        <v>391</v>
      </c>
      <c r="C53" s="72" t="s">
        <v>392</v>
      </c>
      <c r="D53" s="85" t="s">
        <v>102</v>
      </c>
      <c r="E53" s="85" t="s">
        <v>267</v>
      </c>
      <c r="F53" s="72" t="s">
        <v>393</v>
      </c>
      <c r="G53" s="85" t="s">
        <v>276</v>
      </c>
      <c r="H53" s="85" t="s">
        <v>146</v>
      </c>
      <c r="I53" s="79">
        <v>10.736217999999999</v>
      </c>
      <c r="J53" s="81">
        <v>207340</v>
      </c>
      <c r="K53" s="72"/>
      <c r="L53" s="79">
        <v>22.260473790000002</v>
      </c>
      <c r="M53" s="80">
        <v>5.0245432911119891E-6</v>
      </c>
      <c r="N53" s="80">
        <f t="shared" si="1"/>
        <v>2.3914627221073154E-2</v>
      </c>
      <c r="O53" s="80">
        <f>L53/'סכום נכסי הקרן'!$C$42</f>
        <v>3.6720391473050763E-3</v>
      </c>
    </row>
    <row r="54" spans="2:15">
      <c r="B54" s="78" t="s">
        <v>394</v>
      </c>
      <c r="C54" s="72" t="s">
        <v>395</v>
      </c>
      <c r="D54" s="85" t="s">
        <v>102</v>
      </c>
      <c r="E54" s="85" t="s">
        <v>267</v>
      </c>
      <c r="F54" s="72" t="s">
        <v>396</v>
      </c>
      <c r="G54" s="85" t="s">
        <v>368</v>
      </c>
      <c r="H54" s="85" t="s">
        <v>146</v>
      </c>
      <c r="I54" s="79">
        <v>25.683188000000001</v>
      </c>
      <c r="J54" s="81">
        <v>9800</v>
      </c>
      <c r="K54" s="72"/>
      <c r="L54" s="79">
        <v>2.5169524600000002</v>
      </c>
      <c r="M54" s="80">
        <v>1.3728546663594163E-6</v>
      </c>
      <c r="N54" s="80">
        <f t="shared" si="1"/>
        <v>2.7039846672582001E-3</v>
      </c>
      <c r="O54" s="80">
        <f>L54/'סכום נכסי הקרן'!$C$42</f>
        <v>4.1519098165726032E-4</v>
      </c>
    </row>
    <row r="55" spans="2:15">
      <c r="B55" s="78" t="s">
        <v>397</v>
      </c>
      <c r="C55" s="72" t="s">
        <v>398</v>
      </c>
      <c r="D55" s="85" t="s">
        <v>102</v>
      </c>
      <c r="E55" s="85" t="s">
        <v>267</v>
      </c>
      <c r="F55" s="72" t="s">
        <v>399</v>
      </c>
      <c r="G55" s="85" t="s">
        <v>138</v>
      </c>
      <c r="H55" s="85" t="s">
        <v>146</v>
      </c>
      <c r="I55" s="79">
        <v>24.303683999999997</v>
      </c>
      <c r="J55" s="81">
        <v>24770</v>
      </c>
      <c r="K55" s="72"/>
      <c r="L55" s="79">
        <v>6.0200226489999995</v>
      </c>
      <c r="M55" s="80">
        <v>4.5645118487471185E-6</v>
      </c>
      <c r="N55" s="80">
        <f t="shared" si="1"/>
        <v>6.4673644807113637E-3</v>
      </c>
      <c r="O55" s="80">
        <f>L55/'סכום נכסי הקרן'!$C$42</f>
        <v>9.930497905539504E-4</v>
      </c>
    </row>
    <row r="56" spans="2:15">
      <c r="B56" s="78" t="s">
        <v>400</v>
      </c>
      <c r="C56" s="72" t="s">
        <v>401</v>
      </c>
      <c r="D56" s="85" t="s">
        <v>102</v>
      </c>
      <c r="E56" s="85" t="s">
        <v>267</v>
      </c>
      <c r="F56" s="72" t="s">
        <v>402</v>
      </c>
      <c r="G56" s="85" t="s">
        <v>360</v>
      </c>
      <c r="H56" s="85" t="s">
        <v>146</v>
      </c>
      <c r="I56" s="79">
        <v>49.098078999999998</v>
      </c>
      <c r="J56" s="81">
        <v>5140</v>
      </c>
      <c r="K56" s="72"/>
      <c r="L56" s="79">
        <v>2.5236412820000003</v>
      </c>
      <c r="M56" s="80">
        <v>3.4956067190325718E-6</v>
      </c>
      <c r="N56" s="80">
        <f t="shared" si="1"/>
        <v>2.7111705288974061E-3</v>
      </c>
      <c r="O56" s="80">
        <f>L56/'סכום נכסי הקרן'!$C$42</f>
        <v>4.1629435512833125E-4</v>
      </c>
    </row>
    <row r="57" spans="2:15">
      <c r="B57" s="78" t="s">
        <v>403</v>
      </c>
      <c r="C57" s="72" t="s">
        <v>404</v>
      </c>
      <c r="D57" s="85" t="s">
        <v>102</v>
      </c>
      <c r="E57" s="85" t="s">
        <v>267</v>
      </c>
      <c r="F57" s="72" t="s">
        <v>405</v>
      </c>
      <c r="G57" s="85" t="s">
        <v>406</v>
      </c>
      <c r="H57" s="85" t="s">
        <v>146</v>
      </c>
      <c r="I57" s="79">
        <v>21.766034999999999</v>
      </c>
      <c r="J57" s="81">
        <v>23400</v>
      </c>
      <c r="K57" s="72"/>
      <c r="L57" s="79">
        <v>5.0932523019999998</v>
      </c>
      <c r="M57" s="80">
        <v>3.1996405812440738E-6</v>
      </c>
      <c r="N57" s="80">
        <f t="shared" si="1"/>
        <v>5.4717267608167417E-3</v>
      </c>
      <c r="O57" s="80">
        <f>L57/'סכום נכסי הקרן'!$C$42</f>
        <v>8.4017177785530384E-4</v>
      </c>
    </row>
    <row r="58" spans="2:15">
      <c r="B58" s="78" t="s">
        <v>407</v>
      </c>
      <c r="C58" s="72" t="s">
        <v>408</v>
      </c>
      <c r="D58" s="85" t="s">
        <v>102</v>
      </c>
      <c r="E58" s="85" t="s">
        <v>267</v>
      </c>
      <c r="F58" s="72" t="s">
        <v>409</v>
      </c>
      <c r="G58" s="85" t="s">
        <v>406</v>
      </c>
      <c r="H58" s="85" t="s">
        <v>146</v>
      </c>
      <c r="I58" s="79">
        <v>62.995452000000007</v>
      </c>
      <c r="J58" s="81">
        <v>11160</v>
      </c>
      <c r="K58" s="72"/>
      <c r="L58" s="79">
        <v>7.0302924059999983</v>
      </c>
      <c r="M58" s="80">
        <v>2.7969788848812248E-6</v>
      </c>
      <c r="N58" s="80">
        <f t="shared" si="1"/>
        <v>7.5527063678293522E-3</v>
      </c>
      <c r="O58" s="80">
        <f>L58/'סכום נכסי הקרן'!$C$42</f>
        <v>1.1597016835926735E-3</v>
      </c>
    </row>
    <row r="59" spans="2:15">
      <c r="B59" s="78" t="s">
        <v>410</v>
      </c>
      <c r="C59" s="72" t="s">
        <v>411</v>
      </c>
      <c r="D59" s="85" t="s">
        <v>102</v>
      </c>
      <c r="E59" s="85" t="s">
        <v>267</v>
      </c>
      <c r="F59" s="72" t="s">
        <v>412</v>
      </c>
      <c r="G59" s="85" t="s">
        <v>139</v>
      </c>
      <c r="H59" s="85" t="s">
        <v>146</v>
      </c>
      <c r="I59" s="79">
        <v>396.817702</v>
      </c>
      <c r="J59" s="81">
        <v>950.5</v>
      </c>
      <c r="K59" s="72"/>
      <c r="L59" s="79">
        <v>3.7717522600000004</v>
      </c>
      <c r="M59" s="80">
        <v>1.9840885099999998E-6</v>
      </c>
      <c r="N59" s="80">
        <f t="shared" si="1"/>
        <v>4.0520273790695532E-3</v>
      </c>
      <c r="O59" s="80">
        <f>L59/'סכום נכסי הקרן'!$C$42</f>
        <v>6.2218001662112847E-4</v>
      </c>
    </row>
    <row r="60" spans="2:15">
      <c r="B60" s="78" t="s">
        <v>413</v>
      </c>
      <c r="C60" s="72" t="s">
        <v>414</v>
      </c>
      <c r="D60" s="85" t="s">
        <v>102</v>
      </c>
      <c r="E60" s="85" t="s">
        <v>267</v>
      </c>
      <c r="F60" s="72" t="s">
        <v>415</v>
      </c>
      <c r="G60" s="85" t="s">
        <v>128</v>
      </c>
      <c r="H60" s="85" t="s">
        <v>146</v>
      </c>
      <c r="I60" s="79">
        <v>27845.993548999995</v>
      </c>
      <c r="J60" s="81">
        <v>33</v>
      </c>
      <c r="K60" s="72"/>
      <c r="L60" s="79">
        <v>9.1891778710000001</v>
      </c>
      <c r="M60" s="80">
        <v>5.3747260453718872E-6</v>
      </c>
      <c r="N60" s="80">
        <f t="shared" si="1"/>
        <v>9.8720164416185863E-3</v>
      </c>
      <c r="O60" s="80">
        <f>L60/'סכום נכסי הקרן'!$C$42</f>
        <v>1.5158267156478843E-3</v>
      </c>
    </row>
    <row r="61" spans="2:15">
      <c r="B61" s="78" t="s">
        <v>416</v>
      </c>
      <c r="C61" s="72" t="s">
        <v>417</v>
      </c>
      <c r="D61" s="85" t="s">
        <v>102</v>
      </c>
      <c r="E61" s="85" t="s">
        <v>267</v>
      </c>
      <c r="F61" s="72" t="s">
        <v>418</v>
      </c>
      <c r="G61" s="85" t="s">
        <v>276</v>
      </c>
      <c r="H61" s="85" t="s">
        <v>146</v>
      </c>
      <c r="I61" s="79">
        <v>4.8808740000000004</v>
      </c>
      <c r="J61" s="81">
        <v>64800</v>
      </c>
      <c r="K61" s="79">
        <v>3.9046996E-2</v>
      </c>
      <c r="L61" s="79">
        <v>3.2018536489999998</v>
      </c>
      <c r="M61" s="80">
        <v>9.0321390345039952E-7</v>
      </c>
      <c r="N61" s="80">
        <f t="shared" si="1"/>
        <v>3.439780175149084E-3</v>
      </c>
      <c r="O61" s="80">
        <f>L61/'סכום נכסי הקרן'!$C$42</f>
        <v>5.2817078620991944E-4</v>
      </c>
    </row>
    <row r="62" spans="2:15">
      <c r="B62" s="78" t="s">
        <v>419</v>
      </c>
      <c r="C62" s="72" t="s">
        <v>420</v>
      </c>
      <c r="D62" s="85" t="s">
        <v>102</v>
      </c>
      <c r="E62" s="85" t="s">
        <v>267</v>
      </c>
      <c r="F62" s="72" t="s">
        <v>421</v>
      </c>
      <c r="G62" s="85" t="s">
        <v>311</v>
      </c>
      <c r="H62" s="85" t="s">
        <v>146</v>
      </c>
      <c r="I62" s="79">
        <v>81.746191999999994</v>
      </c>
      <c r="J62" s="81">
        <v>2959</v>
      </c>
      <c r="K62" s="72"/>
      <c r="L62" s="79">
        <v>2.4188698089999998</v>
      </c>
      <c r="M62" s="80">
        <v>1.2084611238869018E-6</v>
      </c>
      <c r="N62" s="80">
        <f t="shared" si="1"/>
        <v>2.5986135930552178E-3</v>
      </c>
      <c r="O62" s="80">
        <f>L62/'סכום נכסי הקרן'!$C$42</f>
        <v>3.9901148172652397E-4</v>
      </c>
    </row>
    <row r="63" spans="2:15">
      <c r="B63" s="78" t="s">
        <v>422</v>
      </c>
      <c r="C63" s="72" t="s">
        <v>423</v>
      </c>
      <c r="D63" s="85" t="s">
        <v>102</v>
      </c>
      <c r="E63" s="85" t="s">
        <v>267</v>
      </c>
      <c r="F63" s="72" t="s">
        <v>424</v>
      </c>
      <c r="G63" s="85" t="s">
        <v>133</v>
      </c>
      <c r="H63" s="85" t="s">
        <v>146</v>
      </c>
      <c r="I63" s="79">
        <v>10.931212</v>
      </c>
      <c r="J63" s="81">
        <v>14030</v>
      </c>
      <c r="K63" s="72"/>
      <c r="L63" s="79">
        <v>1.5336490739999999</v>
      </c>
      <c r="M63" s="80">
        <v>8.6054172692283775E-7</v>
      </c>
      <c r="N63" s="80">
        <f t="shared" si="1"/>
        <v>1.647612995062583E-3</v>
      </c>
      <c r="O63" s="80">
        <f>L63/'סכום נכסי הקרן'!$C$42</f>
        <v>2.5298740229356904E-4</v>
      </c>
    </row>
    <row r="64" spans="2:15">
      <c r="B64" s="78" t="s">
        <v>425</v>
      </c>
      <c r="C64" s="72" t="s">
        <v>426</v>
      </c>
      <c r="D64" s="85" t="s">
        <v>102</v>
      </c>
      <c r="E64" s="85" t="s">
        <v>267</v>
      </c>
      <c r="F64" s="72" t="s">
        <v>427</v>
      </c>
      <c r="G64" s="85" t="s">
        <v>276</v>
      </c>
      <c r="H64" s="85" t="s">
        <v>146</v>
      </c>
      <c r="I64" s="79">
        <v>25.031606</v>
      </c>
      <c r="J64" s="81">
        <v>8629</v>
      </c>
      <c r="K64" s="79">
        <v>2.0669804999999999E-2</v>
      </c>
      <c r="L64" s="79">
        <v>2.1806470680000003</v>
      </c>
      <c r="M64" s="80">
        <v>6.8914231376180932E-7</v>
      </c>
      <c r="N64" s="80">
        <f t="shared" si="1"/>
        <v>2.3426887596333661E-3</v>
      </c>
      <c r="O64" s="80">
        <f>L64/'סכום נכסי הקרן'!$C$42</f>
        <v>3.5971477856635659E-4</v>
      </c>
    </row>
    <row r="65" spans="2:15">
      <c r="B65" s="78" t="s">
        <v>428</v>
      </c>
      <c r="C65" s="72" t="s">
        <v>429</v>
      </c>
      <c r="D65" s="85" t="s">
        <v>102</v>
      </c>
      <c r="E65" s="85" t="s">
        <v>267</v>
      </c>
      <c r="F65" s="72" t="s">
        <v>430</v>
      </c>
      <c r="G65" s="85" t="s">
        <v>406</v>
      </c>
      <c r="H65" s="85" t="s">
        <v>146</v>
      </c>
      <c r="I65" s="79">
        <v>180.39930899999999</v>
      </c>
      <c r="J65" s="81">
        <v>5810</v>
      </c>
      <c r="K65" s="72"/>
      <c r="L65" s="79">
        <v>10.481199831</v>
      </c>
      <c r="M65" s="80">
        <v>2.9032550908990278E-6</v>
      </c>
      <c r="N65" s="80">
        <f t="shared" si="1"/>
        <v>1.1260047254723767E-2</v>
      </c>
      <c r="O65" s="80">
        <f>L65/'סכום נכסי הקרן'!$C$42</f>
        <v>1.7289558368451664E-3</v>
      </c>
    </row>
    <row r="66" spans="2:15">
      <c r="B66" s="78" t="s">
        <v>431</v>
      </c>
      <c r="C66" s="72" t="s">
        <v>432</v>
      </c>
      <c r="D66" s="85" t="s">
        <v>102</v>
      </c>
      <c r="E66" s="85" t="s">
        <v>267</v>
      </c>
      <c r="F66" s="72" t="s">
        <v>433</v>
      </c>
      <c r="G66" s="85" t="s">
        <v>390</v>
      </c>
      <c r="H66" s="85" t="s">
        <v>146</v>
      </c>
      <c r="I66" s="79">
        <v>331.78596700000003</v>
      </c>
      <c r="J66" s="81">
        <v>2236</v>
      </c>
      <c r="K66" s="72"/>
      <c r="L66" s="79">
        <v>7.4187342330000003</v>
      </c>
      <c r="M66" s="80">
        <v>3.0707565647972129E-6</v>
      </c>
      <c r="N66" s="80">
        <f t="shared" si="1"/>
        <v>7.9700129165314153E-3</v>
      </c>
      <c r="O66" s="80">
        <f>L66/'סכום נכסי הקרן'!$C$42</f>
        <v>1.2237781991534286E-3</v>
      </c>
    </row>
    <row r="67" spans="2:15">
      <c r="B67" s="78" t="s">
        <v>434</v>
      </c>
      <c r="C67" s="72" t="s">
        <v>435</v>
      </c>
      <c r="D67" s="85" t="s">
        <v>102</v>
      </c>
      <c r="E67" s="85" t="s">
        <v>267</v>
      </c>
      <c r="F67" s="72" t="s">
        <v>436</v>
      </c>
      <c r="G67" s="85" t="s">
        <v>360</v>
      </c>
      <c r="H67" s="85" t="s">
        <v>146</v>
      </c>
      <c r="I67" s="79">
        <v>18.73687</v>
      </c>
      <c r="J67" s="81">
        <v>8896</v>
      </c>
      <c r="K67" s="72"/>
      <c r="L67" s="79">
        <v>1.6668319540000001</v>
      </c>
      <c r="M67" s="80">
        <v>2.117499730465288E-6</v>
      </c>
      <c r="N67" s="80">
        <f t="shared" si="1"/>
        <v>1.7906925609997516E-3</v>
      </c>
      <c r="O67" s="80">
        <f>L67/'סכום נכסי הקרן'!$C$42</f>
        <v>2.749569593535149E-4</v>
      </c>
    </row>
    <row r="68" spans="2:15">
      <c r="B68" s="78" t="s">
        <v>437</v>
      </c>
      <c r="C68" s="72" t="s">
        <v>438</v>
      </c>
      <c r="D68" s="85" t="s">
        <v>102</v>
      </c>
      <c r="E68" s="85" t="s">
        <v>267</v>
      </c>
      <c r="F68" s="72" t="s">
        <v>439</v>
      </c>
      <c r="G68" s="85" t="s">
        <v>311</v>
      </c>
      <c r="H68" s="85" t="s">
        <v>146</v>
      </c>
      <c r="I68" s="79">
        <v>75.379585000000006</v>
      </c>
      <c r="J68" s="81">
        <v>4006</v>
      </c>
      <c r="K68" s="72"/>
      <c r="L68" s="79">
        <v>3.0197061579999995</v>
      </c>
      <c r="M68" s="80">
        <v>1.1913590087838478E-6</v>
      </c>
      <c r="N68" s="80">
        <f t="shared" si="1"/>
        <v>3.2440974871878053E-3</v>
      </c>
      <c r="O68" s="80">
        <f>L68/'סכום נכסי הקרן'!$C$42</f>
        <v>4.9812413384100779E-4</v>
      </c>
    </row>
    <row r="69" spans="2:15">
      <c r="B69" s="78" t="s">
        <v>440</v>
      </c>
      <c r="C69" s="72" t="s">
        <v>441</v>
      </c>
      <c r="D69" s="85" t="s">
        <v>102</v>
      </c>
      <c r="E69" s="85" t="s">
        <v>267</v>
      </c>
      <c r="F69" s="72" t="s">
        <v>442</v>
      </c>
      <c r="G69" s="85" t="s">
        <v>318</v>
      </c>
      <c r="H69" s="85" t="s">
        <v>146</v>
      </c>
      <c r="I69" s="79">
        <v>14.330619000000002</v>
      </c>
      <c r="J69" s="81">
        <v>11700</v>
      </c>
      <c r="K69" s="72"/>
      <c r="L69" s="79">
        <v>1.6766823930000001</v>
      </c>
      <c r="M69" s="80">
        <v>5.1170516971648941E-7</v>
      </c>
      <c r="N69" s="80">
        <f t="shared" si="1"/>
        <v>1.8012749762201657E-3</v>
      </c>
      <c r="O69" s="80">
        <f>L69/'סכום נכסי הקרן'!$C$42</f>
        <v>2.7658186626103949E-4</v>
      </c>
    </row>
    <row r="70" spans="2:15">
      <c r="B70" s="78" t="s">
        <v>443</v>
      </c>
      <c r="C70" s="72" t="s">
        <v>444</v>
      </c>
      <c r="D70" s="85" t="s">
        <v>102</v>
      </c>
      <c r="E70" s="85" t="s">
        <v>267</v>
      </c>
      <c r="F70" s="72" t="s">
        <v>445</v>
      </c>
      <c r="G70" s="85" t="s">
        <v>128</v>
      </c>
      <c r="H70" s="85" t="s">
        <v>146</v>
      </c>
      <c r="I70" s="79">
        <v>219.35905299999999</v>
      </c>
      <c r="J70" s="81">
        <v>1260</v>
      </c>
      <c r="K70" s="72"/>
      <c r="L70" s="79">
        <v>2.7639240699999998</v>
      </c>
      <c r="M70" s="80">
        <v>2.234306293588055E-6</v>
      </c>
      <c r="N70" s="80">
        <f t="shared" si="1"/>
        <v>2.9693084893410654E-3</v>
      </c>
      <c r="O70" s="80">
        <f>L70/'סכום נכסי הקרן'!$C$42</f>
        <v>4.5593087914319607E-4</v>
      </c>
    </row>
    <row r="71" spans="2:15">
      <c r="B71" s="78" t="s">
        <v>446</v>
      </c>
      <c r="C71" s="72" t="s">
        <v>447</v>
      </c>
      <c r="D71" s="85" t="s">
        <v>102</v>
      </c>
      <c r="E71" s="85" t="s">
        <v>267</v>
      </c>
      <c r="F71" s="72" t="s">
        <v>448</v>
      </c>
      <c r="G71" s="85" t="s">
        <v>173</v>
      </c>
      <c r="H71" s="85" t="s">
        <v>146</v>
      </c>
      <c r="I71" s="79">
        <v>189.58107799999999</v>
      </c>
      <c r="J71" s="81">
        <v>1040</v>
      </c>
      <c r="K71" s="72"/>
      <c r="L71" s="79">
        <v>1.9716432130000001</v>
      </c>
      <c r="M71" s="80">
        <v>1.2709198073267567E-6</v>
      </c>
      <c r="N71" s="80">
        <f t="shared" si="1"/>
        <v>2.1181540382593056E-3</v>
      </c>
      <c r="O71" s="80">
        <f>L71/'סכום נכסי הקרן'!$C$42</f>
        <v>3.2523795903691594E-4</v>
      </c>
    </row>
    <row r="72" spans="2:15">
      <c r="B72" s="78" t="s">
        <v>449</v>
      </c>
      <c r="C72" s="72" t="s">
        <v>450</v>
      </c>
      <c r="D72" s="85" t="s">
        <v>102</v>
      </c>
      <c r="E72" s="85" t="s">
        <v>267</v>
      </c>
      <c r="F72" s="72" t="s">
        <v>451</v>
      </c>
      <c r="G72" s="85" t="s">
        <v>133</v>
      </c>
      <c r="H72" s="85" t="s">
        <v>146</v>
      </c>
      <c r="I72" s="79">
        <v>29.677688</v>
      </c>
      <c r="J72" s="81">
        <v>5784</v>
      </c>
      <c r="K72" s="72"/>
      <c r="L72" s="79">
        <v>1.7165574459999999</v>
      </c>
      <c r="M72" s="80">
        <v>2.7242552510255307E-6</v>
      </c>
      <c r="N72" s="80">
        <f t="shared" si="1"/>
        <v>1.8441131043261322E-3</v>
      </c>
      <c r="O72" s="80">
        <f>L72/'סכום נכסי הקרן'!$C$42</f>
        <v>2.8315956793074253E-4</v>
      </c>
    </row>
    <row r="73" spans="2:15">
      <c r="B73" s="78" t="s">
        <v>452</v>
      </c>
      <c r="C73" s="72" t="s">
        <v>453</v>
      </c>
      <c r="D73" s="85" t="s">
        <v>102</v>
      </c>
      <c r="E73" s="85" t="s">
        <v>267</v>
      </c>
      <c r="F73" s="72" t="s">
        <v>454</v>
      </c>
      <c r="G73" s="85" t="s">
        <v>284</v>
      </c>
      <c r="H73" s="85" t="s">
        <v>146</v>
      </c>
      <c r="I73" s="79">
        <v>12.376072999999998</v>
      </c>
      <c r="J73" s="81">
        <v>25990</v>
      </c>
      <c r="K73" s="72"/>
      <c r="L73" s="79">
        <v>3.216541243</v>
      </c>
      <c r="M73" s="80">
        <v>1.606199379093912E-6</v>
      </c>
      <c r="N73" s="80">
        <f t="shared" si="1"/>
        <v>3.4555591894952324E-3</v>
      </c>
      <c r="O73" s="80">
        <f>L73/'סכום נכסי הקרן'!$C$42</f>
        <v>5.3059361964358839E-4</v>
      </c>
    </row>
    <row r="74" spans="2:15">
      <c r="B74" s="78" t="s">
        <v>455</v>
      </c>
      <c r="C74" s="72" t="s">
        <v>456</v>
      </c>
      <c r="D74" s="85" t="s">
        <v>102</v>
      </c>
      <c r="E74" s="85" t="s">
        <v>267</v>
      </c>
      <c r="F74" s="72" t="s">
        <v>457</v>
      </c>
      <c r="G74" s="85" t="s">
        <v>169</v>
      </c>
      <c r="H74" s="85" t="s">
        <v>146</v>
      </c>
      <c r="I74" s="79">
        <v>4.3060340000000004</v>
      </c>
      <c r="J74" s="81">
        <v>11790</v>
      </c>
      <c r="K74" s="72"/>
      <c r="L74" s="79">
        <v>0.50768136200000002</v>
      </c>
      <c r="M74" s="80">
        <v>3.1857754842085259E-7</v>
      </c>
      <c r="N74" s="80">
        <f t="shared" si="1"/>
        <v>5.4540665368815104E-4</v>
      </c>
      <c r="O74" s="80">
        <f>L74/'סכום נכסי הקרן'!$C$42</f>
        <v>8.3746008876891905E-5</v>
      </c>
    </row>
    <row r="75" spans="2:15">
      <c r="B75" s="78" t="s">
        <v>458</v>
      </c>
      <c r="C75" s="72" t="s">
        <v>459</v>
      </c>
      <c r="D75" s="85" t="s">
        <v>102</v>
      </c>
      <c r="E75" s="85" t="s">
        <v>267</v>
      </c>
      <c r="F75" s="72" t="s">
        <v>460</v>
      </c>
      <c r="G75" s="85" t="s">
        <v>301</v>
      </c>
      <c r="H75" s="85" t="s">
        <v>146</v>
      </c>
      <c r="I75" s="79">
        <v>31.925698999999998</v>
      </c>
      <c r="J75" s="81">
        <v>29840</v>
      </c>
      <c r="K75" s="72"/>
      <c r="L75" s="79">
        <v>9.5266287280000004</v>
      </c>
      <c r="M75" s="80">
        <v>3.1364130515938228E-6</v>
      </c>
      <c r="N75" s="80">
        <f t="shared" si="1"/>
        <v>1.0234542932596147E-2</v>
      </c>
      <c r="O75" s="80">
        <f>L75/'סכום נכסי הקרן'!$C$42</f>
        <v>1.5714918721438931E-3</v>
      </c>
    </row>
    <row r="76" spans="2:15">
      <c r="B76" s="78" t="s">
        <v>461</v>
      </c>
      <c r="C76" s="72" t="s">
        <v>462</v>
      </c>
      <c r="D76" s="85" t="s">
        <v>102</v>
      </c>
      <c r="E76" s="85" t="s">
        <v>267</v>
      </c>
      <c r="F76" s="72" t="s">
        <v>463</v>
      </c>
      <c r="G76" s="85" t="s">
        <v>326</v>
      </c>
      <c r="H76" s="85" t="s">
        <v>146</v>
      </c>
      <c r="I76" s="79">
        <v>17.969856</v>
      </c>
      <c r="J76" s="81">
        <v>11670</v>
      </c>
      <c r="K76" s="72"/>
      <c r="L76" s="79">
        <v>2.0970821669999999</v>
      </c>
      <c r="M76" s="80">
        <v>1.8820633318862521E-6</v>
      </c>
      <c r="N76" s="80">
        <f t="shared" si="1"/>
        <v>2.2529142348396199E-3</v>
      </c>
      <c r="O76" s="80">
        <f>L76/'סכום נכסי הקרן'!$C$42</f>
        <v>3.4593009497392916E-4</v>
      </c>
    </row>
    <row r="77" spans="2:15">
      <c r="B77" s="78" t="s">
        <v>464</v>
      </c>
      <c r="C77" s="72" t="s">
        <v>465</v>
      </c>
      <c r="D77" s="85" t="s">
        <v>102</v>
      </c>
      <c r="E77" s="85" t="s">
        <v>267</v>
      </c>
      <c r="F77" s="72" t="s">
        <v>466</v>
      </c>
      <c r="G77" s="85" t="s">
        <v>173</v>
      </c>
      <c r="H77" s="85" t="s">
        <v>146</v>
      </c>
      <c r="I77" s="79">
        <v>254.60620599999999</v>
      </c>
      <c r="J77" s="81">
        <v>1323</v>
      </c>
      <c r="K77" s="72"/>
      <c r="L77" s="79">
        <v>3.3684401020000001</v>
      </c>
      <c r="M77" s="80">
        <v>1.3870399356925995E-6</v>
      </c>
      <c r="N77" s="80">
        <f t="shared" si="1"/>
        <v>3.6187455000185609E-3</v>
      </c>
      <c r="O77" s="80">
        <f>L77/'סכום נכסי הקרן'!$C$42</f>
        <v>5.5565052373021857E-4</v>
      </c>
    </row>
    <row r="78" spans="2:15">
      <c r="B78" s="78" t="s">
        <v>467</v>
      </c>
      <c r="C78" s="72" t="s">
        <v>468</v>
      </c>
      <c r="D78" s="85" t="s">
        <v>102</v>
      </c>
      <c r="E78" s="85" t="s">
        <v>267</v>
      </c>
      <c r="F78" s="72" t="s">
        <v>469</v>
      </c>
      <c r="G78" s="85" t="s">
        <v>470</v>
      </c>
      <c r="H78" s="85" t="s">
        <v>146</v>
      </c>
      <c r="I78" s="79">
        <v>22.289525000000005</v>
      </c>
      <c r="J78" s="81">
        <v>2149</v>
      </c>
      <c r="K78" s="72"/>
      <c r="L78" s="79">
        <v>0.47900188999999999</v>
      </c>
      <c r="M78" s="80">
        <v>5.0066579412543217E-7</v>
      </c>
      <c r="N78" s="80">
        <f t="shared" si="1"/>
        <v>5.1459603895247935E-4</v>
      </c>
      <c r="O78" s="80">
        <f>L78/'סכום נכסי הקרן'!$C$42</f>
        <v>7.9015105801713475E-5</v>
      </c>
    </row>
    <row r="79" spans="2:15">
      <c r="B79" s="78" t="s">
        <v>471</v>
      </c>
      <c r="C79" s="72" t="s">
        <v>472</v>
      </c>
      <c r="D79" s="85" t="s">
        <v>102</v>
      </c>
      <c r="E79" s="85" t="s">
        <v>267</v>
      </c>
      <c r="F79" s="72" t="s">
        <v>473</v>
      </c>
      <c r="G79" s="85" t="s">
        <v>318</v>
      </c>
      <c r="H79" s="85" t="s">
        <v>146</v>
      </c>
      <c r="I79" s="79">
        <v>19.870632000000001</v>
      </c>
      <c r="J79" s="81">
        <v>3075</v>
      </c>
      <c r="K79" s="72"/>
      <c r="L79" s="79">
        <v>0.61102194700000001</v>
      </c>
      <c r="M79" s="80">
        <v>5.1704380564402886E-7</v>
      </c>
      <c r="N79" s="80">
        <f t="shared" si="1"/>
        <v>6.5642637368138943E-4</v>
      </c>
      <c r="O79" s="80">
        <f>L79/'סכום נכסי הקרן'!$C$42</f>
        <v>1.0079284611877829E-4</v>
      </c>
    </row>
    <row r="80" spans="2:15">
      <c r="B80" s="78" t="s">
        <v>474</v>
      </c>
      <c r="C80" s="72" t="s">
        <v>475</v>
      </c>
      <c r="D80" s="85" t="s">
        <v>102</v>
      </c>
      <c r="E80" s="85" t="s">
        <v>267</v>
      </c>
      <c r="F80" s="72" t="s">
        <v>476</v>
      </c>
      <c r="G80" s="85" t="s">
        <v>272</v>
      </c>
      <c r="H80" s="85" t="s">
        <v>146</v>
      </c>
      <c r="I80" s="79">
        <v>29.085215000000002</v>
      </c>
      <c r="J80" s="81">
        <v>8571</v>
      </c>
      <c r="K80" s="79">
        <v>9.2335212E-2</v>
      </c>
      <c r="L80" s="79">
        <v>2.5852289500000003</v>
      </c>
      <c r="M80" s="80">
        <v>2.3124735739136149E-6</v>
      </c>
      <c r="N80" s="80">
        <f t="shared" si="1"/>
        <v>2.7773347145984696E-3</v>
      </c>
      <c r="O80" s="80">
        <f>L80/'סכום נכסי הקרן'!$C$42</f>
        <v>4.2645372235567308E-4</v>
      </c>
    </row>
    <row r="81" spans="2:15">
      <c r="B81" s="78" t="s">
        <v>477</v>
      </c>
      <c r="C81" s="72" t="s">
        <v>478</v>
      </c>
      <c r="D81" s="85" t="s">
        <v>102</v>
      </c>
      <c r="E81" s="85" t="s">
        <v>267</v>
      </c>
      <c r="F81" s="72" t="s">
        <v>479</v>
      </c>
      <c r="G81" s="85" t="s">
        <v>276</v>
      </c>
      <c r="H81" s="85" t="s">
        <v>146</v>
      </c>
      <c r="I81" s="79">
        <v>350.93732199999999</v>
      </c>
      <c r="J81" s="81">
        <v>1726</v>
      </c>
      <c r="K81" s="79">
        <v>5.9659345000000003E-2</v>
      </c>
      <c r="L81" s="79">
        <v>6.1168375290000006</v>
      </c>
      <c r="M81" s="80">
        <v>1.9666068240690392E-6</v>
      </c>
      <c r="N81" s="80">
        <f t="shared" si="1"/>
        <v>6.5713735771257024E-3</v>
      </c>
      <c r="O81" s="80">
        <f>L81/'סכום נכסי הקרן'!$C$42</f>
        <v>1.0090201617488955E-3</v>
      </c>
    </row>
    <row r="82" spans="2:15">
      <c r="B82" s="78" t="s">
        <v>480</v>
      </c>
      <c r="C82" s="72" t="s">
        <v>481</v>
      </c>
      <c r="D82" s="85" t="s">
        <v>102</v>
      </c>
      <c r="E82" s="85" t="s">
        <v>267</v>
      </c>
      <c r="F82" s="72" t="s">
        <v>482</v>
      </c>
      <c r="G82" s="85" t="s">
        <v>133</v>
      </c>
      <c r="H82" s="85" t="s">
        <v>146</v>
      </c>
      <c r="I82" s="79">
        <v>19.253139000000001</v>
      </c>
      <c r="J82" s="81">
        <v>19640</v>
      </c>
      <c r="K82" s="72"/>
      <c r="L82" s="79">
        <v>3.7813164230000003</v>
      </c>
      <c r="M82" s="80">
        <v>1.3976278898686177E-6</v>
      </c>
      <c r="N82" s="80">
        <f t="shared" si="1"/>
        <v>4.0623022454081715E-3</v>
      </c>
      <c r="O82" s="80">
        <f>L82/'סכום נכסי הקרן'!$C$42</f>
        <v>6.2375770006481977E-4</v>
      </c>
    </row>
    <row r="83" spans="2:15">
      <c r="B83" s="78" t="s">
        <v>483</v>
      </c>
      <c r="C83" s="72" t="s">
        <v>484</v>
      </c>
      <c r="D83" s="85" t="s">
        <v>102</v>
      </c>
      <c r="E83" s="85" t="s">
        <v>267</v>
      </c>
      <c r="F83" s="72" t="s">
        <v>485</v>
      </c>
      <c r="G83" s="85" t="s">
        <v>128</v>
      </c>
      <c r="H83" s="85" t="s">
        <v>146</v>
      </c>
      <c r="I83" s="79">
        <v>2091.9973599999998</v>
      </c>
      <c r="J83" s="81">
        <v>99.3</v>
      </c>
      <c r="K83" s="72"/>
      <c r="L83" s="79">
        <v>2.0773533779999998</v>
      </c>
      <c r="M83" s="80">
        <v>1.8615102535032777E-6</v>
      </c>
      <c r="N83" s="80">
        <f t="shared" si="1"/>
        <v>2.2317194193604384E-3</v>
      </c>
      <c r="O83" s="80">
        <f>L83/'סכום נכסי הקרן'!$C$42</f>
        <v>3.4267567702126785E-4</v>
      </c>
    </row>
    <row r="84" spans="2:15">
      <c r="B84" s="75"/>
      <c r="C84" s="72"/>
      <c r="D84" s="72"/>
      <c r="E84" s="72"/>
      <c r="F84" s="72"/>
      <c r="G84" s="72"/>
      <c r="H84" s="72"/>
      <c r="I84" s="79"/>
      <c r="J84" s="81"/>
      <c r="K84" s="72"/>
      <c r="L84" s="72"/>
      <c r="M84" s="72"/>
      <c r="N84" s="80"/>
      <c r="O84" s="72"/>
    </row>
    <row r="85" spans="2:15">
      <c r="B85" s="90" t="s">
        <v>26</v>
      </c>
      <c r="C85" s="74"/>
      <c r="D85" s="74"/>
      <c r="E85" s="74"/>
      <c r="F85" s="74"/>
      <c r="G85" s="74"/>
      <c r="H85" s="74"/>
      <c r="I85" s="82"/>
      <c r="J85" s="84"/>
      <c r="K85" s="82">
        <v>1.9817402000000001E-2</v>
      </c>
      <c r="L85" s="82">
        <v>32.419974737000004</v>
      </c>
      <c r="M85" s="74"/>
      <c r="N85" s="83">
        <f t="shared" ref="N85:N127" si="2">L85/$L$11</f>
        <v>3.4829070471099087E-2</v>
      </c>
      <c r="O85" s="83">
        <f>L85/'סכום נכסי הקרן'!$C$42</f>
        <v>5.3479282387235115E-3</v>
      </c>
    </row>
    <row r="86" spans="2:15">
      <c r="B86" s="78" t="s">
        <v>486</v>
      </c>
      <c r="C86" s="72" t="s">
        <v>487</v>
      </c>
      <c r="D86" s="85" t="s">
        <v>102</v>
      </c>
      <c r="E86" s="85" t="s">
        <v>267</v>
      </c>
      <c r="F86" s="72" t="s">
        <v>488</v>
      </c>
      <c r="G86" s="85" t="s">
        <v>489</v>
      </c>
      <c r="H86" s="85" t="s">
        <v>146</v>
      </c>
      <c r="I86" s="79">
        <v>812.39398000000006</v>
      </c>
      <c r="J86" s="81">
        <v>223.5</v>
      </c>
      <c r="K86" s="72"/>
      <c r="L86" s="79">
        <v>1.8157005449999999</v>
      </c>
      <c r="M86" s="80">
        <v>2.7366868939891843E-6</v>
      </c>
      <c r="N86" s="80">
        <f t="shared" si="2"/>
        <v>1.9506234273540298E-3</v>
      </c>
      <c r="O86" s="80">
        <f>L86/'סכום נכסי הקרן'!$C$42</f>
        <v>2.9951399704791103E-4</v>
      </c>
    </row>
    <row r="87" spans="2:15">
      <c r="B87" s="78" t="s">
        <v>490</v>
      </c>
      <c r="C87" s="72" t="s">
        <v>491</v>
      </c>
      <c r="D87" s="85" t="s">
        <v>102</v>
      </c>
      <c r="E87" s="85" t="s">
        <v>267</v>
      </c>
      <c r="F87" s="72" t="s">
        <v>492</v>
      </c>
      <c r="G87" s="85" t="s">
        <v>390</v>
      </c>
      <c r="H87" s="85" t="s">
        <v>146</v>
      </c>
      <c r="I87" s="79">
        <v>11.215711000000001</v>
      </c>
      <c r="J87" s="81">
        <v>2400</v>
      </c>
      <c r="K87" s="72"/>
      <c r="L87" s="79">
        <v>0.26917705799999997</v>
      </c>
      <c r="M87" s="80">
        <v>2.3268685136039012E-6</v>
      </c>
      <c r="N87" s="80">
        <f t="shared" si="2"/>
        <v>2.8917933460279624E-4</v>
      </c>
      <c r="O87" s="80">
        <f>L87/'סכום נכסי הקרן'!$C$42</f>
        <v>4.4402859699079604E-5</v>
      </c>
    </row>
    <row r="88" spans="2:15">
      <c r="B88" s="78" t="s">
        <v>493</v>
      </c>
      <c r="C88" s="72" t="s">
        <v>494</v>
      </c>
      <c r="D88" s="85" t="s">
        <v>102</v>
      </c>
      <c r="E88" s="85" t="s">
        <v>267</v>
      </c>
      <c r="F88" s="72" t="s">
        <v>495</v>
      </c>
      <c r="G88" s="85" t="s">
        <v>138</v>
      </c>
      <c r="H88" s="85" t="s">
        <v>146</v>
      </c>
      <c r="I88" s="79">
        <v>146.60134600000001</v>
      </c>
      <c r="J88" s="81">
        <v>259.3</v>
      </c>
      <c r="K88" s="72"/>
      <c r="L88" s="79">
        <v>0.38013729000000002</v>
      </c>
      <c r="M88" s="80">
        <v>2.6660655526033909E-6</v>
      </c>
      <c r="N88" s="80">
        <f t="shared" si="2"/>
        <v>4.0838490990532407E-4</v>
      </c>
      <c r="O88" s="80">
        <f>L88/'סכום נכסי הקרן'!$C$42</f>
        <v>6.2706617271440497E-5</v>
      </c>
    </row>
    <row r="89" spans="2:15">
      <c r="B89" s="78" t="s">
        <v>496</v>
      </c>
      <c r="C89" s="72" t="s">
        <v>497</v>
      </c>
      <c r="D89" s="85" t="s">
        <v>102</v>
      </c>
      <c r="E89" s="85" t="s">
        <v>267</v>
      </c>
      <c r="F89" s="72" t="s">
        <v>498</v>
      </c>
      <c r="G89" s="85" t="s">
        <v>138</v>
      </c>
      <c r="H89" s="85" t="s">
        <v>146</v>
      </c>
      <c r="I89" s="79">
        <v>46.665081000000001</v>
      </c>
      <c r="J89" s="81">
        <v>1423</v>
      </c>
      <c r="K89" s="72"/>
      <c r="L89" s="79">
        <v>0.66404410600000008</v>
      </c>
      <c r="M89" s="80">
        <v>3.515327070615578E-6</v>
      </c>
      <c r="N89" s="80">
        <f t="shared" si="2"/>
        <v>7.1338855601872555E-4</v>
      </c>
      <c r="O89" s="80">
        <f>L89/'סכום נכסי הקרן'!$C$42</f>
        <v>1.0953926568555762E-4</v>
      </c>
    </row>
    <row r="90" spans="2:15">
      <c r="B90" s="78" t="s">
        <v>499</v>
      </c>
      <c r="C90" s="72" t="s">
        <v>500</v>
      </c>
      <c r="D90" s="85" t="s">
        <v>102</v>
      </c>
      <c r="E90" s="85" t="s">
        <v>267</v>
      </c>
      <c r="F90" s="72" t="s">
        <v>501</v>
      </c>
      <c r="G90" s="85" t="s">
        <v>133</v>
      </c>
      <c r="H90" s="85" t="s">
        <v>146</v>
      </c>
      <c r="I90" s="79">
        <v>5.0387240000000002</v>
      </c>
      <c r="J90" s="81">
        <v>9999</v>
      </c>
      <c r="K90" s="72"/>
      <c r="L90" s="79">
        <v>0.50382200899999996</v>
      </c>
      <c r="M90" s="80">
        <v>5.0211499750871953E-7</v>
      </c>
      <c r="N90" s="80">
        <f t="shared" si="2"/>
        <v>5.4126051604614842E-4</v>
      </c>
      <c r="O90" s="80">
        <f>L90/'סכום נכסי הקרן'!$C$42</f>
        <v>8.3109378433489765E-5</v>
      </c>
    </row>
    <row r="91" spans="2:15">
      <c r="B91" s="78" t="s">
        <v>502</v>
      </c>
      <c r="C91" s="72" t="s">
        <v>503</v>
      </c>
      <c r="D91" s="85" t="s">
        <v>102</v>
      </c>
      <c r="E91" s="85" t="s">
        <v>267</v>
      </c>
      <c r="F91" s="72" t="s">
        <v>504</v>
      </c>
      <c r="G91" s="85" t="s">
        <v>505</v>
      </c>
      <c r="H91" s="85" t="s">
        <v>146</v>
      </c>
      <c r="I91" s="79">
        <v>688.346002</v>
      </c>
      <c r="J91" s="81">
        <v>140</v>
      </c>
      <c r="K91" s="72"/>
      <c r="L91" s="79">
        <v>0.96368440300000002</v>
      </c>
      <c r="M91" s="80">
        <v>1.6268993226332771E-6</v>
      </c>
      <c r="N91" s="80">
        <f t="shared" si="2"/>
        <v>1.035294822289918E-3</v>
      </c>
      <c r="O91" s="80">
        <f>L91/'סכום נכסי הקרן'!$C$42</f>
        <v>1.5896727476901205E-4</v>
      </c>
    </row>
    <row r="92" spans="2:15">
      <c r="B92" s="78" t="s">
        <v>506</v>
      </c>
      <c r="C92" s="72" t="s">
        <v>507</v>
      </c>
      <c r="D92" s="85" t="s">
        <v>102</v>
      </c>
      <c r="E92" s="85" t="s">
        <v>267</v>
      </c>
      <c r="F92" s="72" t="s">
        <v>508</v>
      </c>
      <c r="G92" s="85" t="s">
        <v>509</v>
      </c>
      <c r="H92" s="85" t="s">
        <v>146</v>
      </c>
      <c r="I92" s="79">
        <v>73.451972999999995</v>
      </c>
      <c r="J92" s="81">
        <v>274.39999999999998</v>
      </c>
      <c r="K92" s="72"/>
      <c r="L92" s="79">
        <v>0.20155221499999998</v>
      </c>
      <c r="M92" s="80">
        <v>3.8051439916913841E-6</v>
      </c>
      <c r="N92" s="80">
        <f t="shared" si="2"/>
        <v>2.1652935749606018E-4</v>
      </c>
      <c r="O92" s="80">
        <f>L92/'סכום נכסי הקרן'!$C$42</f>
        <v>3.3247613266817593E-5</v>
      </c>
    </row>
    <row r="93" spans="2:15">
      <c r="B93" s="78" t="s">
        <v>510</v>
      </c>
      <c r="C93" s="72" t="s">
        <v>511</v>
      </c>
      <c r="D93" s="85" t="s">
        <v>102</v>
      </c>
      <c r="E93" s="85" t="s">
        <v>267</v>
      </c>
      <c r="F93" s="72" t="s">
        <v>512</v>
      </c>
      <c r="G93" s="85" t="s">
        <v>171</v>
      </c>
      <c r="H93" s="85" t="s">
        <v>146</v>
      </c>
      <c r="I93" s="79">
        <v>44.085675000000002</v>
      </c>
      <c r="J93" s="81">
        <v>556.70000000000005</v>
      </c>
      <c r="K93" s="72"/>
      <c r="L93" s="79">
        <v>0.245424955</v>
      </c>
      <c r="M93" s="80">
        <v>1.0236897001488454E-6</v>
      </c>
      <c r="N93" s="80">
        <f t="shared" si="2"/>
        <v>2.6366223670451592E-4</v>
      </c>
      <c r="O93" s="80">
        <f>L93/'סכום נכסי הקרן'!$C$42</f>
        <v>4.0484764654489711E-5</v>
      </c>
    </row>
    <row r="94" spans="2:15">
      <c r="B94" s="78" t="s">
        <v>513</v>
      </c>
      <c r="C94" s="72" t="s">
        <v>514</v>
      </c>
      <c r="D94" s="85" t="s">
        <v>102</v>
      </c>
      <c r="E94" s="85" t="s">
        <v>267</v>
      </c>
      <c r="F94" s="72" t="s">
        <v>515</v>
      </c>
      <c r="G94" s="85" t="s">
        <v>284</v>
      </c>
      <c r="H94" s="85" t="s">
        <v>146</v>
      </c>
      <c r="I94" s="79">
        <v>46.214942000000001</v>
      </c>
      <c r="J94" s="81">
        <v>1103</v>
      </c>
      <c r="K94" s="72"/>
      <c r="L94" s="79">
        <v>0.50975080500000003</v>
      </c>
      <c r="M94" s="80">
        <v>1.6509007324271461E-6</v>
      </c>
      <c r="N94" s="80">
        <f t="shared" si="2"/>
        <v>5.4762987491727383E-4</v>
      </c>
      <c r="O94" s="80">
        <f>L94/'סכום נכסי הקרן'!$C$42</f>
        <v>8.4087379675231802E-5</v>
      </c>
    </row>
    <row r="95" spans="2:15">
      <c r="B95" s="78" t="s">
        <v>516</v>
      </c>
      <c r="C95" s="72" t="s">
        <v>517</v>
      </c>
      <c r="D95" s="85" t="s">
        <v>102</v>
      </c>
      <c r="E95" s="85" t="s">
        <v>267</v>
      </c>
      <c r="F95" s="72" t="s">
        <v>518</v>
      </c>
      <c r="G95" s="85" t="s">
        <v>138</v>
      </c>
      <c r="H95" s="85" t="s">
        <v>146</v>
      </c>
      <c r="I95" s="79">
        <v>24.671406999999999</v>
      </c>
      <c r="J95" s="81">
        <v>1674</v>
      </c>
      <c r="K95" s="72"/>
      <c r="L95" s="79">
        <v>0.41299934700000002</v>
      </c>
      <c r="M95" s="80">
        <v>3.7086419808761033E-6</v>
      </c>
      <c r="N95" s="80">
        <f t="shared" si="2"/>
        <v>4.4368891332800494E-4</v>
      </c>
      <c r="O95" s="80">
        <f>L95/'סכום נכסי הקרן'!$C$42</f>
        <v>6.8127470434915354E-5</v>
      </c>
    </row>
    <row r="96" spans="2:15">
      <c r="B96" s="78" t="s">
        <v>519</v>
      </c>
      <c r="C96" s="72" t="s">
        <v>520</v>
      </c>
      <c r="D96" s="85" t="s">
        <v>102</v>
      </c>
      <c r="E96" s="85" t="s">
        <v>267</v>
      </c>
      <c r="F96" s="72" t="s">
        <v>521</v>
      </c>
      <c r="G96" s="85" t="s">
        <v>509</v>
      </c>
      <c r="H96" s="85" t="s">
        <v>146</v>
      </c>
      <c r="I96" s="79">
        <v>10.755867</v>
      </c>
      <c r="J96" s="81">
        <v>12180</v>
      </c>
      <c r="K96" s="72"/>
      <c r="L96" s="79">
        <v>1.310064594</v>
      </c>
      <c r="M96" s="80">
        <v>2.1267590567323356E-6</v>
      </c>
      <c r="N96" s="80">
        <f t="shared" si="2"/>
        <v>1.4074141771012387E-3</v>
      </c>
      <c r="O96" s="80">
        <f>L96/'סכום נכסי הקרן'!$C$42</f>
        <v>2.1610539470311654E-4</v>
      </c>
    </row>
    <row r="97" spans="2:15">
      <c r="B97" s="78" t="s">
        <v>522</v>
      </c>
      <c r="C97" s="72" t="s">
        <v>523</v>
      </c>
      <c r="D97" s="85" t="s">
        <v>102</v>
      </c>
      <c r="E97" s="85" t="s">
        <v>267</v>
      </c>
      <c r="F97" s="72" t="s">
        <v>524</v>
      </c>
      <c r="G97" s="85" t="s">
        <v>368</v>
      </c>
      <c r="H97" s="85" t="s">
        <v>146</v>
      </c>
      <c r="I97" s="79">
        <v>26.977049999999998</v>
      </c>
      <c r="J97" s="81">
        <v>8198</v>
      </c>
      <c r="K97" s="72"/>
      <c r="L97" s="79">
        <v>2.2115785999999997</v>
      </c>
      <c r="M97" s="80">
        <v>2.1336633992262924E-6</v>
      </c>
      <c r="N97" s="80">
        <f t="shared" si="2"/>
        <v>2.3759187826838629E-3</v>
      </c>
      <c r="O97" s="80">
        <f>L97/'סכום נכסי הקרן'!$C$42</f>
        <v>3.6481717654142311E-4</v>
      </c>
    </row>
    <row r="98" spans="2:15">
      <c r="B98" s="78" t="s">
        <v>525</v>
      </c>
      <c r="C98" s="72" t="s">
        <v>526</v>
      </c>
      <c r="D98" s="85" t="s">
        <v>102</v>
      </c>
      <c r="E98" s="85" t="s">
        <v>267</v>
      </c>
      <c r="F98" s="72" t="s">
        <v>527</v>
      </c>
      <c r="G98" s="85" t="s">
        <v>360</v>
      </c>
      <c r="H98" s="85" t="s">
        <v>146</v>
      </c>
      <c r="I98" s="79">
        <v>4.1004259999999997</v>
      </c>
      <c r="J98" s="81">
        <v>0</v>
      </c>
      <c r="K98" s="72"/>
      <c r="L98" s="79">
        <v>3.9999999999999994E-9</v>
      </c>
      <c r="M98" s="80">
        <v>2.5936780289588855E-6</v>
      </c>
      <c r="N98" s="80">
        <f t="shared" si="2"/>
        <v>4.2972359791939807E-12</v>
      </c>
      <c r="O98" s="80">
        <f>L98/'סכום נכסי הקרן'!$C$42</f>
        <v>6.5983126539825108E-13</v>
      </c>
    </row>
    <row r="99" spans="2:15">
      <c r="B99" s="78" t="s">
        <v>528</v>
      </c>
      <c r="C99" s="72" t="s">
        <v>529</v>
      </c>
      <c r="D99" s="85" t="s">
        <v>102</v>
      </c>
      <c r="E99" s="85" t="s">
        <v>267</v>
      </c>
      <c r="F99" s="72" t="s">
        <v>530</v>
      </c>
      <c r="G99" s="85" t="s">
        <v>505</v>
      </c>
      <c r="H99" s="85" t="s">
        <v>146</v>
      </c>
      <c r="I99" s="79">
        <v>45.93766500000001</v>
      </c>
      <c r="J99" s="81">
        <v>569.5</v>
      </c>
      <c r="K99" s="72"/>
      <c r="L99" s="79">
        <v>0.26161500300000001</v>
      </c>
      <c r="M99" s="80">
        <v>1.6962743873992832E-6</v>
      </c>
      <c r="N99" s="80">
        <f t="shared" si="2"/>
        <v>2.8105535089713535E-4</v>
      </c>
      <c r="O99" s="80">
        <f>L99/'סכום נכסי הקרן'!$C$42</f>
        <v>4.3155439619164317E-5</v>
      </c>
    </row>
    <row r="100" spans="2:15">
      <c r="B100" s="78" t="s">
        <v>531</v>
      </c>
      <c r="C100" s="72" t="s">
        <v>532</v>
      </c>
      <c r="D100" s="85" t="s">
        <v>102</v>
      </c>
      <c r="E100" s="85" t="s">
        <v>267</v>
      </c>
      <c r="F100" s="72" t="s">
        <v>533</v>
      </c>
      <c r="G100" s="85" t="s">
        <v>169</v>
      </c>
      <c r="H100" s="85" t="s">
        <v>146</v>
      </c>
      <c r="I100" s="79">
        <v>28.418116000000001</v>
      </c>
      <c r="J100" s="81">
        <v>358</v>
      </c>
      <c r="K100" s="72"/>
      <c r="L100" s="79">
        <v>0.10173685399999997</v>
      </c>
      <c r="M100" s="80">
        <v>4.7108012805211203E-6</v>
      </c>
      <c r="N100" s="80">
        <f t="shared" si="2"/>
        <v>1.0929681735470123E-4</v>
      </c>
      <c r="O100" s="80">
        <f>L100/'סכום נכסי הקרן'!$C$42</f>
        <v>1.678228927811428E-5</v>
      </c>
    </row>
    <row r="101" spans="2:15">
      <c r="B101" s="78" t="s">
        <v>534</v>
      </c>
      <c r="C101" s="72" t="s">
        <v>535</v>
      </c>
      <c r="D101" s="85" t="s">
        <v>102</v>
      </c>
      <c r="E101" s="85" t="s">
        <v>267</v>
      </c>
      <c r="F101" s="72" t="s">
        <v>536</v>
      </c>
      <c r="G101" s="85" t="s">
        <v>172</v>
      </c>
      <c r="H101" s="85" t="s">
        <v>146</v>
      </c>
      <c r="I101" s="79">
        <v>64.934928999999997</v>
      </c>
      <c r="J101" s="81">
        <v>440.9</v>
      </c>
      <c r="K101" s="72"/>
      <c r="L101" s="79">
        <v>0.286298102</v>
      </c>
      <c r="M101" s="80">
        <v>4.2034298497379804E-6</v>
      </c>
      <c r="N101" s="80">
        <f t="shared" si="2"/>
        <v>3.0757262617233706E-4</v>
      </c>
      <c r="O101" s="80">
        <f>L101/'סכום נכסי הקרן'!$C$42</f>
        <v>4.7227109730944397E-5</v>
      </c>
    </row>
    <row r="102" spans="2:15">
      <c r="B102" s="78" t="s">
        <v>537</v>
      </c>
      <c r="C102" s="72" t="s">
        <v>538</v>
      </c>
      <c r="D102" s="85" t="s">
        <v>102</v>
      </c>
      <c r="E102" s="85" t="s">
        <v>267</v>
      </c>
      <c r="F102" s="72" t="s">
        <v>539</v>
      </c>
      <c r="G102" s="85" t="s">
        <v>326</v>
      </c>
      <c r="H102" s="85" t="s">
        <v>146</v>
      </c>
      <c r="I102" s="79">
        <v>90.904007000000007</v>
      </c>
      <c r="J102" s="81">
        <v>535</v>
      </c>
      <c r="K102" s="72"/>
      <c r="L102" s="79">
        <v>0.48633643799999998</v>
      </c>
      <c r="M102" s="80">
        <v>2.6555397638888105E-6</v>
      </c>
      <c r="N102" s="80">
        <f t="shared" si="2"/>
        <v>5.2247560984166068E-4</v>
      </c>
      <c r="O102" s="80">
        <f>L102/'סכום נכסי הקרן'!$C$42</f>
        <v>8.0224996823704522E-5</v>
      </c>
    </row>
    <row r="103" spans="2:15">
      <c r="B103" s="78" t="s">
        <v>540</v>
      </c>
      <c r="C103" s="72" t="s">
        <v>541</v>
      </c>
      <c r="D103" s="85" t="s">
        <v>102</v>
      </c>
      <c r="E103" s="85" t="s">
        <v>267</v>
      </c>
      <c r="F103" s="72" t="s">
        <v>542</v>
      </c>
      <c r="G103" s="85" t="s">
        <v>326</v>
      </c>
      <c r="H103" s="85" t="s">
        <v>146</v>
      </c>
      <c r="I103" s="79">
        <v>56.753579000000002</v>
      </c>
      <c r="J103" s="81">
        <v>1216</v>
      </c>
      <c r="K103" s="72"/>
      <c r="L103" s="79">
        <v>0.69012351699999996</v>
      </c>
      <c r="M103" s="80">
        <v>3.7387648308435828E-6</v>
      </c>
      <c r="N103" s="80">
        <f t="shared" si="2"/>
        <v>7.4140590183507222E-4</v>
      </c>
      <c r="O103" s="80">
        <f>L103/'סכום נכסי הקרן'!$C$42</f>
        <v>1.1384126837580037E-4</v>
      </c>
    </row>
    <row r="104" spans="2:15">
      <c r="B104" s="78" t="s">
        <v>543</v>
      </c>
      <c r="C104" s="72" t="s">
        <v>544</v>
      </c>
      <c r="D104" s="85" t="s">
        <v>102</v>
      </c>
      <c r="E104" s="85" t="s">
        <v>267</v>
      </c>
      <c r="F104" s="72" t="s">
        <v>545</v>
      </c>
      <c r="G104" s="85" t="s">
        <v>301</v>
      </c>
      <c r="H104" s="85" t="s">
        <v>146</v>
      </c>
      <c r="I104" s="79">
        <v>3056.5267859999999</v>
      </c>
      <c r="J104" s="81">
        <v>70</v>
      </c>
      <c r="K104" s="72"/>
      <c r="L104" s="79">
        <v>2.1395687509999997</v>
      </c>
      <c r="M104" s="80">
        <v>3.2400338774930933E-6</v>
      </c>
      <c r="N104" s="80">
        <f t="shared" si="2"/>
        <v>2.2985579541890816E-3</v>
      </c>
      <c r="O104" s="80">
        <f>L104/'סכום נכסי הקרן'!$C$42</f>
        <v>3.5293858909472137E-4</v>
      </c>
    </row>
    <row r="105" spans="2:15">
      <c r="B105" s="78" t="s">
        <v>546</v>
      </c>
      <c r="C105" s="72" t="s">
        <v>547</v>
      </c>
      <c r="D105" s="85" t="s">
        <v>102</v>
      </c>
      <c r="E105" s="85" t="s">
        <v>267</v>
      </c>
      <c r="F105" s="72" t="s">
        <v>548</v>
      </c>
      <c r="G105" s="85" t="s">
        <v>128</v>
      </c>
      <c r="H105" s="85" t="s">
        <v>146</v>
      </c>
      <c r="I105" s="79">
        <v>53.416943000000003</v>
      </c>
      <c r="J105" s="81">
        <v>712.1</v>
      </c>
      <c r="K105" s="72"/>
      <c r="L105" s="79">
        <v>0.38038204799999997</v>
      </c>
      <c r="M105" s="80">
        <v>2.6707136143192841E-6</v>
      </c>
      <c r="N105" s="80">
        <f t="shared" si="2"/>
        <v>4.0864785562627295E-4</v>
      </c>
      <c r="O105" s="80">
        <f>L105/'סכום נכסי הקרן'!$C$42</f>
        <v>6.2746992016654571E-5</v>
      </c>
    </row>
    <row r="106" spans="2:15">
      <c r="B106" s="78" t="s">
        <v>549</v>
      </c>
      <c r="C106" s="72" t="s">
        <v>550</v>
      </c>
      <c r="D106" s="85" t="s">
        <v>102</v>
      </c>
      <c r="E106" s="85" t="s">
        <v>267</v>
      </c>
      <c r="F106" s="72" t="s">
        <v>551</v>
      </c>
      <c r="G106" s="85" t="s">
        <v>272</v>
      </c>
      <c r="H106" s="85" t="s">
        <v>146</v>
      </c>
      <c r="I106" s="79">
        <v>39.369847999999998</v>
      </c>
      <c r="J106" s="81">
        <v>1896</v>
      </c>
      <c r="K106" s="72"/>
      <c r="L106" s="79">
        <v>0.74645232399999994</v>
      </c>
      <c r="M106" s="80">
        <v>2.713953753691029E-6</v>
      </c>
      <c r="N106" s="80">
        <f t="shared" si="2"/>
        <v>8.0192044586144056E-4</v>
      </c>
      <c r="O106" s="80">
        <f>L106/'סכום נכסי הקרן'!$C$42</f>
        <v>1.2313314537609632E-4</v>
      </c>
    </row>
    <row r="107" spans="2:15">
      <c r="B107" s="78" t="s">
        <v>552</v>
      </c>
      <c r="C107" s="72" t="s">
        <v>553</v>
      </c>
      <c r="D107" s="85" t="s">
        <v>102</v>
      </c>
      <c r="E107" s="85" t="s">
        <v>267</v>
      </c>
      <c r="F107" s="72" t="s">
        <v>554</v>
      </c>
      <c r="G107" s="85" t="s">
        <v>138</v>
      </c>
      <c r="H107" s="85" t="s">
        <v>146</v>
      </c>
      <c r="I107" s="79">
        <v>39.402493</v>
      </c>
      <c r="J107" s="81">
        <v>386.2</v>
      </c>
      <c r="K107" s="72"/>
      <c r="L107" s="79">
        <v>0.152172428</v>
      </c>
      <c r="M107" s="80">
        <v>3.4189675267226601E-6</v>
      </c>
      <c r="N107" s="80">
        <f t="shared" si="2"/>
        <v>1.6348020816072639E-4</v>
      </c>
      <c r="O107" s="80">
        <f>L107/'סכום נכסי הקרן'!$C$42</f>
        <v>2.5102031431491065E-5</v>
      </c>
    </row>
    <row r="108" spans="2:15">
      <c r="B108" s="78" t="s">
        <v>555</v>
      </c>
      <c r="C108" s="72" t="s">
        <v>556</v>
      </c>
      <c r="D108" s="85" t="s">
        <v>102</v>
      </c>
      <c r="E108" s="85" t="s">
        <v>267</v>
      </c>
      <c r="F108" s="72" t="s">
        <v>557</v>
      </c>
      <c r="G108" s="85" t="s">
        <v>368</v>
      </c>
      <c r="H108" s="85" t="s">
        <v>146</v>
      </c>
      <c r="I108" s="79">
        <v>16.528186000000002</v>
      </c>
      <c r="J108" s="81">
        <v>17650</v>
      </c>
      <c r="K108" s="72"/>
      <c r="L108" s="79">
        <v>2.9172248380000001</v>
      </c>
      <c r="M108" s="80">
        <v>4.5280319501001597E-6</v>
      </c>
      <c r="N108" s="80">
        <f t="shared" si="2"/>
        <v>3.1340008833129832E-3</v>
      </c>
      <c r="O108" s="80">
        <f>L108/'סכום נכסי הקרן'!$C$42</f>
        <v>4.8121903907718709E-4</v>
      </c>
    </row>
    <row r="109" spans="2:15">
      <c r="B109" s="78" t="s">
        <v>558</v>
      </c>
      <c r="C109" s="72" t="s">
        <v>559</v>
      </c>
      <c r="D109" s="85" t="s">
        <v>102</v>
      </c>
      <c r="E109" s="85" t="s">
        <v>267</v>
      </c>
      <c r="F109" s="72" t="s">
        <v>560</v>
      </c>
      <c r="G109" s="85" t="s">
        <v>133</v>
      </c>
      <c r="H109" s="85" t="s">
        <v>146</v>
      </c>
      <c r="I109" s="79">
        <v>40.854304999999997</v>
      </c>
      <c r="J109" s="81">
        <v>1996</v>
      </c>
      <c r="K109" s="72"/>
      <c r="L109" s="79">
        <v>0.81545193400000004</v>
      </c>
      <c r="M109" s="80">
        <v>2.8381262393350494E-6</v>
      </c>
      <c r="N109" s="80">
        <f t="shared" si="2"/>
        <v>8.7604734752202897E-4</v>
      </c>
      <c r="O109" s="80">
        <f>L109/'סכום נכסי הקרן'!$C$42</f>
        <v>1.345151703706678E-4</v>
      </c>
    </row>
    <row r="110" spans="2:15">
      <c r="B110" s="78" t="s">
        <v>561</v>
      </c>
      <c r="C110" s="72" t="s">
        <v>562</v>
      </c>
      <c r="D110" s="85" t="s">
        <v>102</v>
      </c>
      <c r="E110" s="85" t="s">
        <v>267</v>
      </c>
      <c r="F110" s="72" t="s">
        <v>563</v>
      </c>
      <c r="G110" s="85" t="s">
        <v>272</v>
      </c>
      <c r="H110" s="85" t="s">
        <v>146</v>
      </c>
      <c r="I110" s="79">
        <v>1.6603140000000003</v>
      </c>
      <c r="J110" s="81">
        <v>10160</v>
      </c>
      <c r="K110" s="72"/>
      <c r="L110" s="79">
        <v>0.16868787899999999</v>
      </c>
      <c r="M110" s="80">
        <v>4.993689891555163E-7</v>
      </c>
      <c r="N110" s="80">
        <f t="shared" si="2"/>
        <v>1.8122290572318017E-4</v>
      </c>
      <c r="O110" s="80">
        <f>L110/'סכום נכסי הקרן'!$C$42</f>
        <v>2.7826384164479268E-5</v>
      </c>
    </row>
    <row r="111" spans="2:15">
      <c r="B111" s="78" t="s">
        <v>564</v>
      </c>
      <c r="C111" s="72" t="s">
        <v>565</v>
      </c>
      <c r="D111" s="85" t="s">
        <v>102</v>
      </c>
      <c r="E111" s="85" t="s">
        <v>267</v>
      </c>
      <c r="F111" s="72" t="s">
        <v>566</v>
      </c>
      <c r="G111" s="85" t="s">
        <v>133</v>
      </c>
      <c r="H111" s="85" t="s">
        <v>146</v>
      </c>
      <c r="I111" s="79">
        <v>106.775548</v>
      </c>
      <c r="J111" s="81">
        <v>574.20000000000005</v>
      </c>
      <c r="K111" s="72"/>
      <c r="L111" s="79">
        <v>0.61310519600000002</v>
      </c>
      <c r="M111" s="80">
        <v>2.6949838373732812E-6</v>
      </c>
      <c r="N111" s="80">
        <f t="shared" si="2"/>
        <v>6.5866442682049442E-4</v>
      </c>
      <c r="O111" s="80">
        <f>L111/'סכום נכסי הקרן'!$C$42</f>
        <v>1.011364943247307E-4</v>
      </c>
    </row>
    <row r="112" spans="2:15">
      <c r="B112" s="78" t="s">
        <v>567</v>
      </c>
      <c r="C112" s="72" t="s">
        <v>568</v>
      </c>
      <c r="D112" s="85" t="s">
        <v>102</v>
      </c>
      <c r="E112" s="85" t="s">
        <v>267</v>
      </c>
      <c r="F112" s="72" t="s">
        <v>569</v>
      </c>
      <c r="G112" s="85" t="s">
        <v>276</v>
      </c>
      <c r="H112" s="85" t="s">
        <v>146</v>
      </c>
      <c r="I112" s="79">
        <v>559.74776099999997</v>
      </c>
      <c r="J112" s="81">
        <v>162.1</v>
      </c>
      <c r="K112" s="72"/>
      <c r="L112" s="79">
        <v>0.90735112100000004</v>
      </c>
      <c r="M112" s="80">
        <v>1.1558250234688137E-6</v>
      </c>
      <c r="N112" s="80">
        <f t="shared" si="2"/>
        <v>9.7477547073079786E-4</v>
      </c>
      <c r="O112" s="80">
        <f>L112/'סכום נכסי הקרן'!$C$42</f>
        <v>1.4967465958248794E-4</v>
      </c>
    </row>
    <row r="113" spans="2:15">
      <c r="B113" s="78" t="s">
        <v>570</v>
      </c>
      <c r="C113" s="72" t="s">
        <v>571</v>
      </c>
      <c r="D113" s="85" t="s">
        <v>102</v>
      </c>
      <c r="E113" s="85" t="s">
        <v>267</v>
      </c>
      <c r="F113" s="72" t="s">
        <v>572</v>
      </c>
      <c r="G113" s="85" t="s">
        <v>133</v>
      </c>
      <c r="H113" s="85" t="s">
        <v>146</v>
      </c>
      <c r="I113" s="79">
        <v>174.66759200000001</v>
      </c>
      <c r="J113" s="81">
        <v>39.799999999999997</v>
      </c>
      <c r="K113" s="72"/>
      <c r="L113" s="79">
        <v>6.9517702000000001E-2</v>
      </c>
      <c r="M113" s="80">
        <v>9.9898660399805245E-7</v>
      </c>
      <c r="N113" s="80">
        <f t="shared" si="2"/>
        <v>7.4683492556321349E-5</v>
      </c>
      <c r="O113" s="80">
        <f>L113/'סכום נכסי הקרן'!$C$42</f>
        <v>1.1467488319559634E-5</v>
      </c>
    </row>
    <row r="114" spans="2:15">
      <c r="B114" s="78" t="s">
        <v>573</v>
      </c>
      <c r="C114" s="72" t="s">
        <v>574</v>
      </c>
      <c r="D114" s="85" t="s">
        <v>102</v>
      </c>
      <c r="E114" s="85" t="s">
        <v>267</v>
      </c>
      <c r="F114" s="72" t="s">
        <v>575</v>
      </c>
      <c r="G114" s="85" t="s">
        <v>138</v>
      </c>
      <c r="H114" s="85" t="s">
        <v>146</v>
      </c>
      <c r="I114" s="79">
        <v>1210.7227600000001</v>
      </c>
      <c r="J114" s="81">
        <v>208.4</v>
      </c>
      <c r="K114" s="72"/>
      <c r="L114" s="79">
        <v>2.5231462310000001</v>
      </c>
      <c r="M114" s="80">
        <v>2.6122105322970085E-6</v>
      </c>
      <c r="N114" s="80">
        <f t="shared" si="2"/>
        <v>2.7106386911552221E-3</v>
      </c>
      <c r="O114" s="80">
        <f>L114/'סכום נכסי הקרן'!$C$42</f>
        <v>4.1621269259638953E-4</v>
      </c>
    </row>
    <row r="115" spans="2:15">
      <c r="B115" s="78" t="s">
        <v>576</v>
      </c>
      <c r="C115" s="72" t="s">
        <v>577</v>
      </c>
      <c r="D115" s="85" t="s">
        <v>102</v>
      </c>
      <c r="E115" s="85" t="s">
        <v>267</v>
      </c>
      <c r="F115" s="72" t="s">
        <v>578</v>
      </c>
      <c r="G115" s="85" t="s">
        <v>489</v>
      </c>
      <c r="H115" s="85" t="s">
        <v>146</v>
      </c>
      <c r="I115" s="79">
        <v>19.612722000000002</v>
      </c>
      <c r="J115" s="81">
        <v>2433</v>
      </c>
      <c r="K115" s="72"/>
      <c r="L115" s="79">
        <v>0.47717752099999994</v>
      </c>
      <c r="M115" s="80">
        <v>1.8624251050068259E-6</v>
      </c>
      <c r="N115" s="80">
        <f t="shared" si="2"/>
        <v>5.1263610292594773E-4</v>
      </c>
      <c r="O115" s="80">
        <f>L115/'סכום נכסי הקרן'!$C$42</f>
        <v>7.8714161875257629E-5</v>
      </c>
    </row>
    <row r="116" spans="2:15">
      <c r="B116" s="78" t="s">
        <v>579</v>
      </c>
      <c r="C116" s="72" t="s">
        <v>580</v>
      </c>
      <c r="D116" s="85" t="s">
        <v>102</v>
      </c>
      <c r="E116" s="85" t="s">
        <v>267</v>
      </c>
      <c r="F116" s="72" t="s">
        <v>581</v>
      </c>
      <c r="G116" s="85" t="s">
        <v>368</v>
      </c>
      <c r="H116" s="85" t="s">
        <v>146</v>
      </c>
      <c r="I116" s="79">
        <v>0.51361599999999996</v>
      </c>
      <c r="J116" s="81">
        <v>212</v>
      </c>
      <c r="K116" s="72"/>
      <c r="L116" s="79">
        <v>1.0888670000000001E-3</v>
      </c>
      <c r="M116" s="80">
        <v>7.4919157366609463E-8</v>
      </c>
      <c r="N116" s="80">
        <f t="shared" si="2"/>
        <v>1.1697796122392533E-6</v>
      </c>
      <c r="O116" s="80">
        <f>L116/'סכום נכסי הקרן'!$C$42</f>
        <v>1.796171226150994E-7</v>
      </c>
    </row>
    <row r="117" spans="2:15">
      <c r="B117" s="78" t="s">
        <v>582</v>
      </c>
      <c r="C117" s="72" t="s">
        <v>583</v>
      </c>
      <c r="D117" s="85" t="s">
        <v>102</v>
      </c>
      <c r="E117" s="85" t="s">
        <v>267</v>
      </c>
      <c r="F117" s="72" t="s">
        <v>584</v>
      </c>
      <c r="G117" s="85" t="s">
        <v>326</v>
      </c>
      <c r="H117" s="85" t="s">
        <v>146</v>
      </c>
      <c r="I117" s="79">
        <v>24.796040999999999</v>
      </c>
      <c r="J117" s="81">
        <v>600</v>
      </c>
      <c r="K117" s="72"/>
      <c r="L117" s="79">
        <v>0.148776244</v>
      </c>
      <c r="M117" s="80">
        <v>1.8891684830594909E-6</v>
      </c>
      <c r="N117" s="80">
        <f t="shared" si="2"/>
        <v>1.5983165714153567E-4</v>
      </c>
      <c r="O117" s="80">
        <f>L117/'סכום נכסי הקרן'!$C$42</f>
        <v>2.4541804334929743E-5</v>
      </c>
    </row>
    <row r="118" spans="2:15">
      <c r="B118" s="78" t="s">
        <v>585</v>
      </c>
      <c r="C118" s="72" t="s">
        <v>586</v>
      </c>
      <c r="D118" s="85" t="s">
        <v>102</v>
      </c>
      <c r="E118" s="85" t="s">
        <v>267</v>
      </c>
      <c r="F118" s="72" t="s">
        <v>587</v>
      </c>
      <c r="G118" s="85" t="s">
        <v>326</v>
      </c>
      <c r="H118" s="85" t="s">
        <v>146</v>
      </c>
      <c r="I118" s="79">
        <v>54.401553999999997</v>
      </c>
      <c r="J118" s="81">
        <v>1420</v>
      </c>
      <c r="K118" s="72"/>
      <c r="L118" s="79">
        <v>0.77250206600000004</v>
      </c>
      <c r="M118" s="80">
        <v>2.1146948160787005E-6</v>
      </c>
      <c r="N118" s="80">
        <f t="shared" si="2"/>
        <v>8.2990591800422085E-4</v>
      </c>
      <c r="O118" s="80">
        <f>L118/'סכום נכסי הקרן'!$C$42</f>
        <v>1.2743025393288583E-4</v>
      </c>
    </row>
    <row r="119" spans="2:15">
      <c r="B119" s="78" t="s">
        <v>588</v>
      </c>
      <c r="C119" s="72" t="s">
        <v>589</v>
      </c>
      <c r="D119" s="85" t="s">
        <v>102</v>
      </c>
      <c r="E119" s="85" t="s">
        <v>267</v>
      </c>
      <c r="F119" s="72" t="s">
        <v>590</v>
      </c>
      <c r="G119" s="85" t="s">
        <v>139</v>
      </c>
      <c r="H119" s="85" t="s">
        <v>146</v>
      </c>
      <c r="I119" s="79">
        <v>766.60096699999997</v>
      </c>
      <c r="J119" s="81">
        <v>228.5</v>
      </c>
      <c r="K119" s="79">
        <v>1.9817402000000001E-2</v>
      </c>
      <c r="L119" s="79">
        <v>1.7715006100000001</v>
      </c>
      <c r="M119" s="80">
        <v>3.3029331750248277E-6</v>
      </c>
      <c r="N119" s="80">
        <f t="shared" si="2"/>
        <v>1.9031390396140214E-3</v>
      </c>
      <c r="O119" s="80">
        <f>L119/'סכום נכסי הקרן'!$C$42</f>
        <v>2.922228722875185E-4</v>
      </c>
    </row>
    <row r="120" spans="2:15">
      <c r="B120" s="78" t="s">
        <v>591</v>
      </c>
      <c r="C120" s="72" t="s">
        <v>592</v>
      </c>
      <c r="D120" s="85" t="s">
        <v>102</v>
      </c>
      <c r="E120" s="85" t="s">
        <v>267</v>
      </c>
      <c r="F120" s="72" t="s">
        <v>593</v>
      </c>
      <c r="G120" s="85" t="s">
        <v>173</v>
      </c>
      <c r="H120" s="85" t="s">
        <v>146</v>
      </c>
      <c r="I120" s="79">
        <v>24.124106000000001</v>
      </c>
      <c r="J120" s="81">
        <v>1269</v>
      </c>
      <c r="K120" s="72"/>
      <c r="L120" s="79">
        <v>0.30613489900000002</v>
      </c>
      <c r="M120" s="80">
        <v>2.7904166197242401E-6</v>
      </c>
      <c r="N120" s="80">
        <f t="shared" si="2"/>
        <v>3.2888347561742888E-4</v>
      </c>
      <c r="O120" s="80">
        <f>L120/'סכום נכסי הקרן'!$C$42</f>
        <v>5.0499344447433953E-5</v>
      </c>
    </row>
    <row r="121" spans="2:15">
      <c r="B121" s="78" t="s">
        <v>594</v>
      </c>
      <c r="C121" s="72" t="s">
        <v>595</v>
      </c>
      <c r="D121" s="85" t="s">
        <v>102</v>
      </c>
      <c r="E121" s="85" t="s">
        <v>267</v>
      </c>
      <c r="F121" s="72" t="s">
        <v>596</v>
      </c>
      <c r="G121" s="85" t="s">
        <v>360</v>
      </c>
      <c r="H121" s="85" t="s">
        <v>146</v>
      </c>
      <c r="I121" s="79">
        <v>4.4065539999999999</v>
      </c>
      <c r="J121" s="81">
        <v>21090</v>
      </c>
      <c r="K121" s="72"/>
      <c r="L121" s="79">
        <v>0.92934213499999996</v>
      </c>
      <c r="M121" s="80">
        <v>1.913338320876777E-6</v>
      </c>
      <c r="N121" s="80">
        <f t="shared" si="2"/>
        <v>9.9840061487573733E-4</v>
      </c>
      <c r="O121" s="80">
        <f>L121/'סכום נכסי הקרן'!$C$42</f>
        <v>1.5330224923124059E-4</v>
      </c>
    </row>
    <row r="122" spans="2:15">
      <c r="B122" s="78" t="s">
        <v>597</v>
      </c>
      <c r="C122" s="72" t="s">
        <v>598</v>
      </c>
      <c r="D122" s="85" t="s">
        <v>102</v>
      </c>
      <c r="E122" s="85" t="s">
        <v>267</v>
      </c>
      <c r="F122" s="72" t="s">
        <v>599</v>
      </c>
      <c r="G122" s="85" t="s">
        <v>169</v>
      </c>
      <c r="H122" s="85" t="s">
        <v>146</v>
      </c>
      <c r="I122" s="79">
        <v>12.628564000000001</v>
      </c>
      <c r="J122" s="81">
        <v>3378</v>
      </c>
      <c r="K122" s="72"/>
      <c r="L122" s="79">
        <v>0.42659288700000003</v>
      </c>
      <c r="M122" s="80">
        <v>1.5311748950910748E-6</v>
      </c>
      <c r="N122" s="80">
        <f t="shared" si="2"/>
        <v>4.5829257562115812E-4</v>
      </c>
      <c r="O122" s="80">
        <f>L122/'סכום נכסי הקרן'!$C$42</f>
        <v>7.0369831109775798E-5</v>
      </c>
    </row>
    <row r="123" spans="2:15">
      <c r="B123" s="78" t="s">
        <v>600</v>
      </c>
      <c r="C123" s="72" t="s">
        <v>601</v>
      </c>
      <c r="D123" s="85" t="s">
        <v>102</v>
      </c>
      <c r="E123" s="85" t="s">
        <v>267</v>
      </c>
      <c r="F123" s="72" t="s">
        <v>602</v>
      </c>
      <c r="G123" s="85" t="s">
        <v>326</v>
      </c>
      <c r="H123" s="85" t="s">
        <v>146</v>
      </c>
      <c r="I123" s="79">
        <v>278.07513499999999</v>
      </c>
      <c r="J123" s="81">
        <v>560.4</v>
      </c>
      <c r="K123" s="72"/>
      <c r="L123" s="79">
        <v>1.558333057</v>
      </c>
      <c r="M123" s="80">
        <v>3.2760875671774345E-6</v>
      </c>
      <c r="N123" s="80">
        <f t="shared" si="2"/>
        <v>1.6741312200269363E-3</v>
      </c>
      <c r="O123" s="80">
        <f>L123/'סכום נכסי הקרן'!$C$42</f>
        <v>2.5705921822805874E-4</v>
      </c>
    </row>
    <row r="124" spans="2:15">
      <c r="B124" s="78" t="s">
        <v>603</v>
      </c>
      <c r="C124" s="72" t="s">
        <v>604</v>
      </c>
      <c r="D124" s="85" t="s">
        <v>102</v>
      </c>
      <c r="E124" s="85" t="s">
        <v>267</v>
      </c>
      <c r="F124" s="72" t="s">
        <v>605</v>
      </c>
      <c r="G124" s="85" t="s">
        <v>1220</v>
      </c>
      <c r="H124" s="85" t="s">
        <v>146</v>
      </c>
      <c r="I124" s="79">
        <v>285.47250000000003</v>
      </c>
      <c r="J124" s="81">
        <v>853.7</v>
      </c>
      <c r="K124" s="72"/>
      <c r="L124" s="79">
        <v>2.4370787329999999</v>
      </c>
      <c r="M124" s="80">
        <v>4.5969806763285031E-6</v>
      </c>
      <c r="N124" s="80">
        <f t="shared" si="2"/>
        <v>2.6181756038940202E-3</v>
      </c>
      <c r="O124" s="80">
        <f>L124/'סכום נכסי הקרן'!$C$42</f>
        <v>4.0201518606763914E-4</v>
      </c>
    </row>
    <row r="125" spans="2:15">
      <c r="B125" s="78" t="s">
        <v>606</v>
      </c>
      <c r="C125" s="72" t="s">
        <v>607</v>
      </c>
      <c r="D125" s="85" t="s">
        <v>102</v>
      </c>
      <c r="E125" s="85" t="s">
        <v>267</v>
      </c>
      <c r="F125" s="72" t="s">
        <v>608</v>
      </c>
      <c r="G125" s="85" t="s">
        <v>326</v>
      </c>
      <c r="H125" s="85" t="s">
        <v>146</v>
      </c>
      <c r="I125" s="79">
        <v>65.846481999999995</v>
      </c>
      <c r="J125" s="81">
        <v>588.5</v>
      </c>
      <c r="K125" s="72"/>
      <c r="L125" s="79">
        <v>0.38750654800000006</v>
      </c>
      <c r="M125" s="80">
        <v>3.9281530168037281E-6</v>
      </c>
      <c r="N125" s="80">
        <f t="shared" si="2"/>
        <v>4.1630177005971488E-4</v>
      </c>
      <c r="O125" s="80">
        <f>L125/'סכום נכסי הקרן'!$C$42</f>
        <v>6.3922233979237043E-5</v>
      </c>
    </row>
    <row r="126" spans="2:15">
      <c r="B126" s="78" t="s">
        <v>609</v>
      </c>
      <c r="C126" s="72" t="s">
        <v>610</v>
      </c>
      <c r="D126" s="85" t="s">
        <v>102</v>
      </c>
      <c r="E126" s="85" t="s">
        <v>267</v>
      </c>
      <c r="F126" s="72" t="s">
        <v>611</v>
      </c>
      <c r="G126" s="85" t="s">
        <v>360</v>
      </c>
      <c r="H126" s="85" t="s">
        <v>146</v>
      </c>
      <c r="I126" s="79">
        <v>340.331683</v>
      </c>
      <c r="J126" s="81">
        <v>13</v>
      </c>
      <c r="K126" s="72"/>
      <c r="L126" s="79">
        <v>4.4243118999999997E-2</v>
      </c>
      <c r="M126" s="80">
        <v>8.2654047264018603E-7</v>
      </c>
      <c r="N126" s="80">
        <f t="shared" si="2"/>
        <v>4.7530780699640203E-5</v>
      </c>
      <c r="O126" s="80">
        <f>L126/'סכום נכסי הקרן'!$C$42</f>
        <v>7.2982482987338519E-6</v>
      </c>
    </row>
    <row r="127" spans="2:15">
      <c r="B127" s="78" t="s">
        <v>612</v>
      </c>
      <c r="C127" s="72" t="s">
        <v>613</v>
      </c>
      <c r="D127" s="85" t="s">
        <v>102</v>
      </c>
      <c r="E127" s="85" t="s">
        <v>267</v>
      </c>
      <c r="F127" s="72" t="s">
        <v>614</v>
      </c>
      <c r="G127" s="85" t="s">
        <v>128</v>
      </c>
      <c r="H127" s="85" t="s">
        <v>146</v>
      </c>
      <c r="I127" s="79">
        <v>223.022569</v>
      </c>
      <c r="J127" s="81">
        <v>185</v>
      </c>
      <c r="K127" s="72"/>
      <c r="L127" s="79">
        <v>0.41259175399999998</v>
      </c>
      <c r="M127" s="80">
        <v>2.5201550075226358E-6</v>
      </c>
      <c r="N127" s="80">
        <f t="shared" si="2"/>
        <v>4.4325103250188798E-4</v>
      </c>
      <c r="O127" s="80">
        <f>L127/'סכום נכסי הקרן'!$C$42</f>
        <v>6.806023478367599E-5</v>
      </c>
    </row>
    <row r="128" spans="2:15">
      <c r="B128" s="75"/>
      <c r="C128" s="72"/>
      <c r="D128" s="72"/>
      <c r="E128" s="72"/>
      <c r="F128" s="72"/>
      <c r="G128" s="72"/>
      <c r="H128" s="72"/>
      <c r="I128" s="79"/>
      <c r="J128" s="81"/>
      <c r="K128" s="72"/>
      <c r="L128" s="72"/>
      <c r="M128" s="72"/>
      <c r="N128" s="80"/>
      <c r="O128" s="72"/>
    </row>
    <row r="129" spans="2:15">
      <c r="B129" s="73" t="s">
        <v>211</v>
      </c>
      <c r="C129" s="74"/>
      <c r="D129" s="74"/>
      <c r="E129" s="74"/>
      <c r="F129" s="74"/>
      <c r="G129" s="74"/>
      <c r="H129" s="74"/>
      <c r="I129" s="82"/>
      <c r="J129" s="84"/>
      <c r="K129" s="82">
        <v>0.26531343300000004</v>
      </c>
      <c r="L129" s="82">
        <v>345.82127725399994</v>
      </c>
      <c r="M129" s="74"/>
      <c r="N129" s="83">
        <f t="shared" ref="N129:N156" si="3">L129/$L$11</f>
        <v>0.37151890874667637</v>
      </c>
      <c r="O129" s="83">
        <f>L129/'סכום נכסי הקרן'!$C$42</f>
        <v>5.7045922743036555E-2</v>
      </c>
    </row>
    <row r="130" spans="2:15">
      <c r="B130" s="90" t="s">
        <v>48</v>
      </c>
      <c r="C130" s="74"/>
      <c r="D130" s="74"/>
      <c r="E130" s="74"/>
      <c r="F130" s="74"/>
      <c r="G130" s="74"/>
      <c r="H130" s="74"/>
      <c r="I130" s="82"/>
      <c r="J130" s="84"/>
      <c r="K130" s="82">
        <v>4.0479970999999997E-2</v>
      </c>
      <c r="L130" s="82">
        <f>SUM(L131:L156)</f>
        <v>114.93282749400001</v>
      </c>
      <c r="M130" s="74"/>
      <c r="N130" s="83">
        <f t="shared" si="3"/>
        <v>0.123473370374428</v>
      </c>
      <c r="O130" s="83">
        <f>L130/'סכום נכסי הקרן'!$C$42</f>
        <v>1.8959068250291235E-2</v>
      </c>
    </row>
    <row r="131" spans="2:15">
      <c r="B131" s="78" t="s">
        <v>615</v>
      </c>
      <c r="C131" s="72" t="s">
        <v>616</v>
      </c>
      <c r="D131" s="85" t="s">
        <v>617</v>
      </c>
      <c r="E131" s="85" t="s">
        <v>618</v>
      </c>
      <c r="F131" s="72" t="s">
        <v>377</v>
      </c>
      <c r="G131" s="85" t="s">
        <v>174</v>
      </c>
      <c r="H131" s="85" t="s">
        <v>145</v>
      </c>
      <c r="I131" s="79">
        <v>67.687980999999994</v>
      </c>
      <c r="J131" s="81">
        <v>945</v>
      </c>
      <c r="K131" s="72"/>
      <c r="L131" s="79">
        <v>2.2803573290000001</v>
      </c>
      <c r="M131" s="80">
        <v>1.9607923969621958E-6</v>
      </c>
      <c r="N131" s="80">
        <f t="shared" si="3"/>
        <v>2.4498083898993714E-3</v>
      </c>
      <c r="O131" s="80">
        <f>L131/'סכום נכסי הקרן'!$C$42</f>
        <v>3.7616276548856157E-4</v>
      </c>
    </row>
    <row r="132" spans="2:15">
      <c r="B132" s="78" t="s">
        <v>619</v>
      </c>
      <c r="C132" s="72" t="s">
        <v>620</v>
      </c>
      <c r="D132" s="85" t="s">
        <v>617</v>
      </c>
      <c r="E132" s="85" t="s">
        <v>618</v>
      </c>
      <c r="F132" s="72" t="s">
        <v>621</v>
      </c>
      <c r="G132" s="85" t="s">
        <v>622</v>
      </c>
      <c r="H132" s="85" t="s">
        <v>145</v>
      </c>
      <c r="I132" s="79">
        <v>33.277160000000002</v>
      </c>
      <c r="J132" s="81">
        <v>1057</v>
      </c>
      <c r="K132" s="72"/>
      <c r="L132" s="79">
        <v>1.253951603</v>
      </c>
      <c r="M132" s="80">
        <v>9.6742184727291676E-7</v>
      </c>
      <c r="N132" s="80">
        <f t="shared" si="3"/>
        <v>1.3471314861448918E-3</v>
      </c>
      <c r="O132" s="80">
        <f>L132/'סכום נכסי הקרן'!$C$42</f>
        <v>2.0684911823891386E-4</v>
      </c>
    </row>
    <row r="133" spans="2:15">
      <c r="B133" s="78" t="s">
        <v>623</v>
      </c>
      <c r="C133" s="72" t="s">
        <v>624</v>
      </c>
      <c r="D133" s="85" t="s">
        <v>617</v>
      </c>
      <c r="E133" s="85" t="s">
        <v>618</v>
      </c>
      <c r="F133" s="72" t="s">
        <v>473</v>
      </c>
      <c r="G133" s="85" t="s">
        <v>318</v>
      </c>
      <c r="H133" s="85" t="s">
        <v>145</v>
      </c>
      <c r="I133" s="79">
        <v>32.888615000000001</v>
      </c>
      <c r="J133" s="81">
        <v>842</v>
      </c>
      <c r="K133" s="72"/>
      <c r="L133" s="79">
        <v>0.98722742400000008</v>
      </c>
      <c r="M133" s="80">
        <v>8.5045417432458911E-7</v>
      </c>
      <c r="N133" s="80">
        <f t="shared" si="3"/>
        <v>1.060587301514948E-3</v>
      </c>
      <c r="O133" s="80">
        <f>L133/'סכום נכסי הקרן'!$C$42</f>
        <v>1.6285088010344395E-4</v>
      </c>
    </row>
    <row r="134" spans="2:15">
      <c r="B134" s="78" t="s">
        <v>625</v>
      </c>
      <c r="C134" s="72" t="s">
        <v>626</v>
      </c>
      <c r="D134" s="85" t="s">
        <v>617</v>
      </c>
      <c r="E134" s="85" t="s">
        <v>618</v>
      </c>
      <c r="F134" s="72" t="s">
        <v>627</v>
      </c>
      <c r="G134" s="85" t="s">
        <v>628</v>
      </c>
      <c r="H134" s="85" t="s">
        <v>145</v>
      </c>
      <c r="I134" s="79">
        <v>9.4931029999999996</v>
      </c>
      <c r="J134" s="81">
        <v>10054</v>
      </c>
      <c r="K134" s="72"/>
      <c r="L134" s="79">
        <v>3.4025662179999996</v>
      </c>
      <c r="M134" s="80">
        <v>6.5259347684867434E-8</v>
      </c>
      <c r="N134" s="80">
        <f t="shared" si="3"/>
        <v>3.6554074933948973E-3</v>
      </c>
      <c r="O134" s="80">
        <f>L134/'סכום נכסי הקרן'!$C$42</f>
        <v>5.6127989330607031E-4</v>
      </c>
    </row>
    <row r="135" spans="2:15">
      <c r="B135" s="78" t="s">
        <v>629</v>
      </c>
      <c r="C135" s="72" t="s">
        <v>630</v>
      </c>
      <c r="D135" s="85" t="s">
        <v>617</v>
      </c>
      <c r="E135" s="85" t="s">
        <v>618</v>
      </c>
      <c r="F135" s="72" t="s">
        <v>631</v>
      </c>
      <c r="G135" s="85" t="s">
        <v>628</v>
      </c>
      <c r="H135" s="85" t="s">
        <v>145</v>
      </c>
      <c r="I135" s="79">
        <v>9.5717250000000007</v>
      </c>
      <c r="J135" s="81">
        <v>8556</v>
      </c>
      <c r="K135" s="72"/>
      <c r="L135" s="79">
        <v>2.9195809599999998</v>
      </c>
      <c r="M135" s="80">
        <v>2.5107047043936684E-7</v>
      </c>
      <c r="N135" s="80">
        <f t="shared" si="3"/>
        <v>3.1365320863704256E-3</v>
      </c>
      <c r="O135" s="80">
        <f>L135/'סכום נכסי הקרן'!$C$42</f>
        <v>4.816076998173602E-4</v>
      </c>
    </row>
    <row r="136" spans="2:15">
      <c r="B136" s="78" t="s">
        <v>632</v>
      </c>
      <c r="C136" s="72" t="s">
        <v>633</v>
      </c>
      <c r="D136" s="85" t="s">
        <v>617</v>
      </c>
      <c r="E136" s="85" t="s">
        <v>618</v>
      </c>
      <c r="F136" s="72" t="s">
        <v>279</v>
      </c>
      <c r="G136" s="85" t="s">
        <v>280</v>
      </c>
      <c r="H136" s="85" t="s">
        <v>145</v>
      </c>
      <c r="I136" s="79">
        <v>0.235095</v>
      </c>
      <c r="J136" s="81">
        <v>12769</v>
      </c>
      <c r="K136" s="72"/>
      <c r="L136" s="79">
        <v>0.10701873500000002</v>
      </c>
      <c r="M136" s="80">
        <v>5.3190923729471226E-9</v>
      </c>
      <c r="N136" s="80">
        <f t="shared" si="3"/>
        <v>1.1497118962245655E-4</v>
      </c>
      <c r="O136" s="80">
        <f>L136/'סכום נכסי הקרן'!$C$42</f>
        <v>1.7653576834092531E-5</v>
      </c>
    </row>
    <row r="137" spans="2:15">
      <c r="B137" s="78" t="s">
        <v>634</v>
      </c>
      <c r="C137" s="72" t="s">
        <v>635</v>
      </c>
      <c r="D137" s="85" t="s">
        <v>105</v>
      </c>
      <c r="E137" s="85" t="s">
        <v>618</v>
      </c>
      <c r="F137" s="72" t="s">
        <v>290</v>
      </c>
      <c r="G137" s="85" t="s">
        <v>128</v>
      </c>
      <c r="H137" s="85" t="s">
        <v>148</v>
      </c>
      <c r="I137" s="79">
        <v>128.23737</v>
      </c>
      <c r="J137" s="81">
        <v>577</v>
      </c>
      <c r="K137" s="72"/>
      <c r="L137" s="79">
        <v>3.2546544589999997</v>
      </c>
      <c r="M137" s="80">
        <v>7.2413913907419169E-7</v>
      </c>
      <c r="N137" s="80">
        <f t="shared" si="3"/>
        <v>3.4965045602647301E-3</v>
      </c>
      <c r="O137" s="80">
        <f>L137/'סכום נכסי הקרן'!$C$42</f>
        <v>5.3688069252900755E-4</v>
      </c>
    </row>
    <row r="138" spans="2:15">
      <c r="B138" s="78" t="s">
        <v>636</v>
      </c>
      <c r="C138" s="72" t="s">
        <v>637</v>
      </c>
      <c r="D138" s="85" t="s">
        <v>638</v>
      </c>
      <c r="E138" s="85" t="s">
        <v>618</v>
      </c>
      <c r="F138" s="72" t="s">
        <v>639</v>
      </c>
      <c r="G138" s="85" t="s">
        <v>640</v>
      </c>
      <c r="H138" s="85" t="s">
        <v>145</v>
      </c>
      <c r="I138" s="79">
        <v>19.727257999999999</v>
      </c>
      <c r="J138" s="81">
        <v>2517</v>
      </c>
      <c r="K138" s="72"/>
      <c r="L138" s="79">
        <v>1.7701475789999999</v>
      </c>
      <c r="M138" s="80">
        <v>6.2065309016668626E-7</v>
      </c>
      <c r="N138" s="80">
        <f t="shared" si="3"/>
        <v>1.9016854662404798E-3</v>
      </c>
      <c r="O138" s="80">
        <f>L138/'סכום נכסי הקרן'!$C$42</f>
        <v>2.9199967924830515E-4</v>
      </c>
    </row>
    <row r="139" spans="2:15">
      <c r="B139" s="78" t="s">
        <v>641</v>
      </c>
      <c r="C139" s="72" t="s">
        <v>642</v>
      </c>
      <c r="D139" s="85" t="s">
        <v>638</v>
      </c>
      <c r="E139" s="85" t="s">
        <v>618</v>
      </c>
      <c r="F139" s="72">
        <v>1760</v>
      </c>
      <c r="G139" s="85" t="s">
        <v>272</v>
      </c>
      <c r="H139" s="85" t="s">
        <v>145</v>
      </c>
      <c r="I139" s="79">
        <v>11.183805</v>
      </c>
      <c r="J139" s="81">
        <v>10208</v>
      </c>
      <c r="K139" s="79">
        <v>2.9902698999999998E-2</v>
      </c>
      <c r="L139" s="79">
        <v>4.0998593320000003</v>
      </c>
      <c r="M139" s="80">
        <v>1.0471512411065263E-7</v>
      </c>
      <c r="N139" s="80">
        <f t="shared" si="3"/>
        <v>4.4045157577761503E-3</v>
      </c>
      <c r="O139" s="80">
        <f>L139/'סכום נכסי הקרן'!$C$42</f>
        <v>6.7630384274709721E-4</v>
      </c>
    </row>
    <row r="140" spans="2:15">
      <c r="B140" s="78" t="s">
        <v>643</v>
      </c>
      <c r="C140" s="72" t="s">
        <v>644</v>
      </c>
      <c r="D140" s="85" t="s">
        <v>617</v>
      </c>
      <c r="E140" s="85" t="s">
        <v>618</v>
      </c>
      <c r="F140" s="72" t="s">
        <v>645</v>
      </c>
      <c r="G140" s="85" t="s">
        <v>269</v>
      </c>
      <c r="H140" s="85" t="s">
        <v>145</v>
      </c>
      <c r="I140" s="79">
        <v>12.362402999999999</v>
      </c>
      <c r="J140" s="81">
        <v>1421</v>
      </c>
      <c r="K140" s="79">
        <v>1.0577272E-2</v>
      </c>
      <c r="L140" s="79">
        <v>0.63683993999999999</v>
      </c>
      <c r="M140" s="80">
        <v>5.266102675601568E-7</v>
      </c>
      <c r="N140" s="80">
        <f t="shared" si="3"/>
        <v>6.8416287578893398E-4</v>
      </c>
      <c r="O140" s="80">
        <f>L140/'סכום נכסי הקרן'!$C$42</f>
        <v>1.0505172586658659E-4</v>
      </c>
    </row>
    <row r="141" spans="2:15">
      <c r="B141" s="78" t="s">
        <v>646</v>
      </c>
      <c r="C141" s="72" t="s">
        <v>647</v>
      </c>
      <c r="D141" s="85" t="s">
        <v>617</v>
      </c>
      <c r="E141" s="85" t="s">
        <v>618</v>
      </c>
      <c r="F141" s="72" t="s">
        <v>469</v>
      </c>
      <c r="G141" s="85" t="s">
        <v>470</v>
      </c>
      <c r="H141" s="85" t="s">
        <v>145</v>
      </c>
      <c r="I141" s="79">
        <v>15.505321000000002</v>
      </c>
      <c r="J141" s="81">
        <v>583</v>
      </c>
      <c r="K141" s="72"/>
      <c r="L141" s="79">
        <v>0.322261823</v>
      </c>
      <c r="M141" s="80">
        <v>3.4827946542758267E-7</v>
      </c>
      <c r="N141" s="80">
        <f t="shared" si="3"/>
        <v>3.4620877512906058E-4</v>
      </c>
      <c r="O141" s="80">
        <f>L141/'סכום נכסי הקרן'!$C$42</f>
        <v>5.3159606614909309E-5</v>
      </c>
    </row>
    <row r="142" spans="2:15">
      <c r="B142" s="78" t="s">
        <v>648</v>
      </c>
      <c r="C142" s="72" t="s">
        <v>649</v>
      </c>
      <c r="D142" s="85" t="s">
        <v>617</v>
      </c>
      <c r="E142" s="85" t="s">
        <v>618</v>
      </c>
      <c r="F142" s="72" t="s">
        <v>650</v>
      </c>
      <c r="G142" s="85" t="s">
        <v>25</v>
      </c>
      <c r="H142" s="85" t="s">
        <v>145</v>
      </c>
      <c r="I142" s="79">
        <v>61.888826000000002</v>
      </c>
      <c r="J142" s="81">
        <v>2489</v>
      </c>
      <c r="K142" s="72"/>
      <c r="L142" s="79">
        <v>5.491571907</v>
      </c>
      <c r="M142" s="80">
        <v>1.5168148078833908E-6</v>
      </c>
      <c r="N142" s="80">
        <f t="shared" si="3"/>
        <v>5.8996450952728255E-3</v>
      </c>
      <c r="O142" s="80">
        <f>L142/'סכום נכסי הקרן'!$C$42</f>
        <v>9.0587771010532429E-4</v>
      </c>
    </row>
    <row r="143" spans="2:15">
      <c r="B143" s="78" t="s">
        <v>651</v>
      </c>
      <c r="C143" s="72" t="s">
        <v>652</v>
      </c>
      <c r="D143" s="85" t="s">
        <v>617</v>
      </c>
      <c r="E143" s="85" t="s">
        <v>618</v>
      </c>
      <c r="F143" s="72" t="s">
        <v>653</v>
      </c>
      <c r="G143" s="85" t="s">
        <v>654</v>
      </c>
      <c r="H143" s="85" t="s">
        <v>145</v>
      </c>
      <c r="I143" s="79">
        <v>64.117526999999995</v>
      </c>
      <c r="J143" s="81">
        <v>157</v>
      </c>
      <c r="K143" s="72"/>
      <c r="L143" s="79">
        <v>0.35886900200000005</v>
      </c>
      <c r="M143" s="80">
        <v>2.3570198209411937E-6</v>
      </c>
      <c r="N143" s="80">
        <f t="shared" si="3"/>
        <v>3.855361968029592E-4</v>
      </c>
      <c r="O143" s="80">
        <f>L143/'סכום נכסי הקרן'!$C$42</f>
        <v>5.9198246925466888E-5</v>
      </c>
    </row>
    <row r="144" spans="2:15">
      <c r="B144" s="78" t="s">
        <v>655</v>
      </c>
      <c r="C144" s="72" t="s">
        <v>656</v>
      </c>
      <c r="D144" s="85" t="s">
        <v>617</v>
      </c>
      <c r="E144" s="85" t="s">
        <v>618</v>
      </c>
      <c r="F144" s="72" t="s">
        <v>657</v>
      </c>
      <c r="G144" s="85" t="s">
        <v>318</v>
      </c>
      <c r="H144" s="85" t="s">
        <v>145</v>
      </c>
      <c r="I144" s="79">
        <v>8.7917470000000009</v>
      </c>
      <c r="J144" s="81">
        <v>12132</v>
      </c>
      <c r="K144" s="72"/>
      <c r="L144" s="79">
        <v>3.8024815520000002</v>
      </c>
      <c r="M144" s="80">
        <v>1.5682116142004936E-7</v>
      </c>
      <c r="N144" s="80">
        <f t="shared" si="3"/>
        <v>4.0850401338689418E-3</v>
      </c>
      <c r="O144" s="80">
        <f>L144/'סכום נכסי הקרן'!$C$42</f>
        <v>6.2724905352741652E-4</v>
      </c>
    </row>
    <row r="145" spans="2:15">
      <c r="B145" s="78" t="s">
        <v>658</v>
      </c>
      <c r="C145" s="72" t="s">
        <v>659</v>
      </c>
      <c r="D145" s="85" t="s">
        <v>617</v>
      </c>
      <c r="E145" s="85" t="s">
        <v>618</v>
      </c>
      <c r="F145" s="72" t="s">
        <v>341</v>
      </c>
      <c r="G145" s="85" t="s">
        <v>174</v>
      </c>
      <c r="H145" s="85" t="s">
        <v>145</v>
      </c>
      <c r="I145" s="79">
        <v>48.193466999999998</v>
      </c>
      <c r="J145" s="81">
        <v>14356</v>
      </c>
      <c r="K145" s="72"/>
      <c r="L145" s="79">
        <v>24.665002176999998</v>
      </c>
      <c r="M145" s="80">
        <v>7.7564050195700344E-7</v>
      </c>
      <c r="N145" s="80">
        <f t="shared" si="3"/>
        <v>2.6497833695475564E-2</v>
      </c>
      <c r="O145" s="80">
        <f>L145/'סכום נכסי הקרן'!$C$42</f>
        <v>4.068684899375132E-3</v>
      </c>
    </row>
    <row r="146" spans="2:15">
      <c r="B146" s="78" t="s">
        <v>660</v>
      </c>
      <c r="C146" s="72" t="s">
        <v>661</v>
      </c>
      <c r="D146" s="85" t="s">
        <v>617</v>
      </c>
      <c r="E146" s="85" t="s">
        <v>618</v>
      </c>
      <c r="F146" s="72" t="s">
        <v>442</v>
      </c>
      <c r="G146" s="85" t="s">
        <v>318</v>
      </c>
      <c r="H146" s="85" t="s">
        <v>145</v>
      </c>
      <c r="I146" s="79">
        <v>33.551851999999997</v>
      </c>
      <c r="J146" s="81">
        <v>3265</v>
      </c>
      <c r="K146" s="72"/>
      <c r="L146" s="79">
        <v>3.9053432589999999</v>
      </c>
      <c r="M146" s="80">
        <v>1.1980400931713091E-6</v>
      </c>
      <c r="N146" s="80">
        <f t="shared" si="3"/>
        <v>4.1955453909193691E-3</v>
      </c>
      <c r="O146" s="80">
        <f>L146/'סכום נכסי הקרן'!$C$42</f>
        <v>6.4421689610012496E-4</v>
      </c>
    </row>
    <row r="147" spans="2:15">
      <c r="B147" s="78" t="s">
        <v>664</v>
      </c>
      <c r="C147" s="72" t="s">
        <v>665</v>
      </c>
      <c r="D147" s="85" t="s">
        <v>617</v>
      </c>
      <c r="E147" s="85" t="s">
        <v>618</v>
      </c>
      <c r="F147" s="72" t="s">
        <v>466</v>
      </c>
      <c r="G147" s="85" t="s">
        <v>173</v>
      </c>
      <c r="H147" s="85" t="s">
        <v>145</v>
      </c>
      <c r="I147" s="79">
        <v>2.4838460000000002</v>
      </c>
      <c r="J147" s="81">
        <v>371</v>
      </c>
      <c r="K147" s="72"/>
      <c r="L147" s="79">
        <v>3.2851717999999995E-2</v>
      </c>
      <c r="M147" s="80">
        <v>1.3531459622434816E-8</v>
      </c>
      <c r="N147" s="80">
        <f t="shared" si="3"/>
        <v>3.5292896141983625E-5</v>
      </c>
      <c r="O147" s="80">
        <f>L147/'סכום נכסי הקרן'!$C$42</f>
        <v>5.4191476646116252E-6</v>
      </c>
    </row>
    <row r="148" spans="2:15">
      <c r="B148" s="78" t="s">
        <v>668</v>
      </c>
      <c r="C148" s="72" t="s">
        <v>669</v>
      </c>
      <c r="D148" s="85" t="s">
        <v>617</v>
      </c>
      <c r="E148" s="85" t="s">
        <v>618</v>
      </c>
      <c r="F148" s="72" t="s">
        <v>670</v>
      </c>
      <c r="G148" s="85" t="s">
        <v>470</v>
      </c>
      <c r="H148" s="85" t="s">
        <v>145</v>
      </c>
      <c r="I148" s="79">
        <v>29.902018999999999</v>
      </c>
      <c r="J148" s="81">
        <v>453</v>
      </c>
      <c r="K148" s="72"/>
      <c r="L148" s="79">
        <v>0.482901154</v>
      </c>
      <c r="M148" s="80">
        <v>8.4781361222835542E-7</v>
      </c>
      <c r="N148" s="80">
        <f t="shared" si="3"/>
        <v>5.1878505334077333E-4</v>
      </c>
      <c r="O148" s="80">
        <f>L148/'סכום נכסי הקרן'!$C$42</f>
        <v>7.9658319876523939E-5</v>
      </c>
    </row>
    <row r="149" spans="2:15">
      <c r="B149" s="78" t="s">
        <v>671</v>
      </c>
      <c r="C149" s="72" t="s">
        <v>672</v>
      </c>
      <c r="D149" s="85" t="s">
        <v>617</v>
      </c>
      <c r="E149" s="85" t="s">
        <v>618</v>
      </c>
      <c r="F149" s="72" t="s">
        <v>673</v>
      </c>
      <c r="G149" s="85" t="s">
        <v>674</v>
      </c>
      <c r="H149" s="85" t="s">
        <v>145</v>
      </c>
      <c r="I149" s="79">
        <v>41.599589999999999</v>
      </c>
      <c r="J149" s="81">
        <v>706</v>
      </c>
      <c r="K149" s="72"/>
      <c r="L149" s="79">
        <v>1.0470159220000002</v>
      </c>
      <c r="M149" s="80">
        <v>1.8489401046394853E-6</v>
      </c>
      <c r="N149" s="80">
        <f t="shared" si="3"/>
        <v>1.1248186227018398E-3</v>
      </c>
      <c r="O149" s="80">
        <f>L149/'סכום נכסי הקרן'!$C$42</f>
        <v>1.7271346017634417E-4</v>
      </c>
    </row>
    <row r="150" spans="2:15">
      <c r="B150" s="78" t="s">
        <v>675</v>
      </c>
      <c r="C150" s="72" t="s">
        <v>676</v>
      </c>
      <c r="D150" s="85" t="s">
        <v>617</v>
      </c>
      <c r="E150" s="85" t="s">
        <v>618</v>
      </c>
      <c r="F150" s="72" t="s">
        <v>677</v>
      </c>
      <c r="G150" s="85" t="s">
        <v>678</v>
      </c>
      <c r="H150" s="85" t="s">
        <v>145</v>
      </c>
      <c r="I150" s="79">
        <v>42.907558000000002</v>
      </c>
      <c r="J150" s="81">
        <v>8188</v>
      </c>
      <c r="K150" s="72"/>
      <c r="L150" s="79">
        <v>12.524810542999999</v>
      </c>
      <c r="M150" s="80">
        <v>8.7147606387570208E-7</v>
      </c>
      <c r="N150" s="80">
        <f t="shared" si="3"/>
        <v>1.3455516624491924E-2</v>
      </c>
      <c r="O150" s="80">
        <f>L150/'סכום נכסי הקרן'!$C$42</f>
        <v>2.0660653973652615E-3</v>
      </c>
    </row>
    <row r="151" spans="2:15">
      <c r="B151" s="78" t="s">
        <v>679</v>
      </c>
      <c r="C151" s="72" t="s">
        <v>680</v>
      </c>
      <c r="D151" s="85" t="s">
        <v>617</v>
      </c>
      <c r="E151" s="85" t="s">
        <v>618</v>
      </c>
      <c r="F151" s="72" t="s">
        <v>321</v>
      </c>
      <c r="G151" s="85" t="s">
        <v>322</v>
      </c>
      <c r="H151" s="85" t="s">
        <v>145</v>
      </c>
      <c r="I151" s="79">
        <v>734.26213799999994</v>
      </c>
      <c r="J151" s="81">
        <v>898</v>
      </c>
      <c r="K151" s="72"/>
      <c r="L151" s="79">
        <v>23.506447807000001</v>
      </c>
      <c r="M151" s="80">
        <v>6.7036543778164312E-7</v>
      </c>
      <c r="N151" s="80">
        <f t="shared" si="3"/>
        <v>2.5253188314821463E-2</v>
      </c>
      <c r="O151" s="80">
        <f>L151/'סכום נכסי הקרן'!$C$42</f>
        <v>3.877572300377689E-3</v>
      </c>
    </row>
    <row r="152" spans="2:15">
      <c r="B152" s="78" t="s">
        <v>681</v>
      </c>
      <c r="C152" s="72" t="s">
        <v>682</v>
      </c>
      <c r="D152" s="85" t="s">
        <v>617</v>
      </c>
      <c r="E152" s="85" t="s">
        <v>618</v>
      </c>
      <c r="F152" s="72" t="s">
        <v>317</v>
      </c>
      <c r="G152" s="85" t="s">
        <v>318</v>
      </c>
      <c r="H152" s="85" t="s">
        <v>145</v>
      </c>
      <c r="I152" s="79">
        <v>49.641317000000001</v>
      </c>
      <c r="J152" s="81">
        <v>1592</v>
      </c>
      <c r="K152" s="72"/>
      <c r="L152" s="79">
        <v>2.8173830069999997</v>
      </c>
      <c r="M152" s="80">
        <v>4.6477121129946061E-7</v>
      </c>
      <c r="N152" s="80">
        <f t="shared" si="3"/>
        <v>3.0267399062125313E-3</v>
      </c>
      <c r="O152" s="80">
        <f>L152/'סכום נכסי הקרן'!$C$42</f>
        <v>4.6474934865508492E-4</v>
      </c>
    </row>
    <row r="153" spans="2:15">
      <c r="B153" s="78" t="s">
        <v>683</v>
      </c>
      <c r="C153" s="72" t="s">
        <v>684</v>
      </c>
      <c r="D153" s="85" t="s">
        <v>638</v>
      </c>
      <c r="E153" s="85" t="s">
        <v>618</v>
      </c>
      <c r="F153" s="72" t="s">
        <v>685</v>
      </c>
      <c r="G153" s="85" t="s">
        <v>628</v>
      </c>
      <c r="H153" s="85" t="s">
        <v>145</v>
      </c>
      <c r="I153" s="79">
        <v>34.877887999999999</v>
      </c>
      <c r="J153" s="81">
        <v>878</v>
      </c>
      <c r="K153" s="72"/>
      <c r="L153" s="79">
        <v>1.091702314</v>
      </c>
      <c r="M153" s="80">
        <v>9.8247043234218078E-7</v>
      </c>
      <c r="N153" s="80">
        <f t="shared" si="3"/>
        <v>1.1728256155725311E-3</v>
      </c>
      <c r="O153" s="80">
        <f>L153/'סכום נכסי הקרן'!$C$42</f>
        <v>1.8008482982120473E-4</v>
      </c>
    </row>
    <row r="154" spans="2:15">
      <c r="B154" s="78" t="s">
        <v>686</v>
      </c>
      <c r="C154" s="72" t="s">
        <v>687</v>
      </c>
      <c r="D154" s="85" t="s">
        <v>617</v>
      </c>
      <c r="E154" s="85" t="s">
        <v>618</v>
      </c>
      <c r="F154" s="72" t="s">
        <v>688</v>
      </c>
      <c r="G154" s="85" t="s">
        <v>674</v>
      </c>
      <c r="H154" s="85" t="s">
        <v>145</v>
      </c>
      <c r="I154" s="79">
        <v>24.795873</v>
      </c>
      <c r="J154" s="81">
        <v>1784</v>
      </c>
      <c r="K154" s="72"/>
      <c r="L154" s="79">
        <v>1.5770075830000001</v>
      </c>
      <c r="M154" s="80">
        <v>1.1721065480373048E-6</v>
      </c>
      <c r="N154" s="80">
        <f t="shared" si="3"/>
        <v>1.6941934312823346E-3</v>
      </c>
      <c r="O154" s="80">
        <f>L154/'סכום נכסי הקרן'!$C$42</f>
        <v>2.6013972725838193E-4</v>
      </c>
    </row>
    <row r="155" spans="2:15">
      <c r="B155" s="78" t="s">
        <v>689</v>
      </c>
      <c r="C155" s="72" t="s">
        <v>690</v>
      </c>
      <c r="D155" s="85" t="s">
        <v>617</v>
      </c>
      <c r="E155" s="85" t="s">
        <v>618</v>
      </c>
      <c r="F155" s="72" t="s">
        <v>691</v>
      </c>
      <c r="G155" s="85" t="s">
        <v>628</v>
      </c>
      <c r="H155" s="85" t="s">
        <v>145</v>
      </c>
      <c r="I155" s="79">
        <v>58.572240000000001</v>
      </c>
      <c r="J155" s="81">
        <v>4300</v>
      </c>
      <c r="K155" s="72"/>
      <c r="L155" s="79">
        <v>8.9788315309999991</v>
      </c>
      <c r="M155" s="80">
        <v>8.7651509012593452E-7</v>
      </c>
      <c r="N155" s="80">
        <f t="shared" si="3"/>
        <v>9.6460394765336428E-3</v>
      </c>
      <c r="O155" s="80">
        <f>L155/'סכום נכסי הקרן'!$C$42</f>
        <v>1.4811284427243615E-3</v>
      </c>
    </row>
    <row r="156" spans="2:15">
      <c r="B156" s="78" t="s">
        <v>692</v>
      </c>
      <c r="C156" s="72" t="s">
        <v>693</v>
      </c>
      <c r="D156" s="85" t="s">
        <v>617</v>
      </c>
      <c r="E156" s="85" t="s">
        <v>618</v>
      </c>
      <c r="F156" s="72" t="s">
        <v>694</v>
      </c>
      <c r="G156" s="85" t="s">
        <v>628</v>
      </c>
      <c r="H156" s="85" t="s">
        <v>145</v>
      </c>
      <c r="I156" s="79">
        <v>10.060957999999999</v>
      </c>
      <c r="J156" s="81">
        <v>10082</v>
      </c>
      <c r="K156" s="72"/>
      <c r="L156" s="79">
        <v>3.6161426160000003</v>
      </c>
      <c r="M156" s="80">
        <v>1.9668767655363435E-7</v>
      </c>
      <c r="N156" s="80">
        <f t="shared" si="3"/>
        <v>3.8848545388429612E-3</v>
      </c>
      <c r="O156" s="80">
        <f>L156/'סכום נכסי הקרן'!$C$42</f>
        <v>5.9651098954395564E-4</v>
      </c>
    </row>
    <row r="157" spans="2:15">
      <c r="B157" s="75"/>
      <c r="C157" s="72"/>
      <c r="D157" s="72"/>
      <c r="E157" s="72"/>
      <c r="F157" s="72"/>
      <c r="G157" s="72"/>
      <c r="H157" s="72"/>
      <c r="I157" s="79"/>
      <c r="J157" s="81"/>
      <c r="K157" s="72"/>
      <c r="L157" s="72"/>
      <c r="M157" s="72"/>
      <c r="N157" s="80"/>
      <c r="O157" s="72"/>
    </row>
    <row r="158" spans="2:15">
      <c r="B158" s="90" t="s">
        <v>47</v>
      </c>
      <c r="C158" s="74"/>
      <c r="D158" s="74"/>
      <c r="E158" s="74"/>
      <c r="F158" s="74"/>
      <c r="G158" s="74"/>
      <c r="H158" s="74"/>
      <c r="I158" s="82"/>
      <c r="J158" s="84"/>
      <c r="K158" s="82">
        <v>0.22483346199999998</v>
      </c>
      <c r="L158" s="82">
        <f>SUM(L159:L227)</f>
        <v>230.88844975999999</v>
      </c>
      <c r="M158" s="74"/>
      <c r="N158" s="83">
        <f t="shared" ref="N158:N223" si="4">L158/$L$11</f>
        <v>0.24804553837224846</v>
      </c>
      <c r="O158" s="83">
        <f>L158/'סכום נכסי הקרן'!$C$42</f>
        <v>3.8086854492745334E-2</v>
      </c>
    </row>
    <row r="159" spans="2:15">
      <c r="B159" s="78" t="s">
        <v>695</v>
      </c>
      <c r="C159" s="72" t="s">
        <v>696</v>
      </c>
      <c r="D159" s="85" t="s">
        <v>121</v>
      </c>
      <c r="E159" s="85" t="s">
        <v>618</v>
      </c>
      <c r="F159" s="72"/>
      <c r="G159" s="85" t="s">
        <v>697</v>
      </c>
      <c r="H159" s="85" t="s">
        <v>698</v>
      </c>
      <c r="I159" s="79">
        <v>22.290482999999998</v>
      </c>
      <c r="J159" s="81">
        <v>1700.5</v>
      </c>
      <c r="K159" s="79">
        <v>6.5719475999999999E-2</v>
      </c>
      <c r="L159" s="79">
        <v>1.462669099</v>
      </c>
      <c r="M159" s="80">
        <v>1.028088501608117E-8</v>
      </c>
      <c r="N159" s="80">
        <f t="shared" si="4"/>
        <v>1.5713585694695107E-3</v>
      </c>
      <c r="O159" s="80">
        <f>L159/'סכום נכסי הקרן'!$C$42</f>
        <v>2.4127870061302248E-4</v>
      </c>
    </row>
    <row r="160" spans="2:15">
      <c r="B160" s="78" t="s">
        <v>699</v>
      </c>
      <c r="C160" s="72" t="s">
        <v>700</v>
      </c>
      <c r="D160" s="85" t="s">
        <v>25</v>
      </c>
      <c r="E160" s="85" t="s">
        <v>618</v>
      </c>
      <c r="F160" s="72"/>
      <c r="G160" s="85" t="s">
        <v>701</v>
      </c>
      <c r="H160" s="85" t="s">
        <v>147</v>
      </c>
      <c r="I160" s="79">
        <v>2.5766079999999998</v>
      </c>
      <c r="J160" s="81">
        <v>20260</v>
      </c>
      <c r="K160" s="72"/>
      <c r="L160" s="79">
        <v>2.036037651</v>
      </c>
      <c r="M160" s="80">
        <v>1.2856286966762255E-8</v>
      </c>
      <c r="N160" s="80">
        <f t="shared" si="4"/>
        <v>2.1873335622176996E-3</v>
      </c>
      <c r="O160" s="80">
        <f>L160/'סכום נכסי הקרן'!$C$42</f>
        <v>3.358603249144532E-4</v>
      </c>
    </row>
    <row r="161" spans="2:15">
      <c r="B161" s="78" t="s">
        <v>702</v>
      </c>
      <c r="C161" s="72" t="s">
        <v>703</v>
      </c>
      <c r="D161" s="85" t="s">
        <v>25</v>
      </c>
      <c r="E161" s="85" t="s">
        <v>618</v>
      </c>
      <c r="F161" s="72"/>
      <c r="G161" s="85" t="s">
        <v>704</v>
      </c>
      <c r="H161" s="85" t="s">
        <v>147</v>
      </c>
      <c r="I161" s="79">
        <v>7.7253559999999997</v>
      </c>
      <c r="J161" s="81">
        <v>2038</v>
      </c>
      <c r="K161" s="72"/>
      <c r="L161" s="79">
        <v>0.61407398099999999</v>
      </c>
      <c r="M161" s="80">
        <v>1.0752717775544624E-7</v>
      </c>
      <c r="N161" s="80">
        <f t="shared" si="4"/>
        <v>6.5970520126002027E-4</v>
      </c>
      <c r="O161" s="80">
        <f>L161/'סכום נכסי הקרן'!$C$42</f>
        <v>1.012963029828429E-4</v>
      </c>
    </row>
    <row r="162" spans="2:15">
      <c r="B162" s="78" t="s">
        <v>705</v>
      </c>
      <c r="C162" s="72" t="s">
        <v>706</v>
      </c>
      <c r="D162" s="85" t="s">
        <v>25</v>
      </c>
      <c r="E162" s="85" t="s">
        <v>618</v>
      </c>
      <c r="F162" s="72"/>
      <c r="G162" s="85" t="s">
        <v>697</v>
      </c>
      <c r="H162" s="85" t="s">
        <v>147</v>
      </c>
      <c r="I162" s="79">
        <v>6.4099300000000001</v>
      </c>
      <c r="J162" s="81">
        <v>5934</v>
      </c>
      <c r="K162" s="72"/>
      <c r="L162" s="79">
        <v>1.4835385879999998</v>
      </c>
      <c r="M162" s="80">
        <v>8.1845633835374961E-9</v>
      </c>
      <c r="N162" s="80">
        <f t="shared" si="4"/>
        <v>1.5937788492190587E-3</v>
      </c>
      <c r="O162" s="80">
        <f>L162/'סכום נכסי הקרן'!$C$42</f>
        <v>2.4472128594679369E-4</v>
      </c>
    </row>
    <row r="163" spans="2:15">
      <c r="B163" s="78" t="s">
        <v>707</v>
      </c>
      <c r="C163" s="72" t="s">
        <v>708</v>
      </c>
      <c r="D163" s="85" t="s">
        <v>638</v>
      </c>
      <c r="E163" s="85" t="s">
        <v>618</v>
      </c>
      <c r="F163" s="72"/>
      <c r="G163" s="85" t="s">
        <v>640</v>
      </c>
      <c r="H163" s="85" t="s">
        <v>145</v>
      </c>
      <c r="I163" s="79">
        <v>5.261469</v>
      </c>
      <c r="J163" s="81">
        <v>19448</v>
      </c>
      <c r="K163" s="72"/>
      <c r="L163" s="79">
        <v>3.6478878840000002</v>
      </c>
      <c r="M163" s="80">
        <v>1.9612419676869416E-9</v>
      </c>
      <c r="N163" s="80">
        <f t="shared" si="4"/>
        <v>3.9189587657976503E-3</v>
      </c>
      <c r="O163" s="80">
        <f>L163/'סכום נכסי הקרן'!$C$42</f>
        <v>6.0174761963266725E-4</v>
      </c>
    </row>
    <row r="164" spans="2:15">
      <c r="B164" s="78" t="s">
        <v>709</v>
      </c>
      <c r="C164" s="72" t="s">
        <v>710</v>
      </c>
      <c r="D164" s="85" t="s">
        <v>617</v>
      </c>
      <c r="E164" s="85" t="s">
        <v>618</v>
      </c>
      <c r="F164" s="72"/>
      <c r="G164" s="85" t="s">
        <v>628</v>
      </c>
      <c r="H164" s="85" t="s">
        <v>145</v>
      </c>
      <c r="I164" s="79">
        <v>3.4460069999999998</v>
      </c>
      <c r="J164" s="81">
        <v>116281</v>
      </c>
      <c r="K164" s="72"/>
      <c r="L164" s="79">
        <v>14.285138535</v>
      </c>
      <c r="M164" s="80">
        <v>1.0106190092791176E-8</v>
      </c>
      <c r="N164" s="80">
        <f t="shared" si="4"/>
        <v>1.5346652820093098E-2</v>
      </c>
      <c r="O164" s="80">
        <f>L164/'סכום נכסי הקרן'!$C$42</f>
        <v>2.3564452589845924E-3</v>
      </c>
    </row>
    <row r="165" spans="2:15">
      <c r="B165" s="78" t="s">
        <v>711</v>
      </c>
      <c r="C165" s="72" t="s">
        <v>712</v>
      </c>
      <c r="D165" s="85" t="s">
        <v>617</v>
      </c>
      <c r="E165" s="85" t="s">
        <v>618</v>
      </c>
      <c r="F165" s="72"/>
      <c r="G165" s="85" t="s">
        <v>640</v>
      </c>
      <c r="H165" s="85" t="s">
        <v>145</v>
      </c>
      <c r="I165" s="79">
        <v>2.3063820000000002</v>
      </c>
      <c r="J165" s="81">
        <v>194972</v>
      </c>
      <c r="K165" s="72"/>
      <c r="L165" s="79">
        <v>16.031087615000001</v>
      </c>
      <c r="M165" s="80">
        <v>4.6330526564846438E-9</v>
      </c>
      <c r="N165" s="80">
        <f t="shared" si="4"/>
        <v>1.7222341621197255E-2</v>
      </c>
      <c r="O165" s="80">
        <f>L165/'סכום נכסי הקרן'!$C$42</f>
        <v>2.6444532066789207E-3</v>
      </c>
    </row>
    <row r="166" spans="2:15">
      <c r="B166" s="78" t="s">
        <v>713</v>
      </c>
      <c r="C166" s="72" t="s">
        <v>714</v>
      </c>
      <c r="D166" s="85" t="s">
        <v>638</v>
      </c>
      <c r="E166" s="85" t="s">
        <v>618</v>
      </c>
      <c r="F166" s="72"/>
      <c r="G166" s="85" t="s">
        <v>715</v>
      </c>
      <c r="H166" s="85" t="s">
        <v>145</v>
      </c>
      <c r="I166" s="79">
        <v>8.2769119999999994</v>
      </c>
      <c r="J166" s="81">
        <v>8561</v>
      </c>
      <c r="K166" s="72"/>
      <c r="L166" s="79">
        <v>2.5261106460000002</v>
      </c>
      <c r="M166" s="80">
        <v>1.0271949267106125E-8</v>
      </c>
      <c r="N166" s="80">
        <f t="shared" si="4"/>
        <v>2.7138233888540377E-3</v>
      </c>
      <c r="O166" s="80">
        <f>L166/'סכום נכסי הקרן'!$C$42</f>
        <v>4.1670169602154347E-4</v>
      </c>
    </row>
    <row r="167" spans="2:15">
      <c r="B167" s="78" t="s">
        <v>716</v>
      </c>
      <c r="C167" s="72" t="s">
        <v>717</v>
      </c>
      <c r="D167" s="85" t="s">
        <v>638</v>
      </c>
      <c r="E167" s="85" t="s">
        <v>618</v>
      </c>
      <c r="F167" s="72"/>
      <c r="G167" s="85" t="s">
        <v>704</v>
      </c>
      <c r="H167" s="85" t="s">
        <v>145</v>
      </c>
      <c r="I167" s="79">
        <v>5.1532159999999996</v>
      </c>
      <c r="J167" s="81">
        <v>21775</v>
      </c>
      <c r="K167" s="72"/>
      <c r="L167" s="79">
        <v>4.0003320750000002</v>
      </c>
      <c r="M167" s="80">
        <v>1.1634858121776316E-8</v>
      </c>
      <c r="N167" s="80">
        <f t="shared" si="4"/>
        <v>4.297592730353429E-3</v>
      </c>
      <c r="O167" s="80">
        <f>L167/'סכום נכסי הקרן'!$C$42</f>
        <v>6.5988604376511549E-4</v>
      </c>
    </row>
    <row r="168" spans="2:15">
      <c r="B168" s="78" t="s">
        <v>718</v>
      </c>
      <c r="C168" s="72" t="s">
        <v>719</v>
      </c>
      <c r="D168" s="85" t="s">
        <v>617</v>
      </c>
      <c r="E168" s="85" t="s">
        <v>618</v>
      </c>
      <c r="F168" s="72"/>
      <c r="G168" s="85" t="s">
        <v>269</v>
      </c>
      <c r="H168" s="85" t="s">
        <v>145</v>
      </c>
      <c r="I168" s="79">
        <v>4.2002240000000004</v>
      </c>
      <c r="J168" s="81">
        <v>25429</v>
      </c>
      <c r="K168" s="72"/>
      <c r="L168" s="79">
        <v>3.807687236</v>
      </c>
      <c r="M168" s="80">
        <v>9.599458802234271E-10</v>
      </c>
      <c r="N168" s="80">
        <f t="shared" si="4"/>
        <v>4.0906326470142203E-3</v>
      </c>
      <c r="O168" s="80">
        <f>L168/'סכום נכסי הקרן'!$C$42</f>
        <v>6.2810777179266237E-4</v>
      </c>
    </row>
    <row r="169" spans="2:15">
      <c r="B169" s="78" t="s">
        <v>720</v>
      </c>
      <c r="C169" s="72" t="s">
        <v>721</v>
      </c>
      <c r="D169" s="85" t="s">
        <v>25</v>
      </c>
      <c r="E169" s="85" t="s">
        <v>618</v>
      </c>
      <c r="F169" s="72"/>
      <c r="G169" s="85" t="s">
        <v>704</v>
      </c>
      <c r="H169" s="85" t="s">
        <v>147</v>
      </c>
      <c r="I169" s="79">
        <v>309.65370000000001</v>
      </c>
      <c r="J169" s="81">
        <v>450.1</v>
      </c>
      <c r="K169" s="72"/>
      <c r="L169" s="79">
        <v>5.43604821</v>
      </c>
      <c r="M169" s="80">
        <v>2.0154526425684532E-7</v>
      </c>
      <c r="N169" s="80">
        <f t="shared" si="4"/>
        <v>5.8399954881612594E-3</v>
      </c>
      <c r="O169" s="80">
        <f>L169/'סכום נכסי הקרן'!$C$42</f>
        <v>8.9671864229254957E-4</v>
      </c>
    </row>
    <row r="170" spans="2:15">
      <c r="B170" s="78" t="s">
        <v>722</v>
      </c>
      <c r="C170" s="72" t="s">
        <v>723</v>
      </c>
      <c r="D170" s="85" t="s">
        <v>25</v>
      </c>
      <c r="E170" s="85" t="s">
        <v>618</v>
      </c>
      <c r="F170" s="72"/>
      <c r="G170" s="85" t="s">
        <v>678</v>
      </c>
      <c r="H170" s="85" t="s">
        <v>147</v>
      </c>
      <c r="I170" s="79">
        <v>5.2952469999999998</v>
      </c>
      <c r="J170" s="81">
        <v>24245</v>
      </c>
      <c r="K170" s="72"/>
      <c r="L170" s="79">
        <v>5.0073325249999998</v>
      </c>
      <c r="M170" s="80">
        <v>1.244009463484474E-8</v>
      </c>
      <c r="N170" s="80">
        <f t="shared" si="4"/>
        <v>5.3794223715545606E-3</v>
      </c>
      <c r="O170" s="80">
        <f>L170/'סכום נכסי הקרן'!$C$42</f>
        <v>8.2599863906014247E-4</v>
      </c>
    </row>
    <row r="171" spans="2:15">
      <c r="B171" s="78" t="s">
        <v>724</v>
      </c>
      <c r="C171" s="72" t="s">
        <v>725</v>
      </c>
      <c r="D171" s="85" t="s">
        <v>25</v>
      </c>
      <c r="E171" s="85" t="s">
        <v>618</v>
      </c>
      <c r="F171" s="72"/>
      <c r="G171" s="85" t="s">
        <v>726</v>
      </c>
      <c r="H171" s="85" t="s">
        <v>147</v>
      </c>
      <c r="I171" s="79">
        <v>51.179200000000002</v>
      </c>
      <c r="J171" s="81">
        <v>1441.5</v>
      </c>
      <c r="K171" s="72"/>
      <c r="L171" s="79">
        <v>2.8774391799999997</v>
      </c>
      <c r="M171" s="80">
        <v>6.3398224928981984E-8</v>
      </c>
      <c r="N171" s="80">
        <f t="shared" si="4"/>
        <v>3.0912587930596062E-3</v>
      </c>
      <c r="O171" s="80">
        <f>L171/'סכום נכסי הקרן'!$C$42</f>
        <v>4.7465608381147648E-4</v>
      </c>
    </row>
    <row r="172" spans="2:15">
      <c r="B172" s="78" t="s">
        <v>727</v>
      </c>
      <c r="C172" s="72" t="s">
        <v>728</v>
      </c>
      <c r="D172" s="85" t="s">
        <v>638</v>
      </c>
      <c r="E172" s="85" t="s">
        <v>618</v>
      </c>
      <c r="F172" s="72"/>
      <c r="G172" s="85" t="s">
        <v>697</v>
      </c>
      <c r="H172" s="85" t="s">
        <v>145</v>
      </c>
      <c r="I172" s="79">
        <v>7.3775700000000004</v>
      </c>
      <c r="J172" s="81">
        <v>11604</v>
      </c>
      <c r="K172" s="72"/>
      <c r="L172" s="79">
        <v>3.0519723060000001</v>
      </c>
      <c r="M172" s="80">
        <v>1.3411749191635054E-8</v>
      </c>
      <c r="N172" s="80">
        <f t="shared" si="4"/>
        <v>3.2787613002117056E-3</v>
      </c>
      <c r="O172" s="80">
        <f>L172/'סכום נכסי הקרן'!$C$42</f>
        <v>5.0344668715709962E-4</v>
      </c>
    </row>
    <row r="173" spans="2:15">
      <c r="B173" s="78" t="s">
        <v>729</v>
      </c>
      <c r="C173" s="72" t="s">
        <v>730</v>
      </c>
      <c r="D173" s="85" t="s">
        <v>617</v>
      </c>
      <c r="E173" s="85" t="s">
        <v>618</v>
      </c>
      <c r="F173" s="72"/>
      <c r="G173" s="85" t="s">
        <v>269</v>
      </c>
      <c r="H173" s="85" t="s">
        <v>145</v>
      </c>
      <c r="I173" s="79">
        <v>9.8828800000000001</v>
      </c>
      <c r="J173" s="81">
        <v>3931</v>
      </c>
      <c r="K173" s="72"/>
      <c r="L173" s="79">
        <v>1.384988286</v>
      </c>
      <c r="M173" s="80">
        <v>2.3303841714003106E-9</v>
      </c>
      <c r="N173" s="80">
        <f t="shared" si="4"/>
        <v>1.4879053733403509E-3</v>
      </c>
      <c r="O173" s="80">
        <f>L173/'סכום נכסי הקרן'!$C$42</f>
        <v>2.2846464332828374E-4</v>
      </c>
    </row>
    <row r="174" spans="2:15">
      <c r="B174" s="78" t="s">
        <v>731</v>
      </c>
      <c r="C174" s="72" t="s">
        <v>732</v>
      </c>
      <c r="D174" s="85" t="s">
        <v>617</v>
      </c>
      <c r="E174" s="85" t="s">
        <v>618</v>
      </c>
      <c r="F174" s="72"/>
      <c r="G174" s="85" t="s">
        <v>726</v>
      </c>
      <c r="H174" s="85" t="s">
        <v>145</v>
      </c>
      <c r="I174" s="79">
        <v>2.3295360000000001</v>
      </c>
      <c r="J174" s="81">
        <v>28513</v>
      </c>
      <c r="K174" s="72"/>
      <c r="L174" s="79">
        <v>2.3679464380000002</v>
      </c>
      <c r="M174" s="80">
        <v>5.2754568894015368E-9</v>
      </c>
      <c r="N174" s="80">
        <f t="shared" si="4"/>
        <v>2.5439061575444574E-3</v>
      </c>
      <c r="O174" s="80">
        <f>L174/'סכום נכסי הקרן'!$C$42</f>
        <v>3.9061127364520542E-4</v>
      </c>
    </row>
    <row r="175" spans="2:15">
      <c r="B175" s="78" t="s">
        <v>733</v>
      </c>
      <c r="C175" s="72" t="s">
        <v>734</v>
      </c>
      <c r="D175" s="85" t="s">
        <v>638</v>
      </c>
      <c r="E175" s="85" t="s">
        <v>618</v>
      </c>
      <c r="F175" s="72"/>
      <c r="G175" s="85" t="s">
        <v>704</v>
      </c>
      <c r="H175" s="85" t="s">
        <v>145</v>
      </c>
      <c r="I175" s="79">
        <v>4.2355200000000002</v>
      </c>
      <c r="J175" s="81">
        <v>14440</v>
      </c>
      <c r="K175" s="72"/>
      <c r="L175" s="79">
        <v>2.1803863990000001</v>
      </c>
      <c r="M175" s="80">
        <v>1.0163228306356883E-8</v>
      </c>
      <c r="N175" s="80">
        <f t="shared" si="4"/>
        <v>2.342408720582001E-3</v>
      </c>
      <c r="O175" s="80">
        <f>L175/'סכום נכסי הקרן'!$C$42</f>
        <v>3.5967177917732655E-4</v>
      </c>
    </row>
    <row r="176" spans="2:15">
      <c r="B176" s="78" t="s">
        <v>735</v>
      </c>
      <c r="C176" s="72" t="s">
        <v>736</v>
      </c>
      <c r="D176" s="85" t="s">
        <v>25</v>
      </c>
      <c r="E176" s="85" t="s">
        <v>618</v>
      </c>
      <c r="F176" s="72"/>
      <c r="G176" s="85" t="s">
        <v>737</v>
      </c>
      <c r="H176" s="85" t="s">
        <v>147</v>
      </c>
      <c r="I176" s="79">
        <v>51.152445999999998</v>
      </c>
      <c r="J176" s="81">
        <v>2465.5</v>
      </c>
      <c r="K176" s="72"/>
      <c r="L176" s="79">
        <v>4.9189161820000002</v>
      </c>
      <c r="M176" s="80">
        <v>4.1368513053150237E-8</v>
      </c>
      <c r="N176" s="80">
        <f t="shared" si="4"/>
        <v>5.2844358989824723E-3</v>
      </c>
      <c r="O176" s="80">
        <f>L176/'סכום נכסי הקרן'!$C$42</f>
        <v>8.1141367218924858E-4</v>
      </c>
    </row>
    <row r="177" spans="2:15">
      <c r="B177" s="78" t="s">
        <v>738</v>
      </c>
      <c r="C177" s="72" t="s">
        <v>739</v>
      </c>
      <c r="D177" s="85" t="s">
        <v>638</v>
      </c>
      <c r="E177" s="85" t="s">
        <v>618</v>
      </c>
      <c r="F177" s="72"/>
      <c r="G177" s="85" t="s">
        <v>640</v>
      </c>
      <c r="H177" s="85" t="s">
        <v>145</v>
      </c>
      <c r="I177" s="79">
        <v>3.1766399999999999</v>
      </c>
      <c r="J177" s="81">
        <v>15101</v>
      </c>
      <c r="K177" s="72"/>
      <c r="L177" s="79">
        <v>1.7101462089999999</v>
      </c>
      <c r="M177" s="80">
        <v>1.2608650700366282E-8</v>
      </c>
      <c r="N177" s="80">
        <f t="shared" si="4"/>
        <v>1.8372254547492472E-3</v>
      </c>
      <c r="O177" s="80">
        <f>L177/'סכום נכסי הקרן'!$C$42</f>
        <v>2.8210198427512298E-4</v>
      </c>
    </row>
    <row r="178" spans="2:15">
      <c r="B178" s="78" t="s">
        <v>740</v>
      </c>
      <c r="C178" s="72" t="s">
        <v>741</v>
      </c>
      <c r="D178" s="85" t="s">
        <v>638</v>
      </c>
      <c r="E178" s="85" t="s">
        <v>618</v>
      </c>
      <c r="F178" s="72"/>
      <c r="G178" s="85" t="s">
        <v>742</v>
      </c>
      <c r="H178" s="85" t="s">
        <v>145</v>
      </c>
      <c r="I178" s="79">
        <v>1.9412799999999999</v>
      </c>
      <c r="J178" s="81">
        <v>32407</v>
      </c>
      <c r="K178" s="72"/>
      <c r="L178" s="79">
        <v>2.2427793230000002</v>
      </c>
      <c r="M178" s="80">
        <v>4.9743527233958491E-8</v>
      </c>
      <c r="N178" s="80">
        <f t="shared" si="4"/>
        <v>2.4094380000469796E-3</v>
      </c>
      <c r="O178" s="80">
        <f>L178/'סכום נכסי הקרן'!$C$42</f>
        <v>3.6996397967603079E-4</v>
      </c>
    </row>
    <row r="179" spans="2:15">
      <c r="B179" s="78" t="s">
        <v>743</v>
      </c>
      <c r="C179" s="72" t="s">
        <v>744</v>
      </c>
      <c r="D179" s="85" t="s">
        <v>25</v>
      </c>
      <c r="E179" s="85" t="s">
        <v>618</v>
      </c>
      <c r="F179" s="72"/>
      <c r="G179" s="85" t="s">
        <v>697</v>
      </c>
      <c r="H179" s="85" t="s">
        <v>147</v>
      </c>
      <c r="I179" s="79">
        <v>4.5877739999999996</v>
      </c>
      <c r="J179" s="81">
        <v>6450</v>
      </c>
      <c r="K179" s="72"/>
      <c r="L179" s="79">
        <v>1.1541433429999999</v>
      </c>
      <c r="M179" s="80">
        <v>4.6814020408163258E-8</v>
      </c>
      <c r="N179" s="80">
        <f t="shared" si="4"/>
        <v>1.2399065746717048E-3</v>
      </c>
      <c r="O179" s="80">
        <f>L179/'סכום נכסי הקרן'!$C$42</f>
        <v>1.9038496561566443E-4</v>
      </c>
    </row>
    <row r="180" spans="2:15">
      <c r="B180" s="78" t="s">
        <v>745</v>
      </c>
      <c r="C180" s="72" t="s">
        <v>746</v>
      </c>
      <c r="D180" s="85" t="s">
        <v>617</v>
      </c>
      <c r="E180" s="85" t="s">
        <v>618</v>
      </c>
      <c r="F180" s="72"/>
      <c r="G180" s="85" t="s">
        <v>704</v>
      </c>
      <c r="H180" s="85" t="s">
        <v>145</v>
      </c>
      <c r="I180" s="79">
        <v>1.8671580000000001</v>
      </c>
      <c r="J180" s="81">
        <v>62457</v>
      </c>
      <c r="K180" s="72"/>
      <c r="L180" s="79">
        <v>4.1574000500000006</v>
      </c>
      <c r="M180" s="80">
        <v>2.1852447880909159E-8</v>
      </c>
      <c r="N180" s="80">
        <f t="shared" si="4"/>
        <v>4.4663322686907146E-3</v>
      </c>
      <c r="O180" s="80">
        <f>L180/'סכום נכסי הקרן'!$C$42</f>
        <v>6.8579563393956328E-4</v>
      </c>
    </row>
    <row r="181" spans="2:15">
      <c r="B181" s="78" t="s">
        <v>747</v>
      </c>
      <c r="C181" s="72" t="s">
        <v>748</v>
      </c>
      <c r="D181" s="85" t="s">
        <v>25</v>
      </c>
      <c r="E181" s="85" t="s">
        <v>618</v>
      </c>
      <c r="F181" s="72"/>
      <c r="G181" s="85" t="s">
        <v>269</v>
      </c>
      <c r="H181" s="85" t="s">
        <v>152</v>
      </c>
      <c r="I181" s="79">
        <v>171.82449299999999</v>
      </c>
      <c r="J181" s="81">
        <v>8106</v>
      </c>
      <c r="K181" s="72"/>
      <c r="L181" s="79">
        <v>4.9012960650000004</v>
      </c>
      <c r="M181" s="80">
        <v>5.5925247549294225E-8</v>
      </c>
      <c r="N181" s="80">
        <f t="shared" si="4"/>
        <v>5.2655064487999708E-3</v>
      </c>
      <c r="O181" s="80">
        <f>L181/'סכום נכסי הקרן'!$C$42</f>
        <v>8.0850709616510483E-4</v>
      </c>
    </row>
    <row r="182" spans="2:15">
      <c r="B182" s="78" t="s">
        <v>749</v>
      </c>
      <c r="C182" s="72" t="s">
        <v>750</v>
      </c>
      <c r="D182" s="85" t="s">
        <v>638</v>
      </c>
      <c r="E182" s="85" t="s">
        <v>618</v>
      </c>
      <c r="F182" s="72"/>
      <c r="G182" s="85" t="s">
        <v>751</v>
      </c>
      <c r="H182" s="85" t="s">
        <v>145</v>
      </c>
      <c r="I182" s="79">
        <v>2.82368</v>
      </c>
      <c r="J182" s="81">
        <v>15934</v>
      </c>
      <c r="K182" s="72"/>
      <c r="L182" s="79">
        <v>1.6039832349999998</v>
      </c>
      <c r="M182" s="80">
        <v>1.2701009734951884E-8</v>
      </c>
      <c r="N182" s="80">
        <f t="shared" si="4"/>
        <v>1.7231736168664884E-3</v>
      </c>
      <c r="O182" s="80">
        <f>L182/'סכום נכסי הקרן'!$C$42</f>
        <v>2.645895719069076E-4</v>
      </c>
    </row>
    <row r="183" spans="2:15">
      <c r="B183" s="78" t="s">
        <v>752</v>
      </c>
      <c r="C183" s="72" t="s">
        <v>753</v>
      </c>
      <c r="D183" s="85" t="s">
        <v>617</v>
      </c>
      <c r="E183" s="85" t="s">
        <v>618</v>
      </c>
      <c r="F183" s="72"/>
      <c r="G183" s="85" t="s">
        <v>269</v>
      </c>
      <c r="H183" s="85" t="s">
        <v>145</v>
      </c>
      <c r="I183" s="79">
        <v>11.405901999999999</v>
      </c>
      <c r="J183" s="81">
        <v>16680</v>
      </c>
      <c r="K183" s="72"/>
      <c r="L183" s="79">
        <v>6.7824286149999997</v>
      </c>
      <c r="M183" s="80">
        <v>4.7411086759318127E-9</v>
      </c>
      <c r="N183" s="80">
        <f t="shared" si="4"/>
        <v>7.2864240676732001E-3</v>
      </c>
      <c r="O183" s="80">
        <f>L183/'סכום נכסי הקרן'!$C$42</f>
        <v>1.1188146138771894E-3</v>
      </c>
    </row>
    <row r="184" spans="2:15">
      <c r="B184" s="78" t="s">
        <v>754</v>
      </c>
      <c r="C184" s="72" t="s">
        <v>755</v>
      </c>
      <c r="D184" s="85" t="s">
        <v>756</v>
      </c>
      <c r="E184" s="85" t="s">
        <v>618</v>
      </c>
      <c r="F184" s="72"/>
      <c r="G184" s="85" t="s">
        <v>697</v>
      </c>
      <c r="H184" s="85" t="s">
        <v>147</v>
      </c>
      <c r="I184" s="79">
        <v>17.648</v>
      </c>
      <c r="J184" s="81">
        <v>2187</v>
      </c>
      <c r="K184" s="72"/>
      <c r="L184" s="79">
        <v>1.5053666530000001</v>
      </c>
      <c r="M184" s="80">
        <v>2.4003848352244146E-8</v>
      </c>
      <c r="N184" s="80">
        <f t="shared" si="4"/>
        <v>1.6172289357876052E-3</v>
      </c>
      <c r="O184" s="80">
        <f>L184/'סכום נכסי הקרן'!$C$42</f>
        <v>2.4832199588432999E-4</v>
      </c>
    </row>
    <row r="185" spans="2:15">
      <c r="B185" s="78" t="s">
        <v>757</v>
      </c>
      <c r="C185" s="72" t="s">
        <v>758</v>
      </c>
      <c r="D185" s="85" t="s">
        <v>25</v>
      </c>
      <c r="E185" s="85" t="s">
        <v>618</v>
      </c>
      <c r="F185" s="72"/>
      <c r="G185" s="85" t="s">
        <v>640</v>
      </c>
      <c r="H185" s="85" t="s">
        <v>152</v>
      </c>
      <c r="I185" s="79">
        <v>26.472000000000001</v>
      </c>
      <c r="J185" s="81">
        <v>12800</v>
      </c>
      <c r="K185" s="72"/>
      <c r="L185" s="79">
        <v>1.1923835899999999</v>
      </c>
      <c r="M185" s="80">
        <v>1.8123165228059415E-8</v>
      </c>
      <c r="N185" s="80">
        <f t="shared" si="4"/>
        <v>1.2809884159871211E-3</v>
      </c>
      <c r="O185" s="80">
        <f>L185/'סכום נכסי הקרן'!$C$42</f>
        <v>1.9669299325745235E-4</v>
      </c>
    </row>
    <row r="186" spans="2:15">
      <c r="B186" s="78" t="s">
        <v>759</v>
      </c>
      <c r="C186" s="72" t="s">
        <v>760</v>
      </c>
      <c r="D186" s="85" t="s">
        <v>638</v>
      </c>
      <c r="E186" s="85" t="s">
        <v>618</v>
      </c>
      <c r="F186" s="72"/>
      <c r="G186" s="85" t="s">
        <v>640</v>
      </c>
      <c r="H186" s="85" t="s">
        <v>145</v>
      </c>
      <c r="I186" s="79">
        <v>2.2942399999999998</v>
      </c>
      <c r="J186" s="81">
        <v>18671</v>
      </c>
      <c r="K186" s="72"/>
      <c r="L186" s="79">
        <v>1.5270946670000003</v>
      </c>
      <c r="M186" s="80">
        <v>2.1346898799465088E-9</v>
      </c>
      <c r="N186" s="80">
        <f t="shared" si="4"/>
        <v>1.6405715366669131E-3</v>
      </c>
      <c r="O186" s="80">
        <f>L186/'סכום נכסי הקרן'!$C$42</f>
        <v>2.519062016273828E-4</v>
      </c>
    </row>
    <row r="187" spans="2:15">
      <c r="B187" s="78" t="s">
        <v>761</v>
      </c>
      <c r="C187" s="72" t="s">
        <v>762</v>
      </c>
      <c r="D187" s="85" t="s">
        <v>617</v>
      </c>
      <c r="E187" s="85" t="s">
        <v>618</v>
      </c>
      <c r="F187" s="72"/>
      <c r="G187" s="85" t="s">
        <v>678</v>
      </c>
      <c r="H187" s="85" t="s">
        <v>145</v>
      </c>
      <c r="I187" s="79">
        <v>7.7651199999999996</v>
      </c>
      <c r="J187" s="81">
        <v>5412</v>
      </c>
      <c r="K187" s="72"/>
      <c r="L187" s="79">
        <v>1.49818517</v>
      </c>
      <c r="M187" s="80">
        <v>1.8155529576806172E-9</v>
      </c>
      <c r="N187" s="80">
        <f t="shared" si="4"/>
        <v>1.6095138040047125E-3</v>
      </c>
      <c r="O187" s="80">
        <f>L187/'סכום נכסי הקרן'!$C$42</f>
        <v>2.471373541304985E-4</v>
      </c>
    </row>
    <row r="188" spans="2:15">
      <c r="B188" s="78" t="s">
        <v>763</v>
      </c>
      <c r="C188" s="72" t="s">
        <v>764</v>
      </c>
      <c r="D188" s="85" t="s">
        <v>25</v>
      </c>
      <c r="E188" s="85" t="s">
        <v>618</v>
      </c>
      <c r="F188" s="72"/>
      <c r="G188" s="85" t="s">
        <v>701</v>
      </c>
      <c r="H188" s="85" t="s">
        <v>147</v>
      </c>
      <c r="I188" s="79">
        <v>0.42355199999999998</v>
      </c>
      <c r="J188" s="81">
        <v>47590</v>
      </c>
      <c r="K188" s="72"/>
      <c r="L188" s="79">
        <v>0.78617721800000007</v>
      </c>
      <c r="M188" s="80">
        <v>3.3540883280953945E-9</v>
      </c>
      <c r="N188" s="80">
        <f t="shared" si="4"/>
        <v>8.4459725680305754E-4</v>
      </c>
      <c r="O188" s="80">
        <f>L188/'סכום נכסי הקרן'!$C$42</f>
        <v>1.2968607714505421E-4</v>
      </c>
    </row>
    <row r="189" spans="2:15">
      <c r="B189" s="78" t="s">
        <v>765</v>
      </c>
      <c r="C189" s="72" t="s">
        <v>766</v>
      </c>
      <c r="D189" s="85" t="s">
        <v>638</v>
      </c>
      <c r="E189" s="85" t="s">
        <v>618</v>
      </c>
      <c r="F189" s="72"/>
      <c r="G189" s="85" t="s">
        <v>701</v>
      </c>
      <c r="H189" s="85" t="s">
        <v>145</v>
      </c>
      <c r="I189" s="79">
        <v>37.198842999999997</v>
      </c>
      <c r="J189" s="81">
        <v>1243</v>
      </c>
      <c r="K189" s="72"/>
      <c r="L189" s="79">
        <v>1.6483904549999999</v>
      </c>
      <c r="M189" s="80">
        <v>5.8938473354798586E-7</v>
      </c>
      <c r="N189" s="80">
        <f t="shared" si="4"/>
        <v>1.7708806927464842E-3</v>
      </c>
      <c r="O189" s="80">
        <f>L189/'סכום נכסי הקרן'!$C$42</f>
        <v>2.7191488994826222E-4</v>
      </c>
    </row>
    <row r="190" spans="2:15">
      <c r="B190" s="78" t="s">
        <v>767</v>
      </c>
      <c r="C190" s="72" t="s">
        <v>768</v>
      </c>
      <c r="D190" s="85" t="s">
        <v>638</v>
      </c>
      <c r="E190" s="85" t="s">
        <v>618</v>
      </c>
      <c r="F190" s="72"/>
      <c r="G190" s="85" t="s">
        <v>697</v>
      </c>
      <c r="H190" s="85" t="s">
        <v>145</v>
      </c>
      <c r="I190" s="79">
        <v>4.5118879999999999</v>
      </c>
      <c r="J190" s="81">
        <v>33895</v>
      </c>
      <c r="K190" s="72"/>
      <c r="L190" s="79">
        <v>5.4519699329999991</v>
      </c>
      <c r="M190" s="80">
        <v>1.600707331529061E-8</v>
      </c>
      <c r="N190" s="80">
        <f t="shared" si="4"/>
        <v>5.8571003383928481E-3</v>
      </c>
      <c r="O190" s="80">
        <f>L190/'סכום נכסי הקרן'!$C$42</f>
        <v>8.9934505495115199E-4</v>
      </c>
    </row>
    <row r="191" spans="2:15">
      <c r="B191" s="78" t="s">
        <v>769</v>
      </c>
      <c r="C191" s="72" t="s">
        <v>770</v>
      </c>
      <c r="D191" s="85" t="s">
        <v>25</v>
      </c>
      <c r="E191" s="85" t="s">
        <v>618</v>
      </c>
      <c r="F191" s="72"/>
      <c r="G191" s="85" t="s">
        <v>751</v>
      </c>
      <c r="H191" s="85" t="s">
        <v>147</v>
      </c>
      <c r="I191" s="79">
        <v>0.92581400000000003</v>
      </c>
      <c r="J191" s="81">
        <v>23890</v>
      </c>
      <c r="K191" s="72"/>
      <c r="L191" s="79">
        <v>0.86265658900000008</v>
      </c>
      <c r="M191" s="80">
        <v>1.658190562786292E-9</v>
      </c>
      <c r="N191" s="80">
        <f t="shared" si="4"/>
        <v>9.267597329848887E-4</v>
      </c>
      <c r="O191" s="80">
        <f>L191/'סכום נכסי הקרן'!$C$42</f>
        <v>1.4230194718100228E-4</v>
      </c>
    </row>
    <row r="192" spans="2:15">
      <c r="B192" s="78" t="s">
        <v>771</v>
      </c>
      <c r="C192" s="72" t="s">
        <v>772</v>
      </c>
      <c r="D192" s="85" t="s">
        <v>638</v>
      </c>
      <c r="E192" s="85" t="s">
        <v>618</v>
      </c>
      <c r="F192" s="72"/>
      <c r="G192" s="85" t="s">
        <v>701</v>
      </c>
      <c r="H192" s="85" t="s">
        <v>145</v>
      </c>
      <c r="I192" s="79">
        <v>2.2942399999999998</v>
      </c>
      <c r="J192" s="81">
        <v>18955</v>
      </c>
      <c r="K192" s="72"/>
      <c r="L192" s="79">
        <v>1.550322929</v>
      </c>
      <c r="M192" s="80">
        <v>1.84847708833984E-8</v>
      </c>
      <c r="N192" s="80">
        <f t="shared" si="4"/>
        <v>1.6655258674670489E-3</v>
      </c>
      <c r="O192" s="80">
        <f>L192/'סכום נכסי הקרן'!$C$42</f>
        <v>2.5573788500449826E-4</v>
      </c>
    </row>
    <row r="193" spans="2:15">
      <c r="B193" s="78" t="s">
        <v>773</v>
      </c>
      <c r="C193" s="72" t="s">
        <v>774</v>
      </c>
      <c r="D193" s="85" t="s">
        <v>25</v>
      </c>
      <c r="E193" s="85" t="s">
        <v>618</v>
      </c>
      <c r="F193" s="72"/>
      <c r="G193" s="85" t="s">
        <v>701</v>
      </c>
      <c r="H193" s="85" t="s">
        <v>147</v>
      </c>
      <c r="I193" s="79">
        <v>0.60003200000000001</v>
      </c>
      <c r="J193" s="81">
        <v>33845</v>
      </c>
      <c r="K193" s="72"/>
      <c r="L193" s="79">
        <v>0.79207616299999994</v>
      </c>
      <c r="M193" s="80">
        <v>1.1881178575166206E-9</v>
      </c>
      <c r="N193" s="80">
        <f t="shared" si="4"/>
        <v>8.5093454647637904E-4</v>
      </c>
      <c r="O193" s="80">
        <f>L193/'סכום נכסי הקרן'!$C$42</f>
        <v>1.3065915423102035E-4</v>
      </c>
    </row>
    <row r="194" spans="2:15">
      <c r="B194" s="78" t="s">
        <v>775</v>
      </c>
      <c r="C194" s="72" t="s">
        <v>776</v>
      </c>
      <c r="D194" s="85" t="s">
        <v>638</v>
      </c>
      <c r="E194" s="85" t="s">
        <v>618</v>
      </c>
      <c r="F194" s="72"/>
      <c r="G194" s="85" t="s">
        <v>628</v>
      </c>
      <c r="H194" s="85" t="s">
        <v>145</v>
      </c>
      <c r="I194" s="79">
        <v>3.6463939999999995</v>
      </c>
      <c r="J194" s="81">
        <v>24156</v>
      </c>
      <c r="K194" s="72"/>
      <c r="L194" s="79">
        <v>3.1401341609999998</v>
      </c>
      <c r="M194" s="80">
        <v>3.6673665323146821E-9</v>
      </c>
      <c r="N194" s="80">
        <f t="shared" si="4"/>
        <v>3.3734743740363258E-3</v>
      </c>
      <c r="O194" s="80">
        <f>L194/'סכום נכסי הקרן'!$C$42</f>
        <v>5.1798967424322641E-4</v>
      </c>
    </row>
    <row r="195" spans="2:15">
      <c r="B195" s="78" t="s">
        <v>777</v>
      </c>
      <c r="C195" s="72" t="s">
        <v>778</v>
      </c>
      <c r="D195" s="85" t="s">
        <v>638</v>
      </c>
      <c r="E195" s="85" t="s">
        <v>618</v>
      </c>
      <c r="F195" s="72"/>
      <c r="G195" s="85" t="s">
        <v>779</v>
      </c>
      <c r="H195" s="85" t="s">
        <v>145</v>
      </c>
      <c r="I195" s="79">
        <v>7.1318739999999998</v>
      </c>
      <c r="J195" s="81">
        <v>16535</v>
      </c>
      <c r="K195" s="72"/>
      <c r="L195" s="79">
        <v>4.2040456530000005</v>
      </c>
      <c r="M195" s="80">
        <v>9.5672493157810202E-9</v>
      </c>
      <c r="N195" s="80">
        <f t="shared" si="4"/>
        <v>4.5164440595614136E-3</v>
      </c>
      <c r="O195" s="80">
        <f>L195/'סכום נכסי הקרן'!$C$42</f>
        <v>6.9349019075275187E-4</v>
      </c>
    </row>
    <row r="196" spans="2:15">
      <c r="B196" s="78" t="s">
        <v>780</v>
      </c>
      <c r="C196" s="72" t="s">
        <v>781</v>
      </c>
      <c r="D196" s="85" t="s">
        <v>617</v>
      </c>
      <c r="E196" s="85" t="s">
        <v>618</v>
      </c>
      <c r="F196" s="72"/>
      <c r="G196" s="85" t="s">
        <v>782</v>
      </c>
      <c r="H196" s="85" t="s">
        <v>145</v>
      </c>
      <c r="I196" s="79">
        <v>21.619259000000003</v>
      </c>
      <c r="J196" s="81">
        <v>15771</v>
      </c>
      <c r="K196" s="72"/>
      <c r="L196" s="79">
        <v>12.155128860000003</v>
      </c>
      <c r="M196" s="80">
        <v>2.8423777780463655E-9</v>
      </c>
      <c r="N196" s="80">
        <f t="shared" si="4"/>
        <v>1.3058364267232782E-2</v>
      </c>
      <c r="O196" s="80">
        <f>L196/'סכום נכסי הקרן'!$C$42</f>
        <v>2.0050835141931511E-3</v>
      </c>
    </row>
    <row r="197" spans="2:15">
      <c r="B197" s="78" t="s">
        <v>783</v>
      </c>
      <c r="C197" s="72" t="s">
        <v>784</v>
      </c>
      <c r="D197" s="85" t="s">
        <v>638</v>
      </c>
      <c r="E197" s="85" t="s">
        <v>618</v>
      </c>
      <c r="F197" s="72"/>
      <c r="G197" s="85" t="s">
        <v>715</v>
      </c>
      <c r="H197" s="85" t="s">
        <v>145</v>
      </c>
      <c r="I197" s="79">
        <v>1.329283</v>
      </c>
      <c r="J197" s="81">
        <v>21150</v>
      </c>
      <c r="K197" s="72"/>
      <c r="L197" s="79">
        <v>1.0022758000000001</v>
      </c>
      <c r="M197" s="80">
        <v>7.1005774863004989E-9</v>
      </c>
      <c r="N197" s="80">
        <f t="shared" si="4"/>
        <v>1.0767539072088577E-3</v>
      </c>
      <c r="O197" s="80">
        <f>L197/'סכום נכסי הקרן'!$C$42</f>
        <v>1.6533322734801114E-4</v>
      </c>
    </row>
    <row r="198" spans="2:15">
      <c r="B198" s="78" t="s">
        <v>785</v>
      </c>
      <c r="C198" s="72" t="s">
        <v>786</v>
      </c>
      <c r="D198" s="85" t="s">
        <v>121</v>
      </c>
      <c r="E198" s="85" t="s">
        <v>618</v>
      </c>
      <c r="F198" s="72"/>
      <c r="G198" s="85" t="s">
        <v>742</v>
      </c>
      <c r="H198" s="85" t="s">
        <v>698</v>
      </c>
      <c r="I198" s="79">
        <v>8.5063359999999992</v>
      </c>
      <c r="J198" s="81">
        <v>9945</v>
      </c>
      <c r="K198" s="72"/>
      <c r="L198" s="79">
        <v>3.1176829819999998</v>
      </c>
      <c r="M198" s="80">
        <v>2.8583118279569891E-9</v>
      </c>
      <c r="N198" s="80">
        <f t="shared" si="4"/>
        <v>3.3493548704927947E-3</v>
      </c>
      <c r="O198" s="80">
        <f>L198/'סכום נכסי הקרן'!$C$42</f>
        <v>5.1428617678091323E-4</v>
      </c>
    </row>
    <row r="199" spans="2:15">
      <c r="B199" s="78" t="s">
        <v>787</v>
      </c>
      <c r="C199" s="72" t="s">
        <v>788</v>
      </c>
      <c r="D199" s="85" t="s">
        <v>617</v>
      </c>
      <c r="E199" s="85" t="s">
        <v>618</v>
      </c>
      <c r="F199" s="72"/>
      <c r="G199" s="85" t="s">
        <v>782</v>
      </c>
      <c r="H199" s="85" t="s">
        <v>145</v>
      </c>
      <c r="I199" s="79">
        <v>5.4048759999999989</v>
      </c>
      <c r="J199" s="81">
        <v>37550</v>
      </c>
      <c r="K199" s="72"/>
      <c r="L199" s="79">
        <v>7.2352784359999989</v>
      </c>
      <c r="M199" s="80">
        <v>1.2317215366533789E-8</v>
      </c>
      <c r="N199" s="80">
        <f t="shared" si="4"/>
        <v>7.7729247036663878E-3</v>
      </c>
      <c r="O199" s="80">
        <f>L199/'סכום נכסי הקרן'!$C$42</f>
        <v>1.1935157314836397E-3</v>
      </c>
    </row>
    <row r="200" spans="2:15">
      <c r="B200" s="78" t="s">
        <v>789</v>
      </c>
      <c r="C200" s="72" t="s">
        <v>790</v>
      </c>
      <c r="D200" s="85" t="s">
        <v>105</v>
      </c>
      <c r="E200" s="85" t="s">
        <v>618</v>
      </c>
      <c r="F200" s="72"/>
      <c r="G200" s="85" t="s">
        <v>640</v>
      </c>
      <c r="H200" s="85" t="s">
        <v>148</v>
      </c>
      <c r="I200" s="79">
        <v>7.7651199999999996</v>
      </c>
      <c r="J200" s="81">
        <v>4072</v>
      </c>
      <c r="K200" s="72"/>
      <c r="L200" s="79">
        <v>1.3908183460000001</v>
      </c>
      <c r="M200" s="80">
        <v>5.8406636227187873E-8</v>
      </c>
      <c r="N200" s="80">
        <f t="shared" si="4"/>
        <v>1.4941686592385658E-3</v>
      </c>
      <c r="O200" s="80">
        <f>L200/'סכום נכסי הקרן'!$C$42</f>
        <v>2.294263572950707E-4</v>
      </c>
    </row>
    <row r="201" spans="2:15">
      <c r="B201" s="78" t="s">
        <v>791</v>
      </c>
      <c r="C201" s="72" t="s">
        <v>792</v>
      </c>
      <c r="D201" s="85" t="s">
        <v>638</v>
      </c>
      <c r="E201" s="85" t="s">
        <v>618</v>
      </c>
      <c r="F201" s="72"/>
      <c r="G201" s="85" t="s">
        <v>701</v>
      </c>
      <c r="H201" s="85" t="s">
        <v>145</v>
      </c>
      <c r="I201" s="79">
        <v>5.4355840000000004</v>
      </c>
      <c r="J201" s="81">
        <v>8274</v>
      </c>
      <c r="K201" s="79">
        <v>4.7475750000000004E-3</v>
      </c>
      <c r="L201" s="79">
        <v>1.6080714599999999</v>
      </c>
      <c r="M201" s="80">
        <v>4.3752242655153149E-9</v>
      </c>
      <c r="N201" s="80">
        <f t="shared" si="4"/>
        <v>1.7275656337567486E-3</v>
      </c>
      <c r="O201" s="80">
        <f>L201/'סכום נכסי הקרן'!$C$42</f>
        <v>2.6526395657565328E-4</v>
      </c>
    </row>
    <row r="202" spans="2:15">
      <c r="B202" s="78" t="s">
        <v>793</v>
      </c>
      <c r="C202" s="72" t="s">
        <v>794</v>
      </c>
      <c r="D202" s="85" t="s">
        <v>25</v>
      </c>
      <c r="E202" s="85" t="s">
        <v>618</v>
      </c>
      <c r="F202" s="72"/>
      <c r="G202" s="85" t="s">
        <v>269</v>
      </c>
      <c r="H202" s="85" t="s">
        <v>147</v>
      </c>
      <c r="I202" s="79">
        <v>118.629856</v>
      </c>
      <c r="J202" s="81">
        <v>286.89999999999998</v>
      </c>
      <c r="K202" s="72"/>
      <c r="L202" s="79">
        <v>1.327463426</v>
      </c>
      <c r="M202" s="80">
        <v>2.0982002938131674E-8</v>
      </c>
      <c r="N202" s="80">
        <f t="shared" si="4"/>
        <v>1.4261058988178266E-3</v>
      </c>
      <c r="O202" s="80">
        <f>L202/'סכום נכסי הקרן'!$C$42</f>
        <v>2.1897546803686943E-4</v>
      </c>
    </row>
    <row r="203" spans="2:15">
      <c r="B203" s="78" t="s">
        <v>795</v>
      </c>
      <c r="C203" s="72" t="s">
        <v>796</v>
      </c>
      <c r="D203" s="85" t="s">
        <v>638</v>
      </c>
      <c r="E203" s="85" t="s">
        <v>618</v>
      </c>
      <c r="F203" s="72"/>
      <c r="G203" s="85" t="s">
        <v>622</v>
      </c>
      <c r="H203" s="85" t="s">
        <v>145</v>
      </c>
      <c r="I203" s="79">
        <v>10.444934999999997</v>
      </c>
      <c r="J203" s="81">
        <v>3394</v>
      </c>
      <c r="K203" s="79">
        <v>1.6756287000000002E-2</v>
      </c>
      <c r="L203" s="79">
        <v>1.2805526870000001</v>
      </c>
      <c r="M203" s="80">
        <v>1.8240297484006764E-8</v>
      </c>
      <c r="N203" s="80">
        <f t="shared" si="4"/>
        <v>1.3757092699574823E-3</v>
      </c>
      <c r="O203" s="80">
        <f>L203/'סכום נכסי הקרן'!$C$42</f>
        <v>2.1123717496808518E-4</v>
      </c>
    </row>
    <row r="204" spans="2:15">
      <c r="B204" s="78" t="s">
        <v>797</v>
      </c>
      <c r="C204" s="72" t="s">
        <v>798</v>
      </c>
      <c r="D204" s="85" t="s">
        <v>617</v>
      </c>
      <c r="E204" s="85" t="s">
        <v>618</v>
      </c>
      <c r="F204" s="72"/>
      <c r="G204" s="85" t="s">
        <v>678</v>
      </c>
      <c r="H204" s="85" t="s">
        <v>145</v>
      </c>
      <c r="I204" s="79">
        <v>1.7647999999999999</v>
      </c>
      <c r="J204" s="81">
        <v>26360</v>
      </c>
      <c r="K204" s="72"/>
      <c r="L204" s="79">
        <v>1.6584425630000001</v>
      </c>
      <c r="M204" s="80">
        <v>2.8813739770420322E-9</v>
      </c>
      <c r="N204" s="80">
        <f t="shared" si="4"/>
        <v>1.7816797627875703E-3</v>
      </c>
      <c r="O204" s="80">
        <f>L204/'סכום נכסי הקרן'!$C$42</f>
        <v>2.7357306373365224E-4</v>
      </c>
    </row>
    <row r="205" spans="2:15">
      <c r="B205" s="78" t="s">
        <v>662</v>
      </c>
      <c r="C205" s="72" t="s">
        <v>663</v>
      </c>
      <c r="D205" s="85" t="s">
        <v>638</v>
      </c>
      <c r="E205" s="85" t="s">
        <v>618</v>
      </c>
      <c r="F205" s="72"/>
      <c r="G205" s="85" t="s">
        <v>172</v>
      </c>
      <c r="H205" s="85" t="s">
        <v>145</v>
      </c>
      <c r="I205" s="79">
        <v>32.992460000000001</v>
      </c>
      <c r="J205" s="81">
        <v>6766</v>
      </c>
      <c r="K205" s="72"/>
      <c r="L205" s="79">
        <v>7.9580419549999988</v>
      </c>
      <c r="M205" s="80">
        <v>6.4650973870099286E-7</v>
      </c>
      <c r="N205" s="80">
        <f>L205/$L$11</f>
        <v>8.5493960532403001E-3</v>
      </c>
      <c r="O205" s="80">
        <f>L205/'סכום נכסי הקרן'!$C$42</f>
        <v>1.3127412233150055E-3</v>
      </c>
    </row>
    <row r="206" spans="2:15">
      <c r="B206" s="78" t="s">
        <v>799</v>
      </c>
      <c r="C206" s="72" t="s">
        <v>800</v>
      </c>
      <c r="D206" s="85" t="s">
        <v>638</v>
      </c>
      <c r="E206" s="85" t="s">
        <v>618</v>
      </c>
      <c r="F206" s="72"/>
      <c r="G206" s="85" t="s">
        <v>269</v>
      </c>
      <c r="H206" s="85" t="s">
        <v>145</v>
      </c>
      <c r="I206" s="79">
        <v>5.185524</v>
      </c>
      <c r="J206" s="81">
        <v>16396</v>
      </c>
      <c r="K206" s="72"/>
      <c r="L206" s="79">
        <v>3.0310290059999998</v>
      </c>
      <c r="M206" s="80">
        <v>5.2008737026197007E-8</v>
      </c>
      <c r="N206" s="80">
        <f t="shared" si="4"/>
        <v>3.2562617246409417E-3</v>
      </c>
      <c r="O206" s="80">
        <f>L206/'סכום נכסי הקרן'!$C$42</f>
        <v>4.9999192612194582E-4</v>
      </c>
    </row>
    <row r="207" spans="2:15">
      <c r="B207" s="78" t="s">
        <v>801</v>
      </c>
      <c r="C207" s="72" t="s">
        <v>802</v>
      </c>
      <c r="D207" s="85" t="s">
        <v>617</v>
      </c>
      <c r="E207" s="85" t="s">
        <v>618</v>
      </c>
      <c r="F207" s="72"/>
      <c r="G207" s="85" t="s">
        <v>269</v>
      </c>
      <c r="H207" s="85" t="s">
        <v>145</v>
      </c>
      <c r="I207" s="79">
        <v>15.427422999999999</v>
      </c>
      <c r="J207" s="81">
        <v>9574</v>
      </c>
      <c r="K207" s="72"/>
      <c r="L207" s="79">
        <v>5.2655814849999993</v>
      </c>
      <c r="M207" s="80">
        <v>1.3152607406921329E-8</v>
      </c>
      <c r="N207" s="80">
        <f t="shared" si="4"/>
        <v>5.6568615521799172E-3</v>
      </c>
      <c r="O207" s="80">
        <f>L207/'סכום נכסי הקרן'!$C$42</f>
        <v>8.6859882357628794E-4</v>
      </c>
    </row>
    <row r="208" spans="2:15">
      <c r="B208" s="78" t="s">
        <v>666</v>
      </c>
      <c r="C208" s="72" t="s">
        <v>667</v>
      </c>
      <c r="D208" s="85" t="s">
        <v>617</v>
      </c>
      <c r="E208" s="85" t="s">
        <v>618</v>
      </c>
      <c r="F208" s="72"/>
      <c r="G208" s="85" t="s">
        <v>322</v>
      </c>
      <c r="H208" s="85" t="s">
        <v>145</v>
      </c>
      <c r="I208" s="79">
        <v>33.788826999999998</v>
      </c>
      <c r="J208" s="81">
        <v>4809</v>
      </c>
      <c r="K208" s="72"/>
      <c r="L208" s="79">
        <v>5.7927852839999998</v>
      </c>
      <c r="M208" s="80">
        <v>2.4821610610413168E-7</v>
      </c>
      <c r="N208" s="80">
        <f>L208/$L$11</f>
        <v>6.2232413355375552E-3</v>
      </c>
      <c r="O208" s="80">
        <f>L208/'סכום נכסי הקרן'!$C$42</f>
        <v>9.5556521103052185E-4</v>
      </c>
    </row>
    <row r="209" spans="2:15">
      <c r="B209" s="78" t="s">
        <v>803</v>
      </c>
      <c r="C209" s="72" t="s">
        <v>804</v>
      </c>
      <c r="D209" s="85" t="s">
        <v>638</v>
      </c>
      <c r="E209" s="85" t="s">
        <v>618</v>
      </c>
      <c r="F209" s="72"/>
      <c r="G209" s="85" t="s">
        <v>704</v>
      </c>
      <c r="H209" s="85" t="s">
        <v>145</v>
      </c>
      <c r="I209" s="79">
        <v>17.940674000000001</v>
      </c>
      <c r="J209" s="81">
        <v>8037</v>
      </c>
      <c r="K209" s="72"/>
      <c r="L209" s="79">
        <v>5.1403449950000004</v>
      </c>
      <c r="M209" s="80">
        <v>2.4274019199943962E-8</v>
      </c>
      <c r="N209" s="80">
        <f t="shared" si="4"/>
        <v>5.5223188644959263E-3</v>
      </c>
      <c r="O209" s="80">
        <f>L209/'סכום נכסי הקרן'!$C$42</f>
        <v>8.4794008565860428E-4</v>
      </c>
    </row>
    <row r="210" spans="2:15">
      <c r="B210" s="78" t="s">
        <v>805</v>
      </c>
      <c r="C210" s="72" t="s">
        <v>806</v>
      </c>
      <c r="D210" s="85" t="s">
        <v>617</v>
      </c>
      <c r="E210" s="85" t="s">
        <v>618</v>
      </c>
      <c r="F210" s="72"/>
      <c r="G210" s="85" t="s">
        <v>640</v>
      </c>
      <c r="H210" s="85" t="s">
        <v>145</v>
      </c>
      <c r="I210" s="79">
        <v>6.3532799999999998</v>
      </c>
      <c r="J210" s="81">
        <v>8697</v>
      </c>
      <c r="K210" s="72"/>
      <c r="L210" s="79">
        <v>1.9698220750000002</v>
      </c>
      <c r="M210" s="80">
        <v>1.7851466001153181E-8</v>
      </c>
      <c r="N210" s="80">
        <f t="shared" si="4"/>
        <v>2.1161975733251363E-3</v>
      </c>
      <c r="O210" s="80">
        <f>L210/'סכום נכסי הקרן'!$C$42</f>
        <v>3.2493754808916473E-4</v>
      </c>
    </row>
    <row r="211" spans="2:15">
      <c r="B211" s="78" t="s">
        <v>807</v>
      </c>
      <c r="C211" s="72" t="s">
        <v>808</v>
      </c>
      <c r="D211" s="85" t="s">
        <v>638</v>
      </c>
      <c r="E211" s="85" t="s">
        <v>618</v>
      </c>
      <c r="F211" s="72"/>
      <c r="G211" s="85" t="s">
        <v>715</v>
      </c>
      <c r="H211" s="85" t="s">
        <v>145</v>
      </c>
      <c r="I211" s="79">
        <v>1.128978</v>
      </c>
      <c r="J211" s="81">
        <v>24505</v>
      </c>
      <c r="K211" s="72"/>
      <c r="L211" s="79">
        <v>0.98627872400000016</v>
      </c>
      <c r="M211" s="80">
        <v>4.6904882775870263E-9</v>
      </c>
      <c r="N211" s="80">
        <f t="shared" si="4"/>
        <v>1.0595681045715826E-3</v>
      </c>
      <c r="O211" s="80">
        <f>L211/'סכום נכסי הקרן'!$C$42</f>
        <v>1.6269438462307315E-4</v>
      </c>
    </row>
    <row r="212" spans="2:15">
      <c r="B212" s="78" t="s">
        <v>809</v>
      </c>
      <c r="C212" s="72" t="s">
        <v>810</v>
      </c>
      <c r="D212" s="85" t="s">
        <v>25</v>
      </c>
      <c r="E212" s="85" t="s">
        <v>618</v>
      </c>
      <c r="F212" s="72"/>
      <c r="G212" s="85" t="s">
        <v>269</v>
      </c>
      <c r="H212" s="85" t="s">
        <v>145</v>
      </c>
      <c r="I212" s="79">
        <v>0.82543199999999994</v>
      </c>
      <c r="J212" s="81">
        <v>99300</v>
      </c>
      <c r="K212" s="72"/>
      <c r="L212" s="79">
        <v>2.922067331</v>
      </c>
      <c r="M212" s="80">
        <v>3.456708820993823E-9</v>
      </c>
      <c r="N212" s="80">
        <f t="shared" si="4"/>
        <v>3.1392032171001318E-3</v>
      </c>
      <c r="O212" s="80">
        <f>L212/'סכום נכסי הקרן'!$C$42</f>
        <v>4.8201784614815513E-4</v>
      </c>
    </row>
    <row r="213" spans="2:15">
      <c r="B213" s="78" t="s">
        <v>811</v>
      </c>
      <c r="C213" s="72" t="s">
        <v>812</v>
      </c>
      <c r="D213" s="85" t="s">
        <v>25</v>
      </c>
      <c r="E213" s="85" t="s">
        <v>618</v>
      </c>
      <c r="F213" s="72"/>
      <c r="G213" s="85" t="s">
        <v>628</v>
      </c>
      <c r="H213" s="85" t="s">
        <v>147</v>
      </c>
      <c r="I213" s="79">
        <v>3.5295999999999998</v>
      </c>
      <c r="J213" s="81">
        <v>10116</v>
      </c>
      <c r="K213" s="72"/>
      <c r="L213" s="79">
        <v>1.3926190270000001</v>
      </c>
      <c r="M213" s="80">
        <v>2.8730873757380755E-9</v>
      </c>
      <c r="N213" s="80">
        <f t="shared" si="4"/>
        <v>1.4961031470336285E-3</v>
      </c>
      <c r="O213" s="80">
        <f>L213/'סכום נכסי הקרן'!$C$42</f>
        <v>2.2972339370077284E-4</v>
      </c>
    </row>
    <row r="214" spans="2:15">
      <c r="B214" s="78" t="s">
        <v>813</v>
      </c>
      <c r="C214" s="72" t="s">
        <v>814</v>
      </c>
      <c r="D214" s="85" t="s">
        <v>105</v>
      </c>
      <c r="E214" s="85" t="s">
        <v>618</v>
      </c>
      <c r="F214" s="72"/>
      <c r="G214" s="85" t="s">
        <v>704</v>
      </c>
      <c r="H214" s="85" t="s">
        <v>148</v>
      </c>
      <c r="I214" s="79">
        <v>168.84635800000001</v>
      </c>
      <c r="J214" s="81">
        <v>764</v>
      </c>
      <c r="K214" s="79">
        <v>0.10694701300000001</v>
      </c>
      <c r="L214" s="79">
        <v>5.78108019</v>
      </c>
      <c r="M214" s="80">
        <v>1.5396622659507288E-7</v>
      </c>
      <c r="N214" s="80">
        <f t="shared" si="4"/>
        <v>6.2106664477683936E-3</v>
      </c>
      <c r="O214" s="80">
        <f>L214/'סכום נכסי הקרן'!$C$42</f>
        <v>9.5363436428411554E-4</v>
      </c>
    </row>
    <row r="215" spans="2:15">
      <c r="B215" s="78" t="s">
        <v>815</v>
      </c>
      <c r="C215" s="72" t="s">
        <v>816</v>
      </c>
      <c r="D215" s="85" t="s">
        <v>25</v>
      </c>
      <c r="E215" s="85" t="s">
        <v>618</v>
      </c>
      <c r="F215" s="72"/>
      <c r="G215" s="85" t="s">
        <v>697</v>
      </c>
      <c r="H215" s="85" t="s">
        <v>147</v>
      </c>
      <c r="I215" s="79">
        <v>7.0997899999999996</v>
      </c>
      <c r="J215" s="81">
        <v>7596</v>
      </c>
      <c r="K215" s="72"/>
      <c r="L215" s="79">
        <v>2.1034320969999998</v>
      </c>
      <c r="M215" s="80">
        <v>8.3526941176470585E-9</v>
      </c>
      <c r="N215" s="80">
        <f t="shared" si="4"/>
        <v>2.2597360217549607E-3</v>
      </c>
      <c r="O215" s="80">
        <f>L215/'סכום נכסי הקרן'!$C$42</f>
        <v>3.4697756556070173E-4</v>
      </c>
    </row>
    <row r="216" spans="2:15">
      <c r="B216" s="78" t="s">
        <v>817</v>
      </c>
      <c r="C216" s="72" t="s">
        <v>818</v>
      </c>
      <c r="D216" s="85" t="s">
        <v>617</v>
      </c>
      <c r="E216" s="85" t="s">
        <v>618</v>
      </c>
      <c r="F216" s="72"/>
      <c r="G216" s="85" t="s">
        <v>779</v>
      </c>
      <c r="H216" s="85" t="s">
        <v>145</v>
      </c>
      <c r="I216" s="79">
        <v>4.4119999999999999</v>
      </c>
      <c r="J216" s="81">
        <v>6574</v>
      </c>
      <c r="K216" s="72"/>
      <c r="L216" s="79">
        <v>1.0340099970000001</v>
      </c>
      <c r="M216" s="80">
        <v>3.7590525687995225E-9</v>
      </c>
      <c r="N216" s="80">
        <f t="shared" si="4"/>
        <v>1.1108462404886652E-3</v>
      </c>
      <c r="O216" s="80">
        <f>L216/'סכום נכסי הקרן'!$C$42</f>
        <v>1.7056803118873799E-4</v>
      </c>
    </row>
    <row r="217" spans="2:15">
      <c r="B217" s="78" t="s">
        <v>819</v>
      </c>
      <c r="C217" s="72" t="s">
        <v>820</v>
      </c>
      <c r="D217" s="85" t="s">
        <v>638</v>
      </c>
      <c r="E217" s="85" t="s">
        <v>618</v>
      </c>
      <c r="F217" s="72"/>
      <c r="G217" s="85" t="s">
        <v>640</v>
      </c>
      <c r="H217" s="85" t="s">
        <v>145</v>
      </c>
      <c r="I217" s="79">
        <v>11.082943999999999</v>
      </c>
      <c r="J217" s="81">
        <v>9297</v>
      </c>
      <c r="K217" s="72"/>
      <c r="L217" s="79">
        <v>3.6733093480000005</v>
      </c>
      <c r="M217" s="80">
        <v>2.2123324890995562E-8</v>
      </c>
      <c r="N217" s="80">
        <f t="shared" si="4"/>
        <v>3.9462692732337963E-3</v>
      </c>
      <c r="O217" s="80">
        <f>L217/'סכום נכסי הקרן'!$C$42</f>
        <v>6.0594108882251632E-4</v>
      </c>
    </row>
    <row r="218" spans="2:15">
      <c r="B218" s="78" t="s">
        <v>821</v>
      </c>
      <c r="C218" s="72" t="s">
        <v>822</v>
      </c>
      <c r="D218" s="85" t="s">
        <v>105</v>
      </c>
      <c r="E218" s="85" t="s">
        <v>618</v>
      </c>
      <c r="F218" s="72"/>
      <c r="G218" s="85" t="s">
        <v>751</v>
      </c>
      <c r="H218" s="85" t="s">
        <v>148</v>
      </c>
      <c r="I218" s="79">
        <v>411.60677500000003</v>
      </c>
      <c r="J218" s="81">
        <v>228.8</v>
      </c>
      <c r="K218" s="72"/>
      <c r="L218" s="79">
        <v>4.1424092640000003</v>
      </c>
      <c r="M218" s="80">
        <v>4.2028582175554617E-8</v>
      </c>
      <c r="N218" s="80">
        <f t="shared" si="4"/>
        <v>4.4502275324518146E-3</v>
      </c>
      <c r="O218" s="80">
        <f>L218/'סכום נכסי הקרן'!$C$42</f>
        <v>6.8332278661563958E-4</v>
      </c>
    </row>
    <row r="219" spans="2:15">
      <c r="B219" s="78" t="s">
        <v>823</v>
      </c>
      <c r="C219" s="72" t="s">
        <v>824</v>
      </c>
      <c r="D219" s="85" t="s">
        <v>25</v>
      </c>
      <c r="E219" s="85" t="s">
        <v>618</v>
      </c>
      <c r="F219" s="72"/>
      <c r="G219" s="85" t="s">
        <v>697</v>
      </c>
      <c r="H219" s="85" t="s">
        <v>147</v>
      </c>
      <c r="I219" s="79">
        <v>3.2059359999999999</v>
      </c>
      <c r="J219" s="81">
        <v>7638</v>
      </c>
      <c r="K219" s="72"/>
      <c r="L219" s="79">
        <v>0.95506399300000011</v>
      </c>
      <c r="M219" s="80">
        <v>1.5028940006452167E-8</v>
      </c>
      <c r="N219" s="80">
        <f t="shared" si="4"/>
        <v>1.0260338382880672E-3</v>
      </c>
      <c r="O219" s="80">
        <f>L219/'סכום נכסי הקרן'!$C$42</f>
        <v>1.5754527075937413E-4</v>
      </c>
    </row>
    <row r="220" spans="2:15">
      <c r="B220" s="78" t="s">
        <v>825</v>
      </c>
      <c r="C220" s="72" t="s">
        <v>826</v>
      </c>
      <c r="D220" s="85" t="s">
        <v>638</v>
      </c>
      <c r="E220" s="85" t="s">
        <v>618</v>
      </c>
      <c r="F220" s="72"/>
      <c r="G220" s="85" t="s">
        <v>640</v>
      </c>
      <c r="H220" s="85" t="s">
        <v>145</v>
      </c>
      <c r="I220" s="79">
        <v>9.5299200000000006</v>
      </c>
      <c r="J220" s="81">
        <v>4781</v>
      </c>
      <c r="K220" s="72"/>
      <c r="L220" s="79">
        <v>1.624304819</v>
      </c>
      <c r="M220" s="80">
        <v>7.956862668310225E-9</v>
      </c>
      <c r="N220" s="80">
        <f t="shared" si="4"/>
        <v>1.7450052773462417E-3</v>
      </c>
      <c r="O220" s="80">
        <f>L220/'סכום נכסי הקרן'!$C$42</f>
        <v>2.6794177602831182E-4</v>
      </c>
    </row>
    <row r="221" spans="2:15">
      <c r="B221" s="78" t="s">
        <v>827</v>
      </c>
      <c r="C221" s="72" t="s">
        <v>828</v>
      </c>
      <c r="D221" s="85" t="s">
        <v>638</v>
      </c>
      <c r="E221" s="85" t="s">
        <v>618</v>
      </c>
      <c r="F221" s="72"/>
      <c r="G221" s="85" t="s">
        <v>737</v>
      </c>
      <c r="H221" s="85" t="s">
        <v>145</v>
      </c>
      <c r="I221" s="79">
        <v>17.981406</v>
      </c>
      <c r="J221" s="81">
        <v>9342</v>
      </c>
      <c r="K221" s="72"/>
      <c r="L221" s="79">
        <v>5.988568817</v>
      </c>
      <c r="M221" s="80">
        <v>2.5594823155736135E-8</v>
      </c>
      <c r="N221" s="80">
        <f t="shared" si="4"/>
        <v>6.4335733460728836E-3</v>
      </c>
      <c r="O221" s="80">
        <f>L221/'סכום נכסי הקרן'!$C$42</f>
        <v>9.8786123511140455E-4</v>
      </c>
    </row>
    <row r="222" spans="2:15">
      <c r="B222" s="78" t="s">
        <v>829</v>
      </c>
      <c r="C222" s="72" t="s">
        <v>830</v>
      </c>
      <c r="D222" s="85" t="s">
        <v>617</v>
      </c>
      <c r="E222" s="85" t="s">
        <v>618</v>
      </c>
      <c r="F222" s="72"/>
      <c r="G222" s="85" t="s">
        <v>628</v>
      </c>
      <c r="H222" s="85" t="s">
        <v>145</v>
      </c>
      <c r="I222" s="79">
        <v>9.9747450000000004</v>
      </c>
      <c r="J222" s="81">
        <v>6367</v>
      </c>
      <c r="K222" s="72"/>
      <c r="L222" s="79">
        <v>2.2641030300000002</v>
      </c>
      <c r="M222" s="80">
        <v>3.2588454923721956E-7</v>
      </c>
      <c r="N222" s="80">
        <f t="shared" si="4"/>
        <v>2.4323462502795277E-3</v>
      </c>
      <c r="O222" s="80">
        <f>L222/'סכום נכסי הקרן'!$C$42</f>
        <v>3.7348149181922868E-4</v>
      </c>
    </row>
    <row r="223" spans="2:15">
      <c r="B223" s="78" t="s">
        <v>831</v>
      </c>
      <c r="C223" s="72" t="s">
        <v>832</v>
      </c>
      <c r="D223" s="85" t="s">
        <v>25</v>
      </c>
      <c r="E223" s="85" t="s">
        <v>618</v>
      </c>
      <c r="F223" s="72"/>
      <c r="G223" s="85" t="s">
        <v>697</v>
      </c>
      <c r="H223" s="85" t="s">
        <v>147</v>
      </c>
      <c r="I223" s="79">
        <v>9.3100970000000007</v>
      </c>
      <c r="J223" s="81">
        <v>7540</v>
      </c>
      <c r="K223" s="72"/>
      <c r="L223" s="79">
        <v>2.7379375750000001</v>
      </c>
      <c r="M223" s="80">
        <v>1.5357805577136081E-8</v>
      </c>
      <c r="N223" s="80">
        <f t="shared" si="4"/>
        <v>2.9413909640192797E-3</v>
      </c>
      <c r="O223" s="80">
        <f>L223/'סכום נכסי הקרן'!$C$42</f>
        <v>4.5164420367341734E-4</v>
      </c>
    </row>
    <row r="224" spans="2:15">
      <c r="B224" s="78" t="s">
        <v>833</v>
      </c>
      <c r="C224" s="72" t="s">
        <v>834</v>
      </c>
      <c r="D224" s="85" t="s">
        <v>638</v>
      </c>
      <c r="E224" s="85" t="s">
        <v>618</v>
      </c>
      <c r="F224" s="72"/>
      <c r="G224" s="85" t="s">
        <v>628</v>
      </c>
      <c r="H224" s="85" t="s">
        <v>145</v>
      </c>
      <c r="I224" s="79">
        <v>5.1737580000000003</v>
      </c>
      <c r="J224" s="81">
        <v>16112</v>
      </c>
      <c r="K224" s="72"/>
      <c r="L224" s="79">
        <v>2.9717695000000002</v>
      </c>
      <c r="M224" s="80">
        <v>3.0326400905532653E-9</v>
      </c>
      <c r="N224" s="80">
        <f t="shared" ref="N224:N226" si="5">L224/$L$11</f>
        <v>3.1925987043178268E-3</v>
      </c>
      <c r="O224" s="80">
        <f>L224/'סכום נכסי הקרן'!$C$42</f>
        <v>4.9021660741423211E-4</v>
      </c>
    </row>
    <row r="225" spans="2:15">
      <c r="B225" s="78" t="s">
        <v>835</v>
      </c>
      <c r="C225" s="72" t="s">
        <v>836</v>
      </c>
      <c r="D225" s="85" t="s">
        <v>638</v>
      </c>
      <c r="E225" s="85" t="s">
        <v>618</v>
      </c>
      <c r="F225" s="72"/>
      <c r="G225" s="85" t="s">
        <v>726</v>
      </c>
      <c r="H225" s="85" t="s">
        <v>145</v>
      </c>
      <c r="I225" s="79">
        <v>15.928061</v>
      </c>
      <c r="J225" s="81">
        <v>11362</v>
      </c>
      <c r="K225" s="79">
        <v>3.0663111E-2</v>
      </c>
      <c r="L225" s="79">
        <v>6.482408725</v>
      </c>
      <c r="M225" s="80">
        <v>5.6237648234165442E-9</v>
      </c>
      <c r="N225" s="80">
        <f t="shared" si="5"/>
        <v>6.9641100012277453E-3</v>
      </c>
      <c r="O225" s="80">
        <f>L225/'סכום נכסי הקרן'!$C$42</f>
        <v>1.0693239879613534E-3</v>
      </c>
    </row>
    <row r="226" spans="2:15">
      <c r="B226" s="78" t="s">
        <v>837</v>
      </c>
      <c r="C226" s="72" t="s">
        <v>838</v>
      </c>
      <c r="D226" s="85" t="s">
        <v>638</v>
      </c>
      <c r="E226" s="85" t="s">
        <v>618</v>
      </c>
      <c r="F226" s="72"/>
      <c r="G226" s="85" t="s">
        <v>779</v>
      </c>
      <c r="H226" s="85" t="s">
        <v>145</v>
      </c>
      <c r="I226" s="79">
        <v>13.58896</v>
      </c>
      <c r="J226" s="81">
        <v>4263</v>
      </c>
      <c r="K226" s="72"/>
      <c r="L226" s="79">
        <v>2.065195106</v>
      </c>
      <c r="M226" s="80">
        <v>3.613111910846056E-8</v>
      </c>
      <c r="N226" s="80">
        <f t="shared" si="5"/>
        <v>2.218657678389632E-3</v>
      </c>
      <c r="O226" s="80">
        <f>L226/'סכום נכסי הקרן'!$C$42</f>
        <v>3.4067007502156383E-4</v>
      </c>
    </row>
    <row r="227" spans="2:15">
      <c r="E227" s="1"/>
      <c r="F227" s="1"/>
      <c r="G227" s="1"/>
    </row>
    <row r="228" spans="2:15">
      <c r="E228" s="1"/>
      <c r="F228" s="1"/>
      <c r="G228" s="1"/>
    </row>
    <row r="229" spans="2:15">
      <c r="E229" s="1"/>
      <c r="F229" s="1"/>
      <c r="G229" s="1"/>
    </row>
    <row r="230" spans="2:15">
      <c r="B230" s="87" t="s">
        <v>233</v>
      </c>
      <c r="E230" s="1"/>
      <c r="F230" s="1"/>
      <c r="G230" s="1"/>
    </row>
    <row r="231" spans="2:15">
      <c r="B231" s="87" t="s">
        <v>93</v>
      </c>
      <c r="E231" s="1"/>
      <c r="F231" s="1"/>
      <c r="G231" s="1"/>
    </row>
    <row r="232" spans="2:15">
      <c r="B232" s="87" t="s">
        <v>216</v>
      </c>
      <c r="E232" s="1"/>
      <c r="F232" s="1"/>
      <c r="G232" s="1"/>
    </row>
    <row r="233" spans="2:15">
      <c r="B233" s="87" t="s">
        <v>224</v>
      </c>
      <c r="E233" s="1"/>
      <c r="F233" s="1"/>
      <c r="G233" s="1"/>
    </row>
    <row r="234" spans="2:15">
      <c r="B234" s="87" t="s">
        <v>230</v>
      </c>
      <c r="E234" s="1"/>
      <c r="F234" s="1"/>
      <c r="G234" s="1"/>
    </row>
    <row r="235" spans="2:15">
      <c r="E235" s="1"/>
      <c r="F235" s="1"/>
      <c r="G235" s="1"/>
    </row>
    <row r="236" spans="2:15">
      <c r="E236" s="1"/>
      <c r="F236" s="1"/>
      <c r="G236" s="1"/>
    </row>
    <row r="237" spans="2:15">
      <c r="E237" s="1"/>
      <c r="F237" s="1"/>
      <c r="G237" s="1"/>
    </row>
    <row r="238" spans="2:15">
      <c r="E238" s="1"/>
      <c r="F238" s="1"/>
      <c r="G238" s="1"/>
    </row>
    <row r="239" spans="2:15">
      <c r="E239" s="1"/>
      <c r="F239" s="1"/>
      <c r="G239" s="1"/>
    </row>
    <row r="240" spans="2:15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3"/>
      <c r="E273" s="1"/>
      <c r="F273" s="1"/>
      <c r="G273" s="1"/>
    </row>
    <row r="274" spans="2:7">
      <c r="B274" s="43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3"/>
      <c r="E294" s="1"/>
      <c r="F294" s="1"/>
      <c r="G294" s="1"/>
    </row>
    <row r="295" spans="2:7">
      <c r="B295" s="43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3"/>
      <c r="E361" s="1"/>
      <c r="F361" s="1"/>
      <c r="G361" s="1"/>
    </row>
    <row r="362" spans="2:7">
      <c r="B362" s="43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32 B234"/>
    <dataValidation type="list" allowBlank="1" showInputMessage="1" showErrorMessage="1" sqref="E12:E35 E37:E146 E147 E148:E357">
      <formula1>$BF$6:$BF$23</formula1>
    </dataValidation>
    <dataValidation type="list" allowBlank="1" showInputMessage="1" showErrorMessage="1" sqref="H12:H35 H37:H146 H147 H148:H357">
      <formula1>$BJ$6:$BJ$19</formula1>
    </dataValidation>
    <dataValidation type="list" allowBlank="1" showInputMessage="1" showErrorMessage="1" sqref="G12:G35 G37:G146 G147 G148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40" workbookViewId="0">
      <selection activeCell="N48" activeCellId="2" sqref="N12:N23 N25:N47 N48:N63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63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8" t="s">
        <v>161</v>
      </c>
      <c r="C1" s="70" t="s" vm="1">
        <v>240</v>
      </c>
    </row>
    <row r="2" spans="2:63">
      <c r="B2" s="48" t="s">
        <v>160</v>
      </c>
      <c r="C2" s="70" t="s">
        <v>241</v>
      </c>
    </row>
    <row r="3" spans="2:63">
      <c r="B3" s="48" t="s">
        <v>162</v>
      </c>
      <c r="C3" s="70" t="s">
        <v>242</v>
      </c>
    </row>
    <row r="4" spans="2:63">
      <c r="B4" s="48" t="s">
        <v>163</v>
      </c>
      <c r="C4" s="70">
        <v>12147</v>
      </c>
    </row>
    <row r="6" spans="2:63" ht="26.25" customHeight="1">
      <c r="B6" s="118" t="s">
        <v>191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BK6" s="3"/>
    </row>
    <row r="7" spans="2:63" ht="26.25" customHeight="1">
      <c r="B7" s="118" t="s">
        <v>238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BH7" s="3"/>
      <c r="BK7" s="3"/>
    </row>
    <row r="8" spans="2:63" s="3" customFormat="1" ht="74.25" customHeight="1">
      <c r="B8" s="22" t="s">
        <v>96</v>
      </c>
      <c r="C8" s="30" t="s">
        <v>34</v>
      </c>
      <c r="D8" s="30" t="s">
        <v>101</v>
      </c>
      <c r="E8" s="30" t="s">
        <v>98</v>
      </c>
      <c r="F8" s="30" t="s">
        <v>49</v>
      </c>
      <c r="G8" s="30" t="s">
        <v>83</v>
      </c>
      <c r="H8" s="30" t="s">
        <v>218</v>
      </c>
      <c r="I8" s="30" t="s">
        <v>217</v>
      </c>
      <c r="J8" s="30" t="s">
        <v>232</v>
      </c>
      <c r="K8" s="30" t="s">
        <v>46</v>
      </c>
      <c r="L8" s="30" t="s">
        <v>45</v>
      </c>
      <c r="M8" s="30" t="s">
        <v>164</v>
      </c>
      <c r="N8" s="14" t="s">
        <v>166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225</v>
      </c>
      <c r="I9" s="32"/>
      <c r="J9" s="16" t="s">
        <v>221</v>
      </c>
      <c r="K9" s="16" t="s">
        <v>221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89" t="s">
        <v>235</v>
      </c>
      <c r="C11" s="91"/>
      <c r="D11" s="91"/>
      <c r="E11" s="91"/>
      <c r="F11" s="91"/>
      <c r="G11" s="91"/>
      <c r="H11" s="92"/>
      <c r="I11" s="93"/>
      <c r="J11" s="92">
        <v>2.3052336E-2</v>
      </c>
      <c r="K11" s="92">
        <v>581.98411117599983</v>
      </c>
      <c r="L11" s="91"/>
      <c r="M11" s="94">
        <v>1</v>
      </c>
      <c r="N11" s="94">
        <f>K11/'סכום נכסי הקרן'!$C$42</f>
        <v>9.6002828129734111E-2</v>
      </c>
      <c r="O11" s="5"/>
      <c r="BH11" s="1"/>
      <c r="BI11" s="3"/>
      <c r="BK11" s="1"/>
    </row>
    <row r="12" spans="2:63" ht="20.25">
      <c r="B12" s="73" t="s">
        <v>212</v>
      </c>
      <c r="C12" s="74"/>
      <c r="D12" s="74"/>
      <c r="E12" s="74"/>
      <c r="F12" s="74"/>
      <c r="G12" s="74"/>
      <c r="H12" s="82"/>
      <c r="I12" s="84"/>
      <c r="J12" s="74"/>
      <c r="K12" s="82">
        <v>62.765318567000001</v>
      </c>
      <c r="L12" s="74"/>
      <c r="M12" s="83">
        <v>0.10784713424593635</v>
      </c>
      <c r="N12" s="83">
        <f>K12/'סכום נכסי הקרן'!$C$42</f>
        <v>1.035362989329699E-2</v>
      </c>
      <c r="BI12" s="4"/>
    </row>
    <row r="13" spans="2:63">
      <c r="B13" s="90" t="s">
        <v>236</v>
      </c>
      <c r="C13" s="74"/>
      <c r="D13" s="74"/>
      <c r="E13" s="74"/>
      <c r="F13" s="74"/>
      <c r="G13" s="74"/>
      <c r="H13" s="82"/>
      <c r="I13" s="84"/>
      <c r="J13" s="74"/>
      <c r="K13" s="82">
        <v>62.765318567000001</v>
      </c>
      <c r="L13" s="74"/>
      <c r="M13" s="83">
        <v>0.10784713424593635</v>
      </c>
      <c r="N13" s="83">
        <f>K13/'סכום נכסי הקרן'!$C$42</f>
        <v>1.035362989329699E-2</v>
      </c>
    </row>
    <row r="14" spans="2:63">
      <c r="B14" s="78" t="s">
        <v>839</v>
      </c>
      <c r="C14" s="72" t="s">
        <v>840</v>
      </c>
      <c r="D14" s="85" t="s">
        <v>102</v>
      </c>
      <c r="E14" s="72" t="s">
        <v>841</v>
      </c>
      <c r="F14" s="85" t="s">
        <v>842</v>
      </c>
      <c r="G14" s="85" t="s">
        <v>146</v>
      </c>
      <c r="H14" s="79">
        <v>418.13324999999998</v>
      </c>
      <c r="I14" s="81">
        <v>1253</v>
      </c>
      <c r="J14" s="72"/>
      <c r="K14" s="79">
        <v>5.2392096229999998</v>
      </c>
      <c r="L14" s="80">
        <v>5.9796406637574068E-6</v>
      </c>
      <c r="M14" s="80">
        <v>9.0023241569486632E-3</v>
      </c>
      <c r="N14" s="80">
        <f>K14/'סכום נכסי הקרן'!$C$42</f>
        <v>8.6424857880769608E-4</v>
      </c>
    </row>
    <row r="15" spans="2:63">
      <c r="B15" s="78" t="s">
        <v>843</v>
      </c>
      <c r="C15" s="72" t="s">
        <v>844</v>
      </c>
      <c r="D15" s="85" t="s">
        <v>102</v>
      </c>
      <c r="E15" s="72" t="s">
        <v>841</v>
      </c>
      <c r="F15" s="85" t="s">
        <v>842</v>
      </c>
      <c r="G15" s="85" t="s">
        <v>146</v>
      </c>
      <c r="H15" s="79">
        <v>636.76985400000001</v>
      </c>
      <c r="I15" s="81">
        <v>1853</v>
      </c>
      <c r="J15" s="72"/>
      <c r="K15" s="79">
        <v>11.799345386999999</v>
      </c>
      <c r="L15" s="80">
        <v>1.3919345422285893E-5</v>
      </c>
      <c r="M15" s="80">
        <v>2.02743428221045E-2</v>
      </c>
      <c r="N15" s="80">
        <f>K15/'סכום נכסי הקרן'!$C$42</f>
        <v>1.9463942493938068E-3</v>
      </c>
    </row>
    <row r="16" spans="2:63" ht="20.25">
      <c r="B16" s="78" t="s">
        <v>845</v>
      </c>
      <c r="C16" s="72" t="s">
        <v>846</v>
      </c>
      <c r="D16" s="85" t="s">
        <v>102</v>
      </c>
      <c r="E16" s="72" t="s">
        <v>847</v>
      </c>
      <c r="F16" s="85" t="s">
        <v>842</v>
      </c>
      <c r="G16" s="85" t="s">
        <v>146</v>
      </c>
      <c r="H16" s="79">
        <v>0.26867999999999997</v>
      </c>
      <c r="I16" s="81">
        <v>832.8</v>
      </c>
      <c r="J16" s="72"/>
      <c r="K16" s="79">
        <v>2.2375669999999998E-3</v>
      </c>
      <c r="L16" s="80">
        <v>5.5167712474128583E-7</v>
      </c>
      <c r="M16" s="80">
        <v>3.8447218008728921E-6</v>
      </c>
      <c r="N16" s="80">
        <f>K16/'סכום נכסי הקרן'!$C$42</f>
        <v>3.6910416625584213E-7</v>
      </c>
      <c r="BH16" s="4"/>
    </row>
    <row r="17" spans="2:14">
      <c r="B17" s="78" t="s">
        <v>848</v>
      </c>
      <c r="C17" s="72" t="s">
        <v>849</v>
      </c>
      <c r="D17" s="85" t="s">
        <v>102</v>
      </c>
      <c r="E17" s="72" t="s">
        <v>847</v>
      </c>
      <c r="F17" s="85" t="s">
        <v>842</v>
      </c>
      <c r="G17" s="85" t="s">
        <v>146</v>
      </c>
      <c r="H17" s="79">
        <v>764.73045000000002</v>
      </c>
      <c r="I17" s="81">
        <v>1249</v>
      </c>
      <c r="J17" s="72"/>
      <c r="K17" s="79">
        <v>9.5514833209999992</v>
      </c>
      <c r="L17" s="80">
        <v>7.032563444976879E-6</v>
      </c>
      <c r="M17" s="80">
        <v>1.6411931421460236E-2</v>
      </c>
      <c r="N17" s="80">
        <f>K17/'סכום נכסי הקרן'!$C$42</f>
        <v>1.57559183153143E-3</v>
      </c>
    </row>
    <row r="18" spans="2:14">
      <c r="B18" s="78" t="s">
        <v>850</v>
      </c>
      <c r="C18" s="72" t="s">
        <v>851</v>
      </c>
      <c r="D18" s="85" t="s">
        <v>102</v>
      </c>
      <c r="E18" s="72" t="s">
        <v>847</v>
      </c>
      <c r="F18" s="85" t="s">
        <v>842</v>
      </c>
      <c r="G18" s="85" t="s">
        <v>146</v>
      </c>
      <c r="H18" s="79">
        <v>154.49100000000001</v>
      </c>
      <c r="I18" s="81">
        <v>1834</v>
      </c>
      <c r="J18" s="72"/>
      <c r="K18" s="79">
        <v>2.8333649400000001</v>
      </c>
      <c r="L18" s="80">
        <v>2.4191528394240973E-6</v>
      </c>
      <c r="M18" s="80">
        <v>4.8684575499401434E-3</v>
      </c>
      <c r="N18" s="80">
        <f>K18/'סכום נכסי הקרן'!$C$42</f>
        <v>4.6738569342380997E-4</v>
      </c>
    </row>
    <row r="19" spans="2:14">
      <c r="B19" s="78" t="s">
        <v>852</v>
      </c>
      <c r="C19" s="72" t="s">
        <v>853</v>
      </c>
      <c r="D19" s="85" t="s">
        <v>102</v>
      </c>
      <c r="E19" s="72" t="s">
        <v>854</v>
      </c>
      <c r="F19" s="85" t="s">
        <v>842</v>
      </c>
      <c r="G19" s="85" t="s">
        <v>146</v>
      </c>
      <c r="H19" s="79">
        <v>8.8832330000000006</v>
      </c>
      <c r="I19" s="81">
        <v>18050</v>
      </c>
      <c r="J19" s="72"/>
      <c r="K19" s="79">
        <v>1.603423466</v>
      </c>
      <c r="L19" s="80">
        <v>1.0396589708406891E-6</v>
      </c>
      <c r="M19" s="80">
        <v>2.7550983527024559E-3</v>
      </c>
      <c r="N19" s="80">
        <f>K19/'סכום נכסי הקרן'!$C$42</f>
        <v>2.6449723363500743E-4</v>
      </c>
    </row>
    <row r="20" spans="2:14">
      <c r="B20" s="78" t="s">
        <v>855</v>
      </c>
      <c r="C20" s="72" t="s">
        <v>856</v>
      </c>
      <c r="D20" s="85" t="s">
        <v>102</v>
      </c>
      <c r="E20" s="72" t="s">
        <v>854</v>
      </c>
      <c r="F20" s="85" t="s">
        <v>842</v>
      </c>
      <c r="G20" s="85" t="s">
        <v>146</v>
      </c>
      <c r="H20" s="79">
        <v>119.89845</v>
      </c>
      <c r="I20" s="81">
        <v>12280</v>
      </c>
      <c r="J20" s="72"/>
      <c r="K20" s="79">
        <v>14.723529660000001</v>
      </c>
      <c r="L20" s="80">
        <v>8.8477974676818764E-6</v>
      </c>
      <c r="M20" s="80">
        <v>2.5298851596220653E-2</v>
      </c>
      <c r="N20" s="80">
        <f>K20/'סכום נכסי הקרן'!$C$42</f>
        <v>2.4287613016716206E-3</v>
      </c>
    </row>
    <row r="21" spans="2:14">
      <c r="B21" s="78" t="s">
        <v>857</v>
      </c>
      <c r="C21" s="72" t="s">
        <v>858</v>
      </c>
      <c r="D21" s="85" t="s">
        <v>102</v>
      </c>
      <c r="E21" s="72" t="s">
        <v>859</v>
      </c>
      <c r="F21" s="85" t="s">
        <v>842</v>
      </c>
      <c r="G21" s="85" t="s">
        <v>146</v>
      </c>
      <c r="H21" s="79">
        <v>523.92600000000004</v>
      </c>
      <c r="I21" s="81">
        <v>1268</v>
      </c>
      <c r="J21" s="72"/>
      <c r="K21" s="79">
        <v>6.6433816800000001</v>
      </c>
      <c r="L21" s="80">
        <v>2.7341392515532942E-6</v>
      </c>
      <c r="M21" s="80">
        <v>1.1415056790082971E-2</v>
      </c>
      <c r="N21" s="80">
        <f>K21/'סכום נכסי הקרן'!$C$42</f>
        <v>1.0958777351094899E-3</v>
      </c>
    </row>
    <row r="22" spans="2:14">
      <c r="B22" s="78" t="s">
        <v>860</v>
      </c>
      <c r="C22" s="72" t="s">
        <v>861</v>
      </c>
      <c r="D22" s="85" t="s">
        <v>102</v>
      </c>
      <c r="E22" s="72" t="s">
        <v>859</v>
      </c>
      <c r="F22" s="85" t="s">
        <v>842</v>
      </c>
      <c r="G22" s="85" t="s">
        <v>146</v>
      </c>
      <c r="H22" s="79">
        <v>7.8999999999999996E-5</v>
      </c>
      <c r="I22" s="81">
        <v>1313</v>
      </c>
      <c r="J22" s="72"/>
      <c r="K22" s="79">
        <v>1.0410000000000001E-6</v>
      </c>
      <c r="L22" s="80">
        <v>8.700122993308372E-13</v>
      </c>
      <c r="M22" s="80">
        <v>1.7887086262483678E-9</v>
      </c>
      <c r="N22" s="80">
        <f>K22/'סכום נכסי הקרן'!$C$42</f>
        <v>1.7172108681989488E-10</v>
      </c>
    </row>
    <row r="23" spans="2:14">
      <c r="B23" s="78" t="s">
        <v>862</v>
      </c>
      <c r="C23" s="72" t="s">
        <v>863</v>
      </c>
      <c r="D23" s="85" t="s">
        <v>102</v>
      </c>
      <c r="E23" s="72" t="s">
        <v>859</v>
      </c>
      <c r="F23" s="85" t="s">
        <v>842</v>
      </c>
      <c r="G23" s="85" t="s">
        <v>146</v>
      </c>
      <c r="H23" s="79">
        <v>567.25064999999995</v>
      </c>
      <c r="I23" s="81">
        <v>1828</v>
      </c>
      <c r="J23" s="72"/>
      <c r="K23" s="79">
        <v>10.369341882000001</v>
      </c>
      <c r="L23" s="80">
        <v>6.6243240978352396E-6</v>
      </c>
      <c r="M23" s="80">
        <v>1.7817225045967229E-2</v>
      </c>
      <c r="N23" s="80">
        <f>K23/'סכום נכסי הקרן'!$C$42</f>
        <v>1.7105039938367858E-3</v>
      </c>
    </row>
    <row r="24" spans="2:14">
      <c r="B24" s="75"/>
      <c r="C24" s="72"/>
      <c r="D24" s="72"/>
      <c r="E24" s="72"/>
      <c r="F24" s="72"/>
      <c r="G24" s="72"/>
      <c r="H24" s="79"/>
      <c r="I24" s="81"/>
      <c r="J24" s="72"/>
      <c r="K24" s="72"/>
      <c r="L24" s="72"/>
      <c r="M24" s="80"/>
      <c r="N24" s="72"/>
    </row>
    <row r="25" spans="2:14">
      <c r="B25" s="73" t="s">
        <v>211</v>
      </c>
      <c r="C25" s="74"/>
      <c r="D25" s="74"/>
      <c r="E25" s="74"/>
      <c r="F25" s="74"/>
      <c r="G25" s="74"/>
      <c r="H25" s="82"/>
      <c r="I25" s="84"/>
      <c r="J25" s="82">
        <v>2.3052336E-2</v>
      </c>
      <c r="K25" s="82">
        <v>519.21879260899993</v>
      </c>
      <c r="L25" s="74"/>
      <c r="M25" s="83">
        <v>0.89215286575406383</v>
      </c>
      <c r="N25" s="83">
        <f>K25/'סכום נכסי הקרן'!$C$42</f>
        <v>8.5649198236437143E-2</v>
      </c>
    </row>
    <row r="26" spans="2:14">
      <c r="B26" s="90" t="s">
        <v>237</v>
      </c>
      <c r="C26" s="74"/>
      <c r="D26" s="74"/>
      <c r="E26" s="74"/>
      <c r="F26" s="74"/>
      <c r="G26" s="74"/>
      <c r="H26" s="82"/>
      <c r="I26" s="84"/>
      <c r="J26" s="82">
        <v>2.3052336E-2</v>
      </c>
      <c r="K26" s="82">
        <v>519.21879260899993</v>
      </c>
      <c r="L26" s="74"/>
      <c r="M26" s="83">
        <v>0.89215286575406383</v>
      </c>
      <c r="N26" s="83">
        <f>K26/'סכום נכסי הקרן'!$C$42</f>
        <v>8.5649198236437143E-2</v>
      </c>
    </row>
    <row r="27" spans="2:14">
      <c r="B27" s="78" t="s">
        <v>864</v>
      </c>
      <c r="C27" s="72" t="s">
        <v>865</v>
      </c>
      <c r="D27" s="85" t="s">
        <v>25</v>
      </c>
      <c r="E27" s="72"/>
      <c r="F27" s="85" t="s">
        <v>842</v>
      </c>
      <c r="G27" s="85" t="s">
        <v>145</v>
      </c>
      <c r="H27" s="79">
        <v>2.8220549999999998</v>
      </c>
      <c r="I27" s="81">
        <v>384.21</v>
      </c>
      <c r="J27" s="72"/>
      <c r="K27" s="79">
        <v>3.8653951999999998E-2</v>
      </c>
      <c r="L27" s="80">
        <v>5.8452473097167722E-9</v>
      </c>
      <c r="M27" s="80">
        <v>6.641753831026931E-5</v>
      </c>
      <c r="N27" s="80">
        <f>K27/'סכום נכסי הקרן'!$C$42</f>
        <v>6.3762715152008149E-6</v>
      </c>
    </row>
    <row r="28" spans="2:14">
      <c r="B28" s="78" t="s">
        <v>866</v>
      </c>
      <c r="C28" s="72" t="s">
        <v>867</v>
      </c>
      <c r="D28" s="85" t="s">
        <v>25</v>
      </c>
      <c r="E28" s="72"/>
      <c r="F28" s="85" t="s">
        <v>842</v>
      </c>
      <c r="G28" s="85" t="s">
        <v>145</v>
      </c>
      <c r="H28" s="79">
        <v>115.23025299999998</v>
      </c>
      <c r="I28" s="81">
        <v>5078.3</v>
      </c>
      <c r="J28" s="72"/>
      <c r="K28" s="79">
        <v>20.861445416999995</v>
      </c>
      <c r="L28" s="80">
        <v>2.7059123762073632E-6</v>
      </c>
      <c r="M28" s="80">
        <v>3.5845386525838012E-2</v>
      </c>
      <c r="N28" s="80">
        <f>K28/'סכום נכסי הקרן'!$C$42</f>
        <v>3.4412584818839134E-3</v>
      </c>
    </row>
    <row r="29" spans="2:14">
      <c r="B29" s="78" t="s">
        <v>868</v>
      </c>
      <c r="C29" s="72" t="s">
        <v>869</v>
      </c>
      <c r="D29" s="85" t="s">
        <v>638</v>
      </c>
      <c r="E29" s="72"/>
      <c r="F29" s="85" t="s">
        <v>842</v>
      </c>
      <c r="G29" s="85" t="s">
        <v>145</v>
      </c>
      <c r="H29" s="79">
        <v>72.180319999999995</v>
      </c>
      <c r="I29" s="81">
        <v>4424</v>
      </c>
      <c r="J29" s="72"/>
      <c r="K29" s="79">
        <v>11.383962476999999</v>
      </c>
      <c r="L29" s="80">
        <v>4.8639029649595681E-7</v>
      </c>
      <c r="M29" s="80">
        <v>1.9560606996635577E-2</v>
      </c>
      <c r="N29" s="80">
        <f>K29/'סכום נכסי הקרן'!$C$42</f>
        <v>1.8778735916112797E-3</v>
      </c>
    </row>
    <row r="30" spans="2:14">
      <c r="B30" s="78" t="s">
        <v>870</v>
      </c>
      <c r="C30" s="72" t="s">
        <v>871</v>
      </c>
      <c r="D30" s="85" t="s">
        <v>638</v>
      </c>
      <c r="E30" s="72"/>
      <c r="F30" s="85" t="s">
        <v>842</v>
      </c>
      <c r="G30" s="85" t="s">
        <v>145</v>
      </c>
      <c r="H30" s="79">
        <v>96.879755000000003</v>
      </c>
      <c r="I30" s="81">
        <v>5447</v>
      </c>
      <c r="J30" s="72"/>
      <c r="K30" s="79">
        <v>18.812648485</v>
      </c>
      <c r="L30" s="80">
        <v>4.1998957488558997E-7</v>
      </c>
      <c r="M30" s="80">
        <v>3.2325020775886441E-2</v>
      </c>
      <c r="N30" s="80">
        <f>K30/'סכום נכסי הקרן'!$C$42</f>
        <v>3.1032934138375107E-3</v>
      </c>
    </row>
    <row r="31" spans="2:14">
      <c r="B31" s="78" t="s">
        <v>872</v>
      </c>
      <c r="C31" s="72" t="s">
        <v>873</v>
      </c>
      <c r="D31" s="85" t="s">
        <v>106</v>
      </c>
      <c r="E31" s="72"/>
      <c r="F31" s="85" t="s">
        <v>842</v>
      </c>
      <c r="G31" s="85" t="s">
        <v>155</v>
      </c>
      <c r="H31" s="79">
        <v>1056.4942020000001</v>
      </c>
      <c r="I31" s="81">
        <v>1490</v>
      </c>
      <c r="J31" s="72"/>
      <c r="K31" s="79">
        <v>51.614094532000003</v>
      </c>
      <c r="L31" s="80">
        <v>3.5053937383009416E-7</v>
      </c>
      <c r="M31" s="80">
        <v>8.8686432397105774E-2</v>
      </c>
      <c r="N31" s="80">
        <f>K31/'סכום נכסי הקרן'!$C$42</f>
        <v>8.5141483268586296E-3</v>
      </c>
    </row>
    <row r="32" spans="2:14">
      <c r="B32" s="78" t="s">
        <v>874</v>
      </c>
      <c r="C32" s="72" t="s">
        <v>875</v>
      </c>
      <c r="D32" s="85" t="s">
        <v>638</v>
      </c>
      <c r="E32" s="72"/>
      <c r="F32" s="85" t="s">
        <v>842</v>
      </c>
      <c r="G32" s="85" t="s">
        <v>145</v>
      </c>
      <c r="H32" s="79">
        <v>47.790784000000002</v>
      </c>
      <c r="I32" s="81">
        <v>8858</v>
      </c>
      <c r="J32" s="72"/>
      <c r="K32" s="79">
        <v>15.091741761000002</v>
      </c>
      <c r="L32" s="80">
        <v>2.2810161608990474E-7</v>
      </c>
      <c r="M32" s="80">
        <v>2.5931535708946622E-2</v>
      </c>
      <c r="N32" s="80">
        <f>K32/'סכום נכסי הקרן'!$C$42</f>
        <v>2.4895007658060657E-3</v>
      </c>
    </row>
    <row r="33" spans="2:14">
      <c r="B33" s="78" t="s">
        <v>876</v>
      </c>
      <c r="C33" s="72" t="s">
        <v>877</v>
      </c>
      <c r="D33" s="85" t="s">
        <v>25</v>
      </c>
      <c r="E33" s="72"/>
      <c r="F33" s="85" t="s">
        <v>842</v>
      </c>
      <c r="G33" s="85" t="s">
        <v>154</v>
      </c>
      <c r="H33" s="79">
        <v>151.080398</v>
      </c>
      <c r="I33" s="81">
        <v>3066</v>
      </c>
      <c r="J33" s="72"/>
      <c r="K33" s="79">
        <v>11.581238959999999</v>
      </c>
      <c r="L33" s="80">
        <v>2.693235587987595E-6</v>
      </c>
      <c r="M33" s="80">
        <v>1.9899579279918995E-2</v>
      </c>
      <c r="N33" s="80">
        <f>K33/'סכום נכסי הקרן'!$C$42</f>
        <v>1.9104158894640813E-3</v>
      </c>
    </row>
    <row r="34" spans="2:14">
      <c r="B34" s="78" t="s">
        <v>878</v>
      </c>
      <c r="C34" s="72" t="s">
        <v>879</v>
      </c>
      <c r="D34" s="85" t="s">
        <v>105</v>
      </c>
      <c r="E34" s="72"/>
      <c r="F34" s="85" t="s">
        <v>842</v>
      </c>
      <c r="G34" s="85" t="s">
        <v>145</v>
      </c>
      <c r="H34" s="79">
        <v>563.63748299999997</v>
      </c>
      <c r="I34" s="81">
        <v>403</v>
      </c>
      <c r="J34" s="72"/>
      <c r="K34" s="79">
        <v>8.0977515310000001</v>
      </c>
      <c r="L34" s="80">
        <v>3.0590908168249658E-6</v>
      </c>
      <c r="M34" s="80">
        <v>1.3914042283108191E-2</v>
      </c>
      <c r="N34" s="80">
        <f>K34/'סכום נכסי הקרן'!$C$42</f>
        <v>1.335787409895089E-3</v>
      </c>
    </row>
    <row r="35" spans="2:14">
      <c r="B35" s="78" t="s">
        <v>880</v>
      </c>
      <c r="C35" s="72" t="s">
        <v>881</v>
      </c>
      <c r="D35" s="85" t="s">
        <v>638</v>
      </c>
      <c r="E35" s="72"/>
      <c r="F35" s="85" t="s">
        <v>842</v>
      </c>
      <c r="G35" s="85" t="s">
        <v>145</v>
      </c>
      <c r="H35" s="79">
        <v>45.435729000000002</v>
      </c>
      <c r="I35" s="81">
        <v>5901</v>
      </c>
      <c r="J35" s="72"/>
      <c r="K35" s="79">
        <v>9.5583438409999992</v>
      </c>
      <c r="L35" s="80">
        <v>3.8891795490729803E-7</v>
      </c>
      <c r="M35" s="80">
        <v>1.6423719578333003E-2</v>
      </c>
      <c r="N35" s="80">
        <f>K35/'סכום נכסי הקרן'!$C$42</f>
        <v>1.5767235279296524E-3</v>
      </c>
    </row>
    <row r="36" spans="2:14">
      <c r="B36" s="78" t="s">
        <v>882</v>
      </c>
      <c r="C36" s="72" t="s">
        <v>883</v>
      </c>
      <c r="D36" s="85" t="s">
        <v>638</v>
      </c>
      <c r="E36" s="72"/>
      <c r="F36" s="85" t="s">
        <v>842</v>
      </c>
      <c r="G36" s="85" t="s">
        <v>145</v>
      </c>
      <c r="H36" s="79">
        <v>44.296480000000003</v>
      </c>
      <c r="I36" s="81">
        <v>4788</v>
      </c>
      <c r="J36" s="72"/>
      <c r="K36" s="79">
        <v>7.5610636229999999</v>
      </c>
      <c r="L36" s="80">
        <v>3.4074215384615387E-6</v>
      </c>
      <c r="M36" s="80">
        <v>1.2991872935708776E-2</v>
      </c>
      <c r="N36" s="80">
        <f>K36/'סכום נכסי הקרן'!$C$42</f>
        <v>1.2472565445301939E-3</v>
      </c>
    </row>
    <row r="37" spans="2:14">
      <c r="B37" s="78" t="s">
        <v>884</v>
      </c>
      <c r="C37" s="72" t="s">
        <v>885</v>
      </c>
      <c r="D37" s="85" t="s">
        <v>105</v>
      </c>
      <c r="E37" s="72"/>
      <c r="F37" s="85" t="s">
        <v>842</v>
      </c>
      <c r="G37" s="85" t="s">
        <v>145</v>
      </c>
      <c r="H37" s="79">
        <v>335.31200000000007</v>
      </c>
      <c r="I37" s="81">
        <v>483.88</v>
      </c>
      <c r="J37" s="72"/>
      <c r="K37" s="79">
        <v>5.7842399699999998</v>
      </c>
      <c r="L37" s="80">
        <v>1.3197759318719286E-5</v>
      </c>
      <c r="M37" s="80">
        <v>9.9388279833137368E-3</v>
      </c>
      <c r="N37" s="80">
        <f>K37/'סכום נכסי הקרן'!$C$42</f>
        <v>9.5415559469306057E-4</v>
      </c>
    </row>
    <row r="38" spans="2:14">
      <c r="B38" s="78" t="s">
        <v>886</v>
      </c>
      <c r="C38" s="72" t="s">
        <v>887</v>
      </c>
      <c r="D38" s="85" t="s">
        <v>25</v>
      </c>
      <c r="E38" s="72"/>
      <c r="F38" s="85" t="s">
        <v>842</v>
      </c>
      <c r="G38" s="85" t="s">
        <v>147</v>
      </c>
      <c r="H38" s="79">
        <v>18.190851000000002</v>
      </c>
      <c r="I38" s="81">
        <v>2836</v>
      </c>
      <c r="J38" s="72"/>
      <c r="K38" s="79">
        <v>2.012135813</v>
      </c>
      <c r="L38" s="80">
        <v>2.7985924615384617E-6</v>
      </c>
      <c r="M38" s="80">
        <v>3.4573724168072742E-3</v>
      </c>
      <c r="N38" s="80">
        <f>K38/'סכום נכסי הקרן'!$C$42</f>
        <v>3.3191752991123223E-4</v>
      </c>
    </row>
    <row r="39" spans="2:14">
      <c r="B39" s="78" t="s">
        <v>888</v>
      </c>
      <c r="C39" s="72" t="s">
        <v>889</v>
      </c>
      <c r="D39" s="85" t="s">
        <v>105</v>
      </c>
      <c r="E39" s="72"/>
      <c r="F39" s="85" t="s">
        <v>842</v>
      </c>
      <c r="G39" s="85" t="s">
        <v>145</v>
      </c>
      <c r="H39" s="79">
        <v>508.89250400000014</v>
      </c>
      <c r="I39" s="81">
        <v>2299.5</v>
      </c>
      <c r="J39" s="72"/>
      <c r="K39" s="79">
        <v>41.717569869000002</v>
      </c>
      <c r="L39" s="80">
        <v>1.0117198547132987E-6</v>
      </c>
      <c r="M39" s="80">
        <v>7.1681630250527664E-2</v>
      </c>
      <c r="N39" s="80">
        <f>K39/'סכום נכסי הקרן'!$C$42</f>
        <v>6.8816392290005565E-3</v>
      </c>
    </row>
    <row r="40" spans="2:14">
      <c r="B40" s="78" t="s">
        <v>890</v>
      </c>
      <c r="C40" s="72" t="s">
        <v>891</v>
      </c>
      <c r="D40" s="85" t="s">
        <v>892</v>
      </c>
      <c r="E40" s="72"/>
      <c r="F40" s="85" t="s">
        <v>842</v>
      </c>
      <c r="G40" s="85" t="s">
        <v>150</v>
      </c>
      <c r="H40" s="79">
        <v>2550.171331</v>
      </c>
      <c r="I40" s="81">
        <v>2385</v>
      </c>
      <c r="J40" s="72"/>
      <c r="K40" s="79">
        <v>27.970631085000001</v>
      </c>
      <c r="L40" s="80">
        <v>1.1068514458061241E-5</v>
      </c>
      <c r="M40" s="80">
        <v>4.8060815661239431E-2</v>
      </c>
      <c r="N40" s="80">
        <f>K40/'סכום נכסי הקרן'!$C$42</f>
        <v>4.6139742257008025E-3</v>
      </c>
    </row>
    <row r="41" spans="2:14">
      <c r="B41" s="78" t="s">
        <v>893</v>
      </c>
      <c r="C41" s="72" t="s">
        <v>894</v>
      </c>
      <c r="D41" s="85" t="s">
        <v>25</v>
      </c>
      <c r="E41" s="72"/>
      <c r="F41" s="85" t="s">
        <v>842</v>
      </c>
      <c r="G41" s="85" t="s">
        <v>147</v>
      </c>
      <c r="H41" s="79">
        <v>246.41567099999997</v>
      </c>
      <c r="I41" s="81">
        <v>1996.5</v>
      </c>
      <c r="J41" s="72"/>
      <c r="K41" s="79">
        <v>19.188262496000004</v>
      </c>
      <c r="L41" s="80">
        <v>8.7505564985795443E-7</v>
      </c>
      <c r="M41" s="80">
        <v>3.2970423294249034E-2</v>
      </c>
      <c r="N41" s="80">
        <f>K41/'סכום נכסי הקרן'!$C$42</f>
        <v>3.1652538808823721E-3</v>
      </c>
    </row>
    <row r="42" spans="2:14">
      <c r="B42" s="78" t="s">
        <v>895</v>
      </c>
      <c r="C42" s="72" t="s">
        <v>896</v>
      </c>
      <c r="D42" s="85" t="s">
        <v>105</v>
      </c>
      <c r="E42" s="72"/>
      <c r="F42" s="85" t="s">
        <v>842</v>
      </c>
      <c r="G42" s="85" t="s">
        <v>145</v>
      </c>
      <c r="H42" s="79">
        <v>1.8487340000000001</v>
      </c>
      <c r="I42" s="81">
        <v>26350</v>
      </c>
      <c r="J42" s="72"/>
      <c r="K42" s="79">
        <v>1.7366590179999999</v>
      </c>
      <c r="L42" s="80">
        <v>1.6115012718875694E-8</v>
      </c>
      <c r="M42" s="80">
        <v>2.9840316679621702E-3</v>
      </c>
      <c r="N42" s="80">
        <f>K42/'סכום נכסי הקרן'!$C$42</f>
        <v>2.8647547935305601E-4</v>
      </c>
    </row>
    <row r="43" spans="2:14">
      <c r="B43" s="78" t="s">
        <v>897</v>
      </c>
      <c r="C43" s="72" t="s">
        <v>898</v>
      </c>
      <c r="D43" s="85" t="s">
        <v>638</v>
      </c>
      <c r="E43" s="72"/>
      <c r="F43" s="85" t="s">
        <v>842</v>
      </c>
      <c r="G43" s="85" t="s">
        <v>145</v>
      </c>
      <c r="H43" s="79">
        <v>24.588252000000001</v>
      </c>
      <c r="I43" s="81">
        <v>14386</v>
      </c>
      <c r="J43" s="72"/>
      <c r="K43" s="79">
        <v>12.610353295999998</v>
      </c>
      <c r="L43" s="80">
        <v>9.9026387434554971E-8</v>
      </c>
      <c r="M43" s="80">
        <v>2.1667865245528082E-2</v>
      </c>
      <c r="N43" s="80">
        <f>K43/'סכום נכסי הקרן'!$C$42</f>
        <v>2.0801763431046714E-3</v>
      </c>
    </row>
    <row r="44" spans="2:14">
      <c r="B44" s="78" t="s">
        <v>899</v>
      </c>
      <c r="C44" s="72" t="s">
        <v>900</v>
      </c>
      <c r="D44" s="85" t="s">
        <v>638</v>
      </c>
      <c r="E44" s="72"/>
      <c r="F44" s="85" t="s">
        <v>842</v>
      </c>
      <c r="G44" s="85" t="s">
        <v>145</v>
      </c>
      <c r="H44" s="79">
        <v>27.530880000000003</v>
      </c>
      <c r="I44" s="81">
        <v>2893</v>
      </c>
      <c r="J44" s="72"/>
      <c r="K44" s="79">
        <v>2.8394096980000003</v>
      </c>
      <c r="L44" s="80">
        <v>1.1012352000000001E-6</v>
      </c>
      <c r="M44" s="80">
        <v>4.8788440156252383E-3</v>
      </c>
      <c r="N44" s="80">
        <f>K44/'סכום נכסי הקרן'!$C$42</f>
        <v>4.6838282350385158E-4</v>
      </c>
    </row>
    <row r="45" spans="2:14">
      <c r="B45" s="78" t="s">
        <v>901</v>
      </c>
      <c r="C45" s="72" t="s">
        <v>902</v>
      </c>
      <c r="D45" s="85" t="s">
        <v>25</v>
      </c>
      <c r="E45" s="72"/>
      <c r="F45" s="85" t="s">
        <v>842</v>
      </c>
      <c r="G45" s="85" t="s">
        <v>147</v>
      </c>
      <c r="H45" s="79">
        <v>35.620721999999994</v>
      </c>
      <c r="I45" s="81">
        <v>2192</v>
      </c>
      <c r="J45" s="72"/>
      <c r="K45" s="79">
        <v>3.0453786269999994</v>
      </c>
      <c r="L45" s="80">
        <v>5.745277741935483E-6</v>
      </c>
      <c r="M45" s="80">
        <v>5.232752180890787E-3</v>
      </c>
      <c r="N45" s="80">
        <f>K45/'סכום נכסי הקרן'!$C$42</f>
        <v>5.0235900826754959E-4</v>
      </c>
    </row>
    <row r="46" spans="2:14">
      <c r="B46" s="78" t="s">
        <v>903</v>
      </c>
      <c r="C46" s="72" t="s">
        <v>904</v>
      </c>
      <c r="D46" s="85" t="s">
        <v>617</v>
      </c>
      <c r="E46" s="72"/>
      <c r="F46" s="85" t="s">
        <v>842</v>
      </c>
      <c r="G46" s="85" t="s">
        <v>145</v>
      </c>
      <c r="H46" s="79">
        <v>52.432208000000003</v>
      </c>
      <c r="I46" s="81">
        <v>5725</v>
      </c>
      <c r="J46" s="72"/>
      <c r="K46" s="79">
        <v>10.701217032000001</v>
      </c>
      <c r="L46" s="80">
        <v>6.0405769585253456E-7</v>
      </c>
      <c r="M46" s="80">
        <v>1.8387472830446068E-2</v>
      </c>
      <c r="N46" s="80">
        <f>K46/'סכום נכסי הקרן'!$C$42</f>
        <v>1.7652493938814695E-3</v>
      </c>
    </row>
    <row r="47" spans="2:14">
      <c r="B47" s="78" t="s">
        <v>905</v>
      </c>
      <c r="C47" s="72" t="s">
        <v>906</v>
      </c>
      <c r="D47" s="85" t="s">
        <v>638</v>
      </c>
      <c r="E47" s="72"/>
      <c r="F47" s="85" t="s">
        <v>842</v>
      </c>
      <c r="G47" s="85" t="s">
        <v>145</v>
      </c>
      <c r="H47" s="79">
        <v>34.625376000000003</v>
      </c>
      <c r="I47" s="81">
        <v>11446</v>
      </c>
      <c r="J47" s="72"/>
      <c r="K47" s="79">
        <v>14.128881214000002</v>
      </c>
      <c r="L47" s="80">
        <v>1.2014356696738376E-7</v>
      </c>
      <c r="M47" s="80">
        <v>2.4277090976676574E-2</v>
      </c>
      <c r="N47" s="80">
        <f>K47/'סכום נכסי הקרן'!$C$42</f>
        <v>2.3306693925238E-3</v>
      </c>
    </row>
    <row r="48" spans="2:14">
      <c r="B48" s="78" t="s">
        <v>907</v>
      </c>
      <c r="C48" s="72" t="s">
        <v>908</v>
      </c>
      <c r="D48" s="85" t="s">
        <v>105</v>
      </c>
      <c r="E48" s="72"/>
      <c r="F48" s="85" t="s">
        <v>842</v>
      </c>
      <c r="G48" s="85" t="s">
        <v>145</v>
      </c>
      <c r="H48" s="79">
        <v>1727.9757890000003</v>
      </c>
      <c r="I48" s="81">
        <v>664.5</v>
      </c>
      <c r="J48" s="72"/>
      <c r="K48" s="79">
        <v>40.934752858000003</v>
      </c>
      <c r="L48" s="80">
        <v>8.9416599689521361E-6</v>
      </c>
      <c r="M48" s="80">
        <v>7.0336547118587542E-2</v>
      </c>
      <c r="N48" s="80">
        <f>K48/'סכום נכסי הקרן'!$C$42</f>
        <v>6.7525074442647054E-3</v>
      </c>
    </row>
    <row r="49" spans="2:14">
      <c r="B49" s="78" t="s">
        <v>909</v>
      </c>
      <c r="C49" s="72" t="s">
        <v>910</v>
      </c>
      <c r="D49" s="85" t="s">
        <v>638</v>
      </c>
      <c r="E49" s="72"/>
      <c r="F49" s="85" t="s">
        <v>842</v>
      </c>
      <c r="G49" s="85" t="s">
        <v>145</v>
      </c>
      <c r="H49" s="79">
        <v>20.697680000000002</v>
      </c>
      <c r="I49" s="81">
        <v>21029</v>
      </c>
      <c r="J49" s="72"/>
      <c r="K49" s="79">
        <v>15.516716644000002</v>
      </c>
      <c r="L49" s="80">
        <v>1.4225209621993129E-6</v>
      </c>
      <c r="M49" s="80">
        <v>2.6661753037631537E-2</v>
      </c>
      <c r="N49" s="80">
        <f>K49/'סכום נכסי הקרן'!$C$42</f>
        <v>2.5596036945091565E-3</v>
      </c>
    </row>
    <row r="50" spans="2:14">
      <c r="B50" s="78" t="s">
        <v>911</v>
      </c>
      <c r="C50" s="72" t="s">
        <v>912</v>
      </c>
      <c r="D50" s="85" t="s">
        <v>25</v>
      </c>
      <c r="E50" s="72"/>
      <c r="F50" s="85" t="s">
        <v>842</v>
      </c>
      <c r="G50" s="85" t="s">
        <v>147</v>
      </c>
      <c r="H50" s="79">
        <v>65.487069000000005</v>
      </c>
      <c r="I50" s="81">
        <v>4230.5</v>
      </c>
      <c r="J50" s="72"/>
      <c r="K50" s="79">
        <v>10.805509885999999</v>
      </c>
      <c r="L50" s="80">
        <v>1.2121623137436373E-5</v>
      </c>
      <c r="M50" s="80">
        <v>1.8566675066378689E-2</v>
      </c>
      <c r="N50" s="80">
        <f>K50/'סכום נכסי הקרן'!$C$42</f>
        <v>1.7824533153381731E-3</v>
      </c>
    </row>
    <row r="51" spans="2:14">
      <c r="B51" s="78" t="s">
        <v>913</v>
      </c>
      <c r="C51" s="72" t="s">
        <v>914</v>
      </c>
      <c r="D51" s="85" t="s">
        <v>617</v>
      </c>
      <c r="E51" s="72"/>
      <c r="F51" s="85" t="s">
        <v>842</v>
      </c>
      <c r="G51" s="85" t="s">
        <v>145</v>
      </c>
      <c r="H51" s="79">
        <v>84.269941000000003</v>
      </c>
      <c r="I51" s="81">
        <v>4527</v>
      </c>
      <c r="J51" s="72"/>
      <c r="K51" s="79">
        <v>13.600119352</v>
      </c>
      <c r="L51" s="80">
        <v>1.6588571062992126E-6</v>
      </c>
      <c r="M51" s="80">
        <v>2.3368540636820135E-2</v>
      </c>
      <c r="N51" s="80">
        <f>K51/'סכום נכסי הקרן'!$C$42</f>
        <v>2.2434459903993508E-3</v>
      </c>
    </row>
    <row r="52" spans="2:14">
      <c r="B52" s="78" t="s">
        <v>915</v>
      </c>
      <c r="C52" s="72" t="s">
        <v>916</v>
      </c>
      <c r="D52" s="85" t="s">
        <v>105</v>
      </c>
      <c r="E52" s="72"/>
      <c r="F52" s="85" t="s">
        <v>842</v>
      </c>
      <c r="G52" s="85" t="s">
        <v>145</v>
      </c>
      <c r="H52" s="79">
        <v>21.739265</v>
      </c>
      <c r="I52" s="81">
        <v>2704.5</v>
      </c>
      <c r="J52" s="72"/>
      <c r="K52" s="79">
        <v>2.0960004990000001</v>
      </c>
      <c r="L52" s="80">
        <v>2.095042372363564E-7</v>
      </c>
      <c r="M52" s="80">
        <v>3.601473749454547E-3</v>
      </c>
      <c r="N52" s="80">
        <f>K52/'סכום נכסי הקרן'!$C$42</f>
        <v>3.4575166538263396E-4</v>
      </c>
    </row>
    <row r="53" spans="2:14">
      <c r="B53" s="78" t="s">
        <v>917</v>
      </c>
      <c r="C53" s="72" t="s">
        <v>918</v>
      </c>
      <c r="D53" s="85" t="s">
        <v>25</v>
      </c>
      <c r="E53" s="72"/>
      <c r="F53" s="85" t="s">
        <v>842</v>
      </c>
      <c r="G53" s="85" t="s">
        <v>147</v>
      </c>
      <c r="H53" s="79">
        <v>37.201984000000003</v>
      </c>
      <c r="I53" s="81">
        <v>10042</v>
      </c>
      <c r="J53" s="72"/>
      <c r="K53" s="79">
        <v>14.570831357999998</v>
      </c>
      <c r="L53" s="80">
        <v>9.8194930297195407E-6</v>
      </c>
      <c r="M53" s="80">
        <v>2.5036476216776959E-2</v>
      </c>
      <c r="N53" s="80">
        <f>K53/'סכום נכסי הקרן'!$C$42</f>
        <v>2.4035725232134141E-3</v>
      </c>
    </row>
    <row r="54" spans="2:14">
      <c r="B54" s="78" t="s">
        <v>919</v>
      </c>
      <c r="C54" s="72" t="s">
        <v>920</v>
      </c>
      <c r="D54" s="85" t="s">
        <v>25</v>
      </c>
      <c r="E54" s="72"/>
      <c r="F54" s="85" t="s">
        <v>842</v>
      </c>
      <c r="G54" s="85" t="s">
        <v>147</v>
      </c>
      <c r="H54" s="79">
        <v>42.583351000000015</v>
      </c>
      <c r="I54" s="81">
        <v>4268.2</v>
      </c>
      <c r="J54" s="72"/>
      <c r="K54" s="79">
        <v>7.0889617450000006</v>
      </c>
      <c r="L54" s="80">
        <v>8.1167560081283192E-6</v>
      </c>
      <c r="M54" s="80">
        <v>1.2180679178123134E-2</v>
      </c>
      <c r="N54" s="80">
        <f>K54/'סכום נכסי הקרן'!$C$42</f>
        <v>1.1693796496407862E-3</v>
      </c>
    </row>
    <row r="55" spans="2:14">
      <c r="B55" s="78" t="s">
        <v>921</v>
      </c>
      <c r="C55" s="72" t="s">
        <v>922</v>
      </c>
      <c r="D55" s="85" t="s">
        <v>638</v>
      </c>
      <c r="E55" s="72"/>
      <c r="F55" s="85" t="s">
        <v>842</v>
      </c>
      <c r="G55" s="85" t="s">
        <v>145</v>
      </c>
      <c r="H55" s="79">
        <v>11.741285</v>
      </c>
      <c r="I55" s="81">
        <v>11714</v>
      </c>
      <c r="J55" s="72"/>
      <c r="K55" s="79">
        <v>4.9032087519999994</v>
      </c>
      <c r="L55" s="80">
        <v>7.2383518905227233E-7</v>
      </c>
      <c r="M55" s="80">
        <v>8.4249873112381291E-3</v>
      </c>
      <c r="N55" s="80">
        <f>K55/'סכום נכסי הקרן'!$C$42</f>
        <v>8.0882260883598483E-4</v>
      </c>
    </row>
    <row r="56" spans="2:14">
      <c r="B56" s="78" t="s">
        <v>923</v>
      </c>
      <c r="C56" s="72" t="s">
        <v>924</v>
      </c>
      <c r="D56" s="85" t="s">
        <v>105</v>
      </c>
      <c r="E56" s="72"/>
      <c r="F56" s="85" t="s">
        <v>842</v>
      </c>
      <c r="G56" s="85" t="s">
        <v>145</v>
      </c>
      <c r="H56" s="79">
        <v>5.5824509999999998</v>
      </c>
      <c r="I56" s="81">
        <v>48430.5</v>
      </c>
      <c r="J56" s="72"/>
      <c r="K56" s="79">
        <v>9.6383652479999995</v>
      </c>
      <c r="L56" s="80">
        <v>4.5301920371955363E-7</v>
      </c>
      <c r="M56" s="80">
        <v>1.6561217158530345E-2</v>
      </c>
      <c r="N56" s="80">
        <f>K56/'סכום נכסי הקרן'!$C$42</f>
        <v>1.5899236844895922E-3</v>
      </c>
    </row>
    <row r="57" spans="2:14">
      <c r="B57" s="78" t="s">
        <v>925</v>
      </c>
      <c r="C57" s="72" t="s">
        <v>926</v>
      </c>
      <c r="D57" s="85" t="s">
        <v>25</v>
      </c>
      <c r="E57" s="72"/>
      <c r="F57" s="85" t="s">
        <v>842</v>
      </c>
      <c r="G57" s="85" t="s">
        <v>147</v>
      </c>
      <c r="H57" s="79">
        <v>43.090061000000006</v>
      </c>
      <c r="I57" s="81">
        <v>17674</v>
      </c>
      <c r="J57" s="72"/>
      <c r="K57" s="79">
        <v>29.703661693000001</v>
      </c>
      <c r="L57" s="80">
        <v>1.3465644062500002E-5</v>
      </c>
      <c r="M57" s="80">
        <v>5.1038612777552637E-2</v>
      </c>
      <c r="N57" s="80">
        <f>K57/'סכום נכסי הקרן'!$C$42</f>
        <v>4.8998511704634378E-3</v>
      </c>
    </row>
    <row r="58" spans="2:14">
      <c r="B58" s="78" t="s">
        <v>927</v>
      </c>
      <c r="C58" s="72" t="s">
        <v>928</v>
      </c>
      <c r="D58" s="85" t="s">
        <v>105</v>
      </c>
      <c r="E58" s="72"/>
      <c r="F58" s="85" t="s">
        <v>842</v>
      </c>
      <c r="G58" s="85" t="s">
        <v>145</v>
      </c>
      <c r="H58" s="79">
        <v>124.24191999999999</v>
      </c>
      <c r="I58" s="81">
        <v>2572.5</v>
      </c>
      <c r="J58" s="72"/>
      <c r="K58" s="79">
        <v>11.394179892</v>
      </c>
      <c r="L58" s="80">
        <v>1.4199076571428571E-5</v>
      </c>
      <c r="M58" s="80">
        <v>1.9578163171802207E-2</v>
      </c>
      <c r="N58" s="80">
        <f>K58/'סכום נכסי הקרן'!$C$42</f>
        <v>1.8795590340784172E-3</v>
      </c>
    </row>
    <row r="59" spans="2:14">
      <c r="B59" s="78" t="s">
        <v>929</v>
      </c>
      <c r="C59" s="72" t="s">
        <v>930</v>
      </c>
      <c r="D59" s="85" t="s">
        <v>117</v>
      </c>
      <c r="E59" s="72"/>
      <c r="F59" s="85" t="s">
        <v>842</v>
      </c>
      <c r="G59" s="85" t="s">
        <v>149</v>
      </c>
      <c r="H59" s="79">
        <v>65.487987000000004</v>
      </c>
      <c r="I59" s="81">
        <v>6492</v>
      </c>
      <c r="J59" s="72"/>
      <c r="K59" s="79">
        <v>9.2350650549999997</v>
      </c>
      <c r="L59" s="80">
        <v>1.1548766460716445E-6</v>
      </c>
      <c r="M59" s="80">
        <v>1.5868242581982092E-2</v>
      </c>
      <c r="N59" s="80">
        <f>K59/'סכום נכסי הקרן'!$C$42</f>
        <v>1.5233961653189549E-3</v>
      </c>
    </row>
    <row r="60" spans="2:14">
      <c r="B60" s="78" t="s">
        <v>931</v>
      </c>
      <c r="C60" s="72" t="s">
        <v>932</v>
      </c>
      <c r="D60" s="85" t="s">
        <v>105</v>
      </c>
      <c r="E60" s="72"/>
      <c r="F60" s="85" t="s">
        <v>842</v>
      </c>
      <c r="G60" s="85" t="s">
        <v>148</v>
      </c>
      <c r="H60" s="79">
        <v>0</v>
      </c>
      <c r="I60" s="81">
        <v>2346.5</v>
      </c>
      <c r="J60" s="79">
        <v>2.3052336E-2</v>
      </c>
      <c r="K60" s="79">
        <v>2.3052336E-2</v>
      </c>
      <c r="L60" s="80">
        <v>0</v>
      </c>
      <c r="M60" s="80">
        <v>3.9609906107949848E-5</v>
      </c>
      <c r="N60" s="80">
        <f>K60/'סכום נכסי הקרן'!$C$42</f>
        <v>3.8026630083164148E-6</v>
      </c>
    </row>
    <row r="61" spans="2:14">
      <c r="B61" s="78" t="s">
        <v>933</v>
      </c>
      <c r="C61" s="72" t="s">
        <v>934</v>
      </c>
      <c r="D61" s="85" t="s">
        <v>638</v>
      </c>
      <c r="E61" s="72"/>
      <c r="F61" s="85" t="s">
        <v>842</v>
      </c>
      <c r="G61" s="85" t="s">
        <v>145</v>
      </c>
      <c r="H61" s="79">
        <v>56.091132999999999</v>
      </c>
      <c r="I61" s="81">
        <v>21190</v>
      </c>
      <c r="J61" s="72"/>
      <c r="K61" s="79">
        <v>42.372559664999997</v>
      </c>
      <c r="L61" s="80">
        <v>5.2645415286551349E-7</v>
      </c>
      <c r="M61" s="80">
        <v>7.280707299616633E-2</v>
      </c>
      <c r="N61" s="80">
        <f>K61/'סכום נכסי הקרן'!$C$42</f>
        <v>6.9896849154799613E-3</v>
      </c>
    </row>
    <row r="62" spans="2:14">
      <c r="B62" s="78" t="s">
        <v>935</v>
      </c>
      <c r="C62" s="72" t="s">
        <v>936</v>
      </c>
      <c r="D62" s="85" t="s">
        <v>638</v>
      </c>
      <c r="E62" s="72"/>
      <c r="F62" s="85" t="s">
        <v>842</v>
      </c>
      <c r="G62" s="85" t="s">
        <v>145</v>
      </c>
      <c r="H62" s="79">
        <v>66.148939999999982</v>
      </c>
      <c r="I62" s="81">
        <v>2442</v>
      </c>
      <c r="J62" s="72"/>
      <c r="K62" s="79">
        <v>5.7587480709999985</v>
      </c>
      <c r="L62" s="80">
        <v>1.9924379518072282E-6</v>
      </c>
      <c r="M62" s="80">
        <v>9.8950262737645001E-3</v>
      </c>
      <c r="N62" s="80">
        <f>K62/'סכום נכסי הקרן'!$C$42</f>
        <v>9.4995050669941677E-4</v>
      </c>
    </row>
    <row r="63" spans="2:14">
      <c r="B63" s="78" t="s">
        <v>937</v>
      </c>
      <c r="C63" s="72" t="s">
        <v>938</v>
      </c>
      <c r="D63" s="85" t="s">
        <v>638</v>
      </c>
      <c r="E63" s="72"/>
      <c r="F63" s="85" t="s">
        <v>842</v>
      </c>
      <c r="G63" s="85" t="s">
        <v>145</v>
      </c>
      <c r="H63" s="79">
        <v>19.236319999999999</v>
      </c>
      <c r="I63" s="81">
        <v>7643</v>
      </c>
      <c r="J63" s="72"/>
      <c r="K63" s="79">
        <v>5.2413768579999997</v>
      </c>
      <c r="L63" s="80">
        <v>7.8515591836734693E-6</v>
      </c>
      <c r="M63" s="80">
        <v>9.006048030089496E-3</v>
      </c>
      <c r="N63" s="80">
        <f>K63/'סכום נכסי הקרן'!$C$42</f>
        <v>8.6460608116081241E-4</v>
      </c>
    </row>
    <row r="64" spans="2:14">
      <c r="D64" s="1"/>
      <c r="E64" s="1"/>
      <c r="F64" s="1"/>
      <c r="G64" s="1"/>
    </row>
    <row r="65" spans="2:7">
      <c r="D65" s="1"/>
      <c r="E65" s="1"/>
      <c r="F65" s="1"/>
      <c r="G65" s="1"/>
    </row>
    <row r="66" spans="2:7">
      <c r="D66" s="1"/>
      <c r="E66" s="1"/>
      <c r="F66" s="1"/>
      <c r="G66" s="1"/>
    </row>
    <row r="67" spans="2:7">
      <c r="B67" s="87" t="s">
        <v>233</v>
      </c>
      <c r="D67" s="1"/>
      <c r="E67" s="1"/>
      <c r="F67" s="1"/>
      <c r="G67" s="1"/>
    </row>
    <row r="68" spans="2:7">
      <c r="B68" s="87" t="s">
        <v>93</v>
      </c>
      <c r="D68" s="1"/>
      <c r="E68" s="1"/>
      <c r="F68" s="1"/>
      <c r="G68" s="1"/>
    </row>
    <row r="69" spans="2:7">
      <c r="B69" s="87" t="s">
        <v>216</v>
      </c>
      <c r="D69" s="1"/>
      <c r="E69" s="1"/>
      <c r="F69" s="1"/>
      <c r="G69" s="1"/>
    </row>
    <row r="70" spans="2:7">
      <c r="B70" s="87" t="s">
        <v>224</v>
      </c>
      <c r="D70" s="1"/>
      <c r="E70" s="1"/>
      <c r="F70" s="1"/>
      <c r="G70" s="1"/>
    </row>
    <row r="71" spans="2:7">
      <c r="B71" s="87" t="s">
        <v>231</v>
      </c>
      <c r="D71" s="1"/>
      <c r="E71" s="1"/>
      <c r="F71" s="1"/>
      <c r="G71" s="1"/>
    </row>
    <row r="72" spans="2:7">
      <c r="D72" s="1"/>
      <c r="E72" s="1"/>
      <c r="F72" s="1"/>
      <c r="G72" s="1"/>
    </row>
    <row r="73" spans="2:7">
      <c r="D73" s="1"/>
      <c r="E73" s="1"/>
      <c r="F73" s="1"/>
      <c r="G73" s="1"/>
    </row>
    <row r="74" spans="2:7">
      <c r="D74" s="1"/>
      <c r="E74" s="1"/>
      <c r="F74" s="1"/>
      <c r="G74" s="1"/>
    </row>
    <row r="75" spans="2:7">
      <c r="D75" s="1"/>
      <c r="E75" s="1"/>
      <c r="F75" s="1"/>
      <c r="G75" s="1"/>
    </row>
    <row r="76" spans="2:7">
      <c r="D76" s="1"/>
      <c r="E76" s="1"/>
      <c r="F76" s="1"/>
      <c r="G76" s="1"/>
    </row>
    <row r="77" spans="2:7">
      <c r="D77" s="1"/>
      <c r="E77" s="1"/>
      <c r="F77" s="1"/>
      <c r="G77" s="1"/>
    </row>
    <row r="78" spans="2:7">
      <c r="D78" s="1"/>
      <c r="E78" s="1"/>
      <c r="F78" s="1"/>
      <c r="G78" s="1"/>
    </row>
    <row r="79" spans="2:7">
      <c r="D79" s="1"/>
      <c r="E79" s="1"/>
      <c r="F79" s="1"/>
      <c r="G79" s="1"/>
    </row>
    <row r="80" spans="2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3"/>
      <c r="D250" s="1"/>
      <c r="E250" s="1"/>
      <c r="F250" s="1"/>
      <c r="G250" s="1"/>
    </row>
    <row r="251" spans="2:7">
      <c r="B251" s="43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AG49:AG1048576 AH1:XFD1048576 AG1:AG43 B45:B66 B68:B1048576 K1:AF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63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7.28515625" style="1" bestFit="1" customWidth="1"/>
    <col min="11" max="11" width="10.7109375" style="1" bestFit="1" customWidth="1"/>
    <col min="12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8" t="s">
        <v>161</v>
      </c>
      <c r="C1" s="70" t="s" vm="1">
        <v>240</v>
      </c>
    </row>
    <row r="2" spans="2:65">
      <c r="B2" s="48" t="s">
        <v>160</v>
      </c>
      <c r="C2" s="70" t="s">
        <v>241</v>
      </c>
    </row>
    <row r="3" spans="2:65">
      <c r="B3" s="48" t="s">
        <v>162</v>
      </c>
      <c r="C3" s="70" t="s">
        <v>242</v>
      </c>
    </row>
    <row r="4" spans="2:65">
      <c r="B4" s="48" t="s">
        <v>163</v>
      </c>
      <c r="C4" s="70">
        <v>12147</v>
      </c>
    </row>
    <row r="6" spans="2:65" ht="26.25" customHeight="1">
      <c r="B6" s="118" t="s">
        <v>191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65" ht="26.25" customHeight="1">
      <c r="B7" s="118" t="s">
        <v>73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BM7" s="3"/>
    </row>
    <row r="8" spans="2:65" s="3" customFormat="1" ht="78.75">
      <c r="B8" s="22" t="s">
        <v>96</v>
      </c>
      <c r="C8" s="30" t="s">
        <v>34</v>
      </c>
      <c r="D8" s="30" t="s">
        <v>101</v>
      </c>
      <c r="E8" s="30" t="s">
        <v>98</v>
      </c>
      <c r="F8" s="30" t="s">
        <v>49</v>
      </c>
      <c r="G8" s="30" t="s">
        <v>14</v>
      </c>
      <c r="H8" s="30" t="s">
        <v>50</v>
      </c>
      <c r="I8" s="30" t="s">
        <v>83</v>
      </c>
      <c r="J8" s="30" t="s">
        <v>218</v>
      </c>
      <c r="K8" s="30" t="s">
        <v>217</v>
      </c>
      <c r="L8" s="30" t="s">
        <v>46</v>
      </c>
      <c r="M8" s="30" t="s">
        <v>45</v>
      </c>
      <c r="N8" s="30" t="s">
        <v>164</v>
      </c>
      <c r="O8" s="20" t="s">
        <v>166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225</v>
      </c>
      <c r="K9" s="32"/>
      <c r="L9" s="32" t="s">
        <v>221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96" t="s">
        <v>28</v>
      </c>
      <c r="C11" s="74"/>
      <c r="D11" s="74"/>
      <c r="E11" s="74"/>
      <c r="F11" s="74"/>
      <c r="G11" s="74"/>
      <c r="H11" s="74"/>
      <c r="I11" s="74"/>
      <c r="J11" s="82"/>
      <c r="K11" s="84"/>
      <c r="L11" s="82">
        <v>71.406241408</v>
      </c>
      <c r="M11" s="74"/>
      <c r="N11" s="83">
        <v>1</v>
      </c>
      <c r="O11" s="83">
        <f>L11/'סכום נכסי הקרן'!$C$42</f>
        <v>1.1779017656393409E-2</v>
      </c>
      <c r="P11" s="5"/>
      <c r="BG11" s="88"/>
      <c r="BH11" s="3"/>
      <c r="BI11" s="88"/>
      <c r="BM11" s="88"/>
    </row>
    <row r="12" spans="2:65" s="4" customFormat="1" ht="18" customHeight="1">
      <c r="B12" s="73" t="s">
        <v>211</v>
      </c>
      <c r="C12" s="74"/>
      <c r="D12" s="74"/>
      <c r="E12" s="74"/>
      <c r="F12" s="74"/>
      <c r="G12" s="74"/>
      <c r="H12" s="74"/>
      <c r="I12" s="74"/>
      <c r="J12" s="82"/>
      <c r="K12" s="84"/>
      <c r="L12" s="82">
        <v>71.406241408</v>
      </c>
      <c r="M12" s="74"/>
      <c r="N12" s="83">
        <v>1</v>
      </c>
      <c r="O12" s="83">
        <f>L12/'סכום נכסי הקרן'!$C$42</f>
        <v>1.1779017656393409E-2</v>
      </c>
      <c r="P12" s="5"/>
      <c r="BG12" s="88"/>
      <c r="BH12" s="3"/>
      <c r="BI12" s="88"/>
      <c r="BM12" s="88"/>
    </row>
    <row r="13" spans="2:65">
      <c r="B13" s="90" t="s">
        <v>27</v>
      </c>
      <c r="C13" s="74"/>
      <c r="D13" s="74"/>
      <c r="E13" s="74"/>
      <c r="F13" s="74"/>
      <c r="G13" s="74"/>
      <c r="H13" s="74"/>
      <c r="I13" s="74"/>
      <c r="J13" s="82"/>
      <c r="K13" s="84"/>
      <c r="L13" s="82">
        <v>71.406241408</v>
      </c>
      <c r="M13" s="74"/>
      <c r="N13" s="83">
        <v>1</v>
      </c>
      <c r="O13" s="83">
        <f>L13/'סכום נכסי הקרן'!$C$42</f>
        <v>1.1779017656393409E-2</v>
      </c>
      <c r="BH13" s="3"/>
    </row>
    <row r="14" spans="2:65" ht="20.25">
      <c r="B14" s="78" t="s">
        <v>939</v>
      </c>
      <c r="C14" s="72" t="s">
        <v>940</v>
      </c>
      <c r="D14" s="85" t="s">
        <v>119</v>
      </c>
      <c r="E14" s="72"/>
      <c r="F14" s="85" t="s">
        <v>842</v>
      </c>
      <c r="G14" s="72" t="s">
        <v>941</v>
      </c>
      <c r="H14" s="72"/>
      <c r="I14" s="85" t="s">
        <v>147</v>
      </c>
      <c r="J14" s="79">
        <v>30.138230999999998</v>
      </c>
      <c r="K14" s="81">
        <v>2688</v>
      </c>
      <c r="L14" s="79">
        <v>3.1596940480000004</v>
      </c>
      <c r="M14" s="80">
        <v>2.5129191964819423E-7</v>
      </c>
      <c r="N14" s="80">
        <v>4.4249549979058327E-2</v>
      </c>
      <c r="O14" s="80">
        <f>L14/'סכום נכסי הקרן'!$C$42</f>
        <v>5.2121623049079075E-4</v>
      </c>
      <c r="BH14" s="4"/>
    </row>
    <row r="15" spans="2:65">
      <c r="B15" s="78" t="s">
        <v>942</v>
      </c>
      <c r="C15" s="72" t="s">
        <v>943</v>
      </c>
      <c r="D15" s="85" t="s">
        <v>119</v>
      </c>
      <c r="E15" s="72"/>
      <c r="F15" s="85" t="s">
        <v>842</v>
      </c>
      <c r="G15" s="72" t="s">
        <v>941</v>
      </c>
      <c r="H15" s="72"/>
      <c r="I15" s="85" t="s">
        <v>155</v>
      </c>
      <c r="J15" s="79">
        <v>116.4768</v>
      </c>
      <c r="K15" s="81">
        <v>1232</v>
      </c>
      <c r="L15" s="79">
        <v>4.7050589040000004</v>
      </c>
      <c r="M15" s="80">
        <v>6.4161884261909827E-7</v>
      </c>
      <c r="N15" s="80">
        <v>6.5891423651838768E-2</v>
      </c>
      <c r="O15" s="80">
        <f>L15/'סכום נכסי הקרן'!$C$42</f>
        <v>7.7613624259990726E-4</v>
      </c>
    </row>
    <row r="16" spans="2:65">
      <c r="B16" s="78" t="s">
        <v>944</v>
      </c>
      <c r="C16" s="72" t="s">
        <v>945</v>
      </c>
      <c r="D16" s="85" t="s">
        <v>119</v>
      </c>
      <c r="E16" s="72"/>
      <c r="F16" s="85" t="s">
        <v>842</v>
      </c>
      <c r="G16" s="72" t="s">
        <v>941</v>
      </c>
      <c r="H16" s="72"/>
      <c r="I16" s="85" t="s">
        <v>145</v>
      </c>
      <c r="J16" s="79">
        <v>585.40943699999991</v>
      </c>
      <c r="K16" s="81">
        <v>1189.7</v>
      </c>
      <c r="L16" s="79">
        <v>24.828856337999998</v>
      </c>
      <c r="M16" s="80">
        <v>7.8804870800868653E-7</v>
      </c>
      <c r="N16" s="80">
        <v>0.34771269077353084</v>
      </c>
      <c r="O16" s="80">
        <f>L16/'סכום נכסי הקרן'!$C$42</f>
        <v>4.0957139239734819E-3</v>
      </c>
    </row>
    <row r="17" spans="2:15">
      <c r="B17" s="78" t="s">
        <v>946</v>
      </c>
      <c r="C17" s="72" t="s">
        <v>947</v>
      </c>
      <c r="D17" s="85" t="s">
        <v>25</v>
      </c>
      <c r="E17" s="72"/>
      <c r="F17" s="85" t="s">
        <v>842</v>
      </c>
      <c r="G17" s="72" t="s">
        <v>941</v>
      </c>
      <c r="H17" s="72"/>
      <c r="I17" s="85" t="s">
        <v>155</v>
      </c>
      <c r="J17" s="79">
        <v>15.197459000000002</v>
      </c>
      <c r="K17" s="81">
        <v>9457.5519999999997</v>
      </c>
      <c r="L17" s="79">
        <v>4.7126442619999995</v>
      </c>
      <c r="M17" s="80">
        <v>4.0522523435458557E-6</v>
      </c>
      <c r="N17" s="80">
        <v>6.5997651872935839E-2</v>
      </c>
      <c r="O17" s="80">
        <f>L17/'סכום נכסי הקרן'!$C$42</f>
        <v>7.773875066918168E-4</v>
      </c>
    </row>
    <row r="18" spans="2:15">
      <c r="B18" s="78" t="s">
        <v>948</v>
      </c>
      <c r="C18" s="72" t="s">
        <v>949</v>
      </c>
      <c r="D18" s="85" t="s">
        <v>119</v>
      </c>
      <c r="E18" s="72"/>
      <c r="F18" s="85" t="s">
        <v>842</v>
      </c>
      <c r="G18" s="72" t="s">
        <v>941</v>
      </c>
      <c r="H18" s="72"/>
      <c r="I18" s="85" t="s">
        <v>145</v>
      </c>
      <c r="J18" s="79">
        <v>61.35023000000001</v>
      </c>
      <c r="K18" s="81">
        <v>15545.44</v>
      </c>
      <c r="L18" s="79">
        <v>33.999987855999997</v>
      </c>
      <c r="M18" s="80">
        <v>1.1702987387531268E-6</v>
      </c>
      <c r="N18" s="80">
        <v>0.47614868372263613</v>
      </c>
      <c r="O18" s="80">
        <f>L18/'סכום נכסי הקרן'!$C$42</f>
        <v>5.6085637526374129E-3</v>
      </c>
    </row>
    <row r="19" spans="2:15">
      <c r="B19" s="75"/>
      <c r="C19" s="72"/>
      <c r="D19" s="72"/>
      <c r="E19" s="72"/>
      <c r="F19" s="72"/>
      <c r="G19" s="72"/>
      <c r="H19" s="72"/>
      <c r="I19" s="72"/>
      <c r="J19" s="79"/>
      <c r="K19" s="81"/>
      <c r="L19" s="72"/>
      <c r="M19" s="72"/>
      <c r="N19" s="80"/>
      <c r="O19" s="72"/>
    </row>
    <row r="20" spans="2:1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2:1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2:15">
      <c r="B22" s="87" t="s">
        <v>233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2:15">
      <c r="B23" s="87" t="s">
        <v>93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2:15">
      <c r="B24" s="87" t="s">
        <v>216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2:15">
      <c r="B25" s="87" t="s">
        <v>224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2:1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1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2:1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2:59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59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59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59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59" ht="2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BG37" s="4"/>
    </row>
    <row r="38" spans="2:59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BG38" s="3"/>
    </row>
    <row r="39" spans="2:59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2:59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2:59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2:59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2:59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2:59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2:59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59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2:59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2:59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2:1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2:1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2:1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2:1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2:1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2:1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2:1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2:1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2:1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2:1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2:1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2:1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2:1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2:1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2:1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2:1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2:1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2:1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2:1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2:1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2:1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2:1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2:1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2:1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2:1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2:1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2:1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2:1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2:1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2:1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</row>
    <row r="81" spans="2:1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2:1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2:1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</row>
    <row r="84" spans="2:1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</row>
    <row r="85" spans="2:1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</row>
    <row r="86" spans="2:1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</row>
    <row r="87" spans="2:1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</row>
    <row r="88" spans="2:1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</row>
    <row r="89" spans="2:1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2:1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2:1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2:1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</row>
    <row r="93" spans="2:1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</row>
    <row r="94" spans="2:1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</row>
    <row r="95" spans="2:1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</row>
    <row r="96" spans="2:1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2:1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</row>
    <row r="98" spans="2:1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2:1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</row>
    <row r="100" spans="2:1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2:1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</row>
    <row r="102" spans="2:1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</row>
    <row r="103" spans="2:1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</row>
    <row r="104" spans="2:1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</row>
    <row r="105" spans="2: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</row>
    <row r="106" spans="2:1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</row>
    <row r="107" spans="2:1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</row>
    <row r="108" spans="2:1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</row>
    <row r="109" spans="2:1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</row>
    <row r="110" spans="2:1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</row>
    <row r="111" spans="2:1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</row>
    <row r="112" spans="2:1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</row>
    <row r="113" spans="2:1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</row>
    <row r="114" spans="2:1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</row>
    <row r="115" spans="2:1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</row>
    <row r="116" spans="2:1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</row>
    <row r="117" spans="2:1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</row>
    <row r="118" spans="2:1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</row>
    <row r="119" spans="2:15">
      <c r="C119" s="1"/>
      <c r="D119" s="1"/>
      <c r="E119" s="1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21 B2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L12" sqref="L12:L14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3.140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8" t="s">
        <v>161</v>
      </c>
      <c r="C1" s="70" t="s" vm="1">
        <v>240</v>
      </c>
    </row>
    <row r="2" spans="2:60">
      <c r="B2" s="48" t="s">
        <v>160</v>
      </c>
      <c r="C2" s="70" t="s">
        <v>241</v>
      </c>
    </row>
    <row r="3" spans="2:60">
      <c r="B3" s="48" t="s">
        <v>162</v>
      </c>
      <c r="C3" s="70" t="s">
        <v>242</v>
      </c>
    </row>
    <row r="4" spans="2:60">
      <c r="B4" s="48" t="s">
        <v>163</v>
      </c>
      <c r="C4" s="70">
        <v>12147</v>
      </c>
    </row>
    <row r="6" spans="2:60" ht="26.25" customHeight="1">
      <c r="B6" s="118" t="s">
        <v>191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60" ht="26.25" customHeight="1">
      <c r="B7" s="118" t="s">
        <v>74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BH7" s="3"/>
    </row>
    <row r="8" spans="2:60" s="3" customFormat="1" ht="78.75">
      <c r="B8" s="22" t="s">
        <v>97</v>
      </c>
      <c r="C8" s="30" t="s">
        <v>34</v>
      </c>
      <c r="D8" s="30" t="s">
        <v>101</v>
      </c>
      <c r="E8" s="30" t="s">
        <v>49</v>
      </c>
      <c r="F8" s="30" t="s">
        <v>83</v>
      </c>
      <c r="G8" s="30" t="s">
        <v>218</v>
      </c>
      <c r="H8" s="30" t="s">
        <v>217</v>
      </c>
      <c r="I8" s="30" t="s">
        <v>46</v>
      </c>
      <c r="J8" s="30" t="s">
        <v>45</v>
      </c>
      <c r="K8" s="30" t="s">
        <v>164</v>
      </c>
      <c r="L8" s="68" t="s">
        <v>166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225</v>
      </c>
      <c r="H9" s="16"/>
      <c r="I9" s="16" t="s">
        <v>221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104" t="s">
        <v>36</v>
      </c>
      <c r="C11" s="105"/>
      <c r="D11" s="105"/>
      <c r="E11" s="105"/>
      <c r="F11" s="105"/>
      <c r="G11" s="106"/>
      <c r="H11" s="107"/>
      <c r="I11" s="106">
        <v>7.6090175999999995E-2</v>
      </c>
      <c r="J11" s="105"/>
      <c r="K11" s="108">
        <v>1</v>
      </c>
      <c r="L11" s="108">
        <f>I11/'סכום נכסי הקרן'!$C$42</f>
        <v>1.2551669278613909E-5</v>
      </c>
      <c r="BC11" s="88"/>
      <c r="BD11" s="3"/>
      <c r="BE11" s="88"/>
      <c r="BG11" s="88"/>
    </row>
    <row r="12" spans="2:60" s="4" customFormat="1" ht="18" customHeight="1">
      <c r="B12" s="109" t="s">
        <v>23</v>
      </c>
      <c r="C12" s="105"/>
      <c r="D12" s="105"/>
      <c r="E12" s="105"/>
      <c r="F12" s="105"/>
      <c r="G12" s="106"/>
      <c r="H12" s="107"/>
      <c r="I12" s="106">
        <v>7.6090175999999995E-2</v>
      </c>
      <c r="J12" s="105"/>
      <c r="K12" s="108">
        <v>1</v>
      </c>
      <c r="L12" s="108">
        <f>I12/'סכום נכסי הקרן'!$C$42</f>
        <v>1.2551669278613909E-5</v>
      </c>
      <c r="BC12" s="88"/>
      <c r="BD12" s="3"/>
      <c r="BE12" s="88"/>
      <c r="BG12" s="88"/>
    </row>
    <row r="13" spans="2:60">
      <c r="B13" s="90" t="s">
        <v>950</v>
      </c>
      <c r="C13" s="74"/>
      <c r="D13" s="74"/>
      <c r="E13" s="74"/>
      <c r="F13" s="74"/>
      <c r="G13" s="82"/>
      <c r="H13" s="84"/>
      <c r="I13" s="82">
        <v>7.6090175999999995E-2</v>
      </c>
      <c r="J13" s="74"/>
      <c r="K13" s="83">
        <v>1</v>
      </c>
      <c r="L13" s="83">
        <f>I13/'סכום נכסי הקרן'!$C$42</f>
        <v>1.2551669278613909E-5</v>
      </c>
      <c r="BD13" s="3"/>
    </row>
    <row r="14" spans="2:60" ht="20.25">
      <c r="B14" s="78" t="s">
        <v>951</v>
      </c>
      <c r="C14" s="72" t="s">
        <v>952</v>
      </c>
      <c r="D14" s="85" t="s">
        <v>102</v>
      </c>
      <c r="E14" s="85" t="s">
        <v>172</v>
      </c>
      <c r="F14" s="85" t="s">
        <v>146</v>
      </c>
      <c r="G14" s="79">
        <v>40.302</v>
      </c>
      <c r="H14" s="81">
        <v>188.8</v>
      </c>
      <c r="I14" s="79">
        <v>7.6090175999999995E-2</v>
      </c>
      <c r="J14" s="80">
        <v>4.0912259536930723E-6</v>
      </c>
      <c r="K14" s="80">
        <v>1</v>
      </c>
      <c r="L14" s="80">
        <f>I14/'סכום נכסי הקרן'!$C$42</f>
        <v>1.2551669278613909E-5</v>
      </c>
      <c r="BD14" s="4"/>
    </row>
    <row r="15" spans="2:60">
      <c r="B15" s="75"/>
      <c r="C15" s="72"/>
      <c r="D15" s="72"/>
      <c r="E15" s="72"/>
      <c r="F15" s="72"/>
      <c r="G15" s="79"/>
      <c r="H15" s="81"/>
      <c r="I15" s="72"/>
      <c r="J15" s="72"/>
      <c r="K15" s="80"/>
      <c r="L15" s="72"/>
    </row>
    <row r="16" spans="2:60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2:5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2:56">
      <c r="B18" s="87" t="s">
        <v>233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2:56" ht="20.25">
      <c r="B19" s="87" t="s">
        <v>93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BC19" s="4"/>
    </row>
    <row r="20" spans="2:56">
      <c r="B20" s="87" t="s">
        <v>216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BD20" s="3"/>
    </row>
    <row r="21" spans="2:56">
      <c r="B21" s="87" t="s">
        <v>224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5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5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5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5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5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5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5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5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5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5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5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2:12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2:12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</row>
    <row r="114" spans="2:12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a46656d4-8850-49b3-aebd-68bd05f7f43d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2020-06-04T07:12:14Z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