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11" i="26"/>
  <c r="C47" i="27" l="1"/>
  <c r="C12" i="27"/>
  <c r="G16" i="24"/>
  <c r="G15" i="24"/>
  <c r="G13" i="24"/>
  <c r="C37" i="1"/>
  <c r="C42" i="1" s="1"/>
  <c r="C11" i="1"/>
  <c r="I13" i="26"/>
  <c r="J65" i="2"/>
  <c r="J63" i="2"/>
  <c r="J60" i="2"/>
  <c r="J50" i="2"/>
  <c r="J45" i="2"/>
  <c r="J41" i="2"/>
  <c r="J37" i="2"/>
  <c r="J33" i="2"/>
  <c r="J26" i="2"/>
  <c r="J25" i="2"/>
  <c r="J21" i="2"/>
  <c r="J19" i="2" s="1"/>
  <c r="J18" i="2"/>
  <c r="C11" i="27" l="1"/>
  <c r="C43" i="1" s="1"/>
  <c r="G12" i="24"/>
  <c r="L15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D21" i="1"/>
  <c r="D17" i="1"/>
  <c r="D13" i="1"/>
  <c r="D34" i="1"/>
  <c r="D30" i="1"/>
  <c r="D26" i="1"/>
  <c r="D41" i="1"/>
  <c r="L40" i="2"/>
  <c r="L52" i="2"/>
  <c r="L64" i="2"/>
  <c r="L72" i="2"/>
  <c r="D19" i="1"/>
  <c r="D36" i="1"/>
  <c r="D28" i="1"/>
  <c r="L21" i="2"/>
  <c r="L33" i="2"/>
  <c r="L45" i="2"/>
  <c r="L57" i="2"/>
  <c r="L69" i="2"/>
  <c r="D18" i="1"/>
  <c r="D35" i="1"/>
  <c r="D27" i="1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11" i="2"/>
  <c r="D20" i="1"/>
  <c r="D16" i="1"/>
  <c r="D33" i="1"/>
  <c r="D29" i="1"/>
  <c r="D25" i="1"/>
  <c r="D40" i="1"/>
  <c r="L14" i="2"/>
  <c r="L20" i="2"/>
  <c r="L24" i="2"/>
  <c r="L28" i="2"/>
  <c r="L32" i="2"/>
  <c r="L36" i="2"/>
  <c r="L44" i="2"/>
  <c r="L48" i="2"/>
  <c r="L56" i="2"/>
  <c r="L60" i="2"/>
  <c r="L68" i="2"/>
  <c r="D11" i="1"/>
  <c r="D15" i="1"/>
  <c r="D32" i="1"/>
  <c r="D24" i="1"/>
  <c r="D39" i="1"/>
  <c r="L17" i="2"/>
  <c r="L25" i="2"/>
  <c r="L29" i="2"/>
  <c r="L37" i="2"/>
  <c r="L41" i="2"/>
  <c r="L49" i="2"/>
  <c r="L53" i="2"/>
  <c r="L61" i="2"/>
  <c r="L65" i="2"/>
  <c r="L73" i="2"/>
  <c r="D22" i="1"/>
  <c r="D14" i="1"/>
  <c r="D31" i="1"/>
  <c r="D42" i="1"/>
  <c r="D43" i="1"/>
  <c r="D37" i="1"/>
  <c r="L13" i="2"/>
  <c r="L16" i="2"/>
  <c r="L12" i="2"/>
  <c r="I12" i="26"/>
  <c r="J13" i="2"/>
  <c r="J62" i="2"/>
  <c r="G11" i="24" l="1"/>
  <c r="I11" i="26"/>
  <c r="J12" i="2"/>
  <c r="H15" i="24" l="1"/>
  <c r="H24" i="24"/>
  <c r="H22" i="24"/>
  <c r="H20" i="24"/>
  <c r="H18" i="24"/>
  <c r="H23" i="24"/>
  <c r="H21" i="24"/>
  <c r="H19" i="24"/>
  <c r="H17" i="24"/>
  <c r="H14" i="24"/>
  <c r="H11" i="24"/>
  <c r="H13" i="24"/>
  <c r="H16" i="24"/>
  <c r="H12" i="24"/>
  <c r="J24" i="26"/>
  <c r="J22" i="26"/>
  <c r="J20" i="26"/>
  <c r="J18" i="26"/>
  <c r="J16" i="26"/>
  <c r="J14" i="26"/>
  <c r="J11" i="26"/>
  <c r="J23" i="26"/>
  <c r="J21" i="26"/>
  <c r="J19" i="26"/>
  <c r="J17" i="26"/>
  <c r="J15" i="26"/>
  <c r="J13" i="26"/>
  <c r="J12" i="26"/>
  <c r="J11" i="2"/>
  <c r="K12" i="2" s="1"/>
  <c r="K49" i="2" l="1"/>
  <c r="K47" i="2"/>
  <c r="K40" i="2"/>
  <c r="K38" i="2"/>
  <c r="K31" i="2"/>
  <c r="K29" i="2"/>
  <c r="K27" i="2"/>
  <c r="K24" i="2"/>
  <c r="K22" i="2"/>
  <c r="K74" i="2"/>
  <c r="K72" i="2"/>
  <c r="K70" i="2"/>
  <c r="K68" i="2"/>
  <c r="K66" i="2"/>
  <c r="K58" i="2"/>
  <c r="K56" i="2"/>
  <c r="K54" i="2"/>
  <c r="K52" i="2"/>
  <c r="K43" i="2"/>
  <c r="K36" i="2"/>
  <c r="K34" i="2"/>
  <c r="K20" i="2"/>
  <c r="K17" i="2"/>
  <c r="K15" i="2"/>
  <c r="K64" i="2"/>
  <c r="K61" i="2"/>
  <c r="K48" i="2"/>
  <c r="K46" i="2"/>
  <c r="K39" i="2"/>
  <c r="K32" i="2"/>
  <c r="K30" i="2"/>
  <c r="K28" i="2"/>
  <c r="K23" i="2"/>
  <c r="K73" i="2"/>
  <c r="K71" i="2"/>
  <c r="K69" i="2"/>
  <c r="K67" i="2"/>
  <c r="K65" i="2"/>
  <c r="K59" i="2"/>
  <c r="K57" i="2"/>
  <c r="K55" i="2"/>
  <c r="K53" i="2"/>
  <c r="K51" i="2"/>
  <c r="K44" i="2"/>
  <c r="K42" i="2"/>
  <c r="K35" i="2"/>
  <c r="K33" i="2"/>
  <c r="K16" i="2"/>
  <c r="K14" i="2"/>
  <c r="K11" i="2"/>
  <c r="K45" i="2"/>
  <c r="K21" i="2"/>
  <c r="K25" i="2"/>
  <c r="K60" i="2"/>
  <c r="K26" i="2"/>
  <c r="K41" i="2"/>
  <c r="K19" i="2"/>
  <c r="K37" i="2"/>
  <c r="K50" i="2"/>
  <c r="K63" i="2"/>
  <c r="K18" i="2"/>
  <c r="K13" i="2"/>
  <c r="K62" i="2"/>
</calcChain>
</file>

<file path=xl/sharedStrings.xml><?xml version="1.0" encoding="utf-8"?>
<sst xmlns="http://schemas.openxmlformats.org/spreadsheetml/2006/main" count="15380" uniqueCount="4540">
  <si>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</si>
  <si>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</si>
  <si>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</si>
  <si>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</si>
  <si>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</si>
  <si>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</si>
  <si>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</si>
  <si>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</si>
  <si>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</si>
  <si>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</si>
  <si>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</si>
  <si>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</si>
  <si>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</si>
  <si>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</si>
  <si>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</si>
  <si>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</si>
  <si>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</si>
  <si>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</si>
  <si>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</si>
  <si>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</si>
  <si>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</si>
  <si>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</si>
  <si>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</si>
  <si>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</si>
  <si>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</si>
  <si>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</si>
  <si>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</si>
  <si>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</si>
  <si>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</si>
  <si>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</si>
  <si>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</si>
  <si>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</si>
  <si>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</si>
  <si>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</si>
  <si>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</si>
  <si>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</si>
  <si>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</si>
  <si>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</si>
  <si>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</si>
  <si>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</si>
  <si>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</si>
  <si>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</si>
  <si>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</si>
  <si>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</si>
  <si>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</si>
  <si>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</si>
  <si>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</si>
  <si>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</si>
  <si>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</si>
  <si>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</si>
  <si>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</si>
  <si>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</si>
  <si>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</si>
  <si>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</si>
  <si>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</si>
  <si>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</si>
  <si>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</si>
  <si>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</si>
  <si>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</si>
  <si>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</si>
  <si>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</si>
  <si>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</si>
  <si>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</si>
  <si>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</si>
  <si>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</si>
  <si>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</si>
  <si>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</si>
  <si>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</si>
  <si>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</si>
  <si>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</si>
  <si>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</si>
  <si>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</si>
  <si>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</si>
  <si>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</si>
  <si>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</si>
  <si>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</si>
  <si>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</si>
  <si>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</si>
  <si>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</si>
  <si>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</si>
  <si>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</si>
  <si>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</si>
  <si>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</si>
  <si>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</si>
  <si>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</si>
  <si>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</si>
  <si>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</si>
  <si>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</si>
  <si>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</si>
  <si>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</si>
  <si>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</si>
  <si>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</si>
  <si>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</si>
  <si>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</si>
  <si>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</si>
  <si>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</si>
  <si>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</si>
  <si>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</si>
  <si>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</si>
  <si>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</si>
  <si>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</si>
  <si>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</si>
  <si>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</si>
  <si>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</si>
  <si>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</si>
  <si>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</si>
  <si>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</si>
  <si>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</si>
  <si>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</si>
  <si>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</si>
  <si>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</si>
  <si>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</si>
  <si>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</si>
  <si>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</si>
  <si>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</si>
  <si>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</si>
  <si>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</si>
  <si>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</si>
  <si>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</si>
  <si>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</si>
  <si>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</si>
  <si>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</si>
  <si>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</si>
  <si>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</si>
  <si>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</si>
  <si>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</si>
  <si>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</si>
  <si>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</si>
  <si>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</si>
  <si>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</si>
  <si>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</si>
  <si>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</si>
  <si>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</si>
  <si>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</si>
  <si>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</si>
  <si>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</si>
  <si>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</si>
  <si>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</si>
  <si>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</si>
  <si>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</si>
  <si>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</si>
  <si>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</si>
  <si>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</si>
  <si>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</si>
  <si>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</si>
  <si>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</si>
  <si>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</si>
  <si>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</si>
  <si>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</si>
  <si>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</si>
  <si>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</si>
  <si>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</si>
  <si>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</si>
  <si>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</si>
  <si>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</si>
  <si>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</si>
  <si>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</si>
  <si>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</si>
  <si>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</si>
  <si>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</si>
  <si>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</si>
  <si>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</si>
  <si>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</si>
  <si>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</si>
  <si>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</si>
  <si>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</si>
  <si>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</si>
  <si>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</si>
  <si>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</si>
  <si>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</si>
  <si>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</si>
  <si>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</si>
  <si>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</si>
  <si>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</si>
  <si>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</si>
  <si>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</si>
  <si>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</si>
  <si>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</si>
  <si>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</si>
  <si>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</si>
  <si>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</si>
  <si>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</si>
  <si>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</si>
  <si>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</si>
  <si>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</si>
  <si>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</si>
  <si>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</si>
  <si>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</si>
  <si>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</si>
  <si>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</si>
  <si>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</si>
  <si>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</si>
  <si>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</si>
  <si>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</si>
  <si>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</si>
  <si>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</si>
  <si>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</si>
  <si>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מגדל מקפת קרנות פנסיה וקופות גמל בע"מ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</si>
  <si>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</si>
  <si>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</si>
  <si>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</si>
  <si>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</si>
  <si>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</si>
  <si>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</si>
  <si>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</si>
  <si>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</si>
  <si>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</si>
  <si>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כתר נורבגי</t>
  </si>
  <si>
    <t>סה"כ בישראל</t>
  </si>
  <si>
    <t>סה"כ יתרת מזומנים ועו"ש בש"ח</t>
  </si>
  <si>
    <t>Baa1</t>
  </si>
  <si>
    <t>Moodys</t>
  </si>
  <si>
    <t>1111111111- 13- בנק איגוד</t>
  </si>
  <si>
    <t>13</t>
  </si>
  <si>
    <t>Aa3.il</t>
  </si>
  <si>
    <t>1111111111- 11- בנק דיסקונט</t>
  </si>
  <si>
    <t>11</t>
  </si>
  <si>
    <t>ilAAA</t>
  </si>
  <si>
    <t>S&amp;P מעלות</t>
  </si>
  <si>
    <t>1111111111- 12- בנק הפועלים</t>
  </si>
  <si>
    <t>12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</si>
  <si>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</si>
  <si>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</si>
  <si>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</si>
  <si>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</si>
  <si>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</si>
  <si>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</si>
  <si>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</si>
  <si>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130018- 60- UBS</t>
  </si>
  <si>
    <t>130018- 12- בנק הפועלים</t>
  </si>
  <si>
    <t>130018- 10- לאומי</t>
  </si>
  <si>
    <t>20001- 60- UBS</t>
  </si>
  <si>
    <t>20001- 11- בנק דיסקונט</t>
  </si>
  <si>
    <t>20001- 12- בנק הפועלים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</si>
  <si>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</si>
  <si>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</si>
  <si>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</si>
  <si>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</si>
  <si>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</si>
  <si>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</si>
  <si>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</si>
  <si>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</si>
  <si>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</si>
  <si>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</si>
  <si>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</si>
  <si>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</si>
  <si>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80031- 60- UBS</t>
  </si>
  <si>
    <t>80031- 11- בנק דיסקונט</t>
  </si>
  <si>
    <t>80031- 12- בנק הפועלים</t>
  </si>
  <si>
    <t>80031- 26- יובנק בע"מ</t>
  </si>
  <si>
    <t>80031- 10- לאומי</t>
  </si>
  <si>
    <t>200010- 12- בנק הפועלים</t>
  </si>
  <si>
    <t>200010- 10- לאומי</t>
  </si>
  <si>
    <t>280028- 10- לאומי</t>
  </si>
  <si>
    <t>200005- 60- UBS</t>
  </si>
  <si>
    <t>200005- 10- לאומי</t>
  </si>
  <si>
    <t>70002- 60- UBS</t>
  </si>
  <si>
    <t>70002- 11- בנק דיסקונט</t>
  </si>
  <si>
    <t>70002- 12- בנק הפועלים</t>
  </si>
  <si>
    <t>70002- 26- יובנק בע"מ</t>
  </si>
  <si>
    <t>70002- 10- לאומי</t>
  </si>
  <si>
    <t>200066- 10- לאומי</t>
  </si>
  <si>
    <t>200037- 26- יובנק בע"מ</t>
  </si>
  <si>
    <t>200037- 10- לאומי</t>
  </si>
  <si>
    <t>30005- 60- UBS</t>
  </si>
  <si>
    <t>30005- 26- יובנק בע"מ</t>
  </si>
  <si>
    <t>30005- 10-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</si>
  <si>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</si>
  <si>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</si>
  <si>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</si>
  <si>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</si>
  <si>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</si>
  <si>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</si>
  <si>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</si>
  <si>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</si>
  <si>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</si>
  <si>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</si>
  <si>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</si>
  <si>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</si>
  <si>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</si>
  <si>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</si>
  <si>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</si>
  <si>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31/03/20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</si>
  <si>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</si>
  <si>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</si>
  <si>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</si>
  <si>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</si>
  <si>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</si>
  <si>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</si>
  <si>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</si>
  <si>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</si>
  <si>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</si>
  <si>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</si>
  <si>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</si>
  <si>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</si>
  <si>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</si>
  <si>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</si>
  <si>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</si>
  <si>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</si>
  <si>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</si>
  <si>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</si>
  <si>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</si>
  <si>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</si>
  <si>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</si>
  <si>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</si>
  <si>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420- בנק ישראל- מק"מ</t>
  </si>
  <si>
    <t>8200420</t>
  </si>
  <si>
    <t>מ.ק.מ. 1020- בנק ישראל- מק"מ</t>
  </si>
  <si>
    <t>8201022</t>
  </si>
  <si>
    <t>מלווה קצר מועד 111- בנק ישראל- מק"מ</t>
  </si>
  <si>
    <t>8210114</t>
  </si>
  <si>
    <t>מלווה קצר מועד 1110- בנק ישראל- מק"מ</t>
  </si>
  <si>
    <t>8201113</t>
  </si>
  <si>
    <t>מלווה קצר מועד 1210- בנק ישראל- מק"מ</t>
  </si>
  <si>
    <t>8201212</t>
  </si>
  <si>
    <t>מלווה קצר מועד 211- בנק ישראל- מק"מ</t>
  </si>
  <si>
    <t>8210213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</si>
  <si>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</si>
  <si>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</si>
  <si>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</si>
  <si>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</si>
  <si>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</si>
  <si>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</si>
  <si>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</si>
  <si>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</si>
  <si>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</si>
  <si>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</si>
  <si>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</si>
  <si>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</si>
  <si>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</si>
  <si>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</si>
  <si>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</si>
  <si>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</si>
  <si>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</si>
  <si>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</si>
  <si>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</si>
  <si>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</si>
  <si>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</si>
  <si>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</si>
  <si>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</si>
  <si>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</si>
  <si>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</si>
  <si>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</si>
  <si>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</si>
  <si>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</si>
  <si>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</si>
  <si>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</si>
  <si>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</si>
  <si>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</si>
  <si>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</si>
  <si>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</si>
  <si>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</si>
  <si>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</si>
  <si>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</si>
  <si>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</si>
  <si>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</si>
  <si>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</si>
  <si>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</si>
  <si>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</si>
  <si>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30/01/20</t>
  </si>
  <si>
    <t>ממשל משתנה 1121- גילון חדש</t>
  </si>
  <si>
    <t>1127646</t>
  </si>
  <si>
    <t>09/04/18</t>
  </si>
  <si>
    <t>ממשלתית משתנה 05/26 0.0866%- גילון חדש</t>
  </si>
  <si>
    <t>1141795</t>
  </si>
  <si>
    <t>12/12/17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</si>
  <si>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</si>
  <si>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</si>
  <si>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</si>
  <si>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</si>
  <si>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</si>
  <si>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סה"כ אג"ח שהנפיקו ממשלות זרות בחו"ל</t>
  </si>
  <si>
    <t>T 1 1/2 02/28/23- US TREASURY N/B</t>
  </si>
  <si>
    <t>US912828P790</t>
  </si>
  <si>
    <t>31/12/19</t>
  </si>
  <si>
    <t>T 1 1/8 02/28/21- US TREASURY N/B</t>
  </si>
  <si>
    <t>US912828P873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</si>
  <si>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</si>
  <si>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</si>
  <si>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</si>
  <si>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</si>
  <si>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</si>
  <si>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</si>
  <si>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</si>
  <si>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</si>
  <si>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</si>
  <si>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</si>
  <si>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</si>
  <si>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</si>
  <si>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</si>
  <si>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</si>
  <si>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</si>
  <si>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</si>
  <si>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</si>
  <si>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</si>
  <si>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</si>
  <si>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</si>
  <si>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</si>
  <si>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</si>
  <si>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</si>
  <si>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</si>
  <si>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</si>
  <si>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</si>
  <si>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</si>
  <si>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</si>
  <si>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</si>
  <si>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</si>
  <si>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</si>
  <si>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</si>
  <si>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</si>
  <si>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</si>
  <si>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</si>
  <si>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</si>
  <si>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</si>
  <si>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</si>
  <si>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</si>
  <si>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</si>
  <si>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</si>
  <si>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</si>
  <si>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</si>
  <si>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</si>
  <si>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</si>
  <si>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</si>
  <si>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</si>
  <si>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</si>
  <si>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</si>
  <si>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</si>
  <si>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</si>
  <si>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</si>
  <si>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</si>
  <si>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</si>
  <si>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</si>
  <si>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</si>
  <si>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</si>
  <si>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</si>
  <si>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</si>
  <si>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</si>
  <si>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</si>
  <si>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</si>
  <si>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</si>
  <si>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</si>
  <si>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</si>
  <si>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</si>
  <si>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</si>
  <si>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</si>
  <si>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</si>
  <si>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</si>
  <si>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</si>
  <si>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</si>
  <si>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</si>
  <si>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</si>
  <si>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</si>
  <si>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</si>
  <si>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</si>
  <si>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</si>
  <si>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</si>
  <si>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</si>
  <si>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Aa1.il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</si>
  <si>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</si>
  <si>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</si>
  <si>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</si>
  <si>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</si>
  <si>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</si>
  <si>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</si>
  <si>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</si>
  <si>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</si>
  <si>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</si>
  <si>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</si>
  <si>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</si>
  <si>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</si>
  <si>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</si>
  <si>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</si>
  <si>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</si>
  <si>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</si>
  <si>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</si>
  <si>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</si>
  <si>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</si>
  <si>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</si>
  <si>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</si>
  <si>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</si>
  <si>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</si>
  <si>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</si>
  <si>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</si>
  <si>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</si>
  <si>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</si>
  <si>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</si>
  <si>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</si>
  <si>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</si>
  <si>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</si>
  <si>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</si>
  <si>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</si>
  <si>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</si>
  <si>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</si>
  <si>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</si>
  <si>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</si>
  <si>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</si>
  <si>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</si>
  <si>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</si>
  <si>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</si>
  <si>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</si>
  <si>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</si>
  <si>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</si>
  <si>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</si>
  <si>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</si>
  <si>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</si>
  <si>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</si>
  <si>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</si>
  <si>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</si>
  <si>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</si>
  <si>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</si>
  <si>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</si>
  <si>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</si>
  <si>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</si>
  <si>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</si>
  <si>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</si>
  <si>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</si>
  <si>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ג- אמות השקעות בע"מ</t>
  </si>
  <si>
    <t>1117357</t>
  </si>
  <si>
    <t>אמות אגח ד- אמות השקעות בע"מ</t>
  </si>
  <si>
    <t>1133149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</si>
  <si>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</si>
  <si>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</si>
  <si>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</si>
  <si>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</si>
  <si>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</si>
  <si>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</si>
  <si>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</si>
  <si>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</si>
  <si>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</si>
  <si>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</si>
  <si>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</si>
  <si>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</si>
  <si>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</si>
  <si>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</si>
  <si>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</si>
  <si>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</si>
  <si>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</si>
  <si>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</si>
  <si>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</si>
  <si>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</si>
  <si>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</si>
  <si>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</si>
  <si>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</si>
  <si>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</si>
  <si>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</si>
  <si>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</si>
  <si>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</si>
  <si>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</si>
  <si>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</si>
  <si>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</si>
  <si>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</si>
  <si>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</si>
  <si>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</si>
  <si>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</si>
  <si>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</si>
  <si>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</si>
  <si>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</si>
  <si>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</si>
  <si>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</si>
  <si>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</si>
  <si>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</si>
  <si>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</si>
  <si>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</si>
  <si>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</si>
  <si>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</si>
  <si>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</si>
  <si>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</si>
  <si>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</si>
  <si>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</si>
  <si>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</si>
  <si>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</si>
  <si>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</si>
  <si>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</si>
  <si>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</si>
  <si>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</si>
  <si>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</si>
  <si>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</si>
  <si>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</si>
  <si>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</si>
  <si>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</si>
  <si>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</si>
  <si>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</si>
  <si>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</si>
  <si>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</si>
  <si>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</si>
  <si>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</si>
  <si>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</si>
  <si>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</si>
  <si>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</si>
  <si>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</si>
  <si>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</si>
  <si>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</si>
  <si>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</si>
  <si>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</si>
  <si>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</si>
  <si>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</si>
  <si>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</si>
  <si>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</si>
  <si>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</si>
  <si>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</si>
  <si>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</si>
  <si>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</si>
  <si>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</si>
  <si>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</si>
  <si>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</si>
  <si>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</si>
  <si>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</si>
  <si>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</si>
  <si>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</si>
  <si>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</si>
  <si>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בראק אן וי אגחב- בראק קפיטל פרופרטיז אן וי</t>
  </si>
  <si>
    <t>1128347</t>
  </si>
  <si>
    <t>1560</t>
  </si>
  <si>
    <t>נדל"ן מניב בחו"ל</t>
  </si>
  <si>
    <t>06/11/18</t>
  </si>
  <si>
    <t>גזית גלוב אגח ד- גזית-גלוב בע"מ</t>
  </si>
  <si>
    <t>1260397</t>
  </si>
  <si>
    <t>520033234</t>
  </si>
  <si>
    <t>29/08/19</t>
  </si>
  <si>
    <t>גזית גלוב אגח יב- גזית-גלוב בע"מ</t>
  </si>
  <si>
    <t>1260603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</si>
  <si>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</si>
  <si>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</si>
  <si>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</si>
  <si>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</si>
  <si>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</si>
  <si>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</si>
  <si>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</si>
  <si>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</si>
  <si>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</si>
  <si>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</si>
  <si>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</si>
  <si>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</si>
  <si>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</si>
  <si>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</si>
  <si>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</si>
  <si>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</si>
  <si>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</si>
  <si>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</si>
  <si>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</si>
  <si>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</si>
  <si>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</si>
  <si>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</si>
  <si>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</si>
  <si>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</si>
  <si>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</si>
  <si>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</si>
  <si>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</si>
  <si>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</si>
  <si>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</si>
  <si>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</si>
  <si>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</si>
  <si>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</si>
  <si>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</si>
  <si>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</si>
  <si>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</si>
  <si>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</si>
  <si>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</si>
  <si>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</si>
  <si>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</si>
  <si>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</si>
  <si>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</si>
  <si>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</si>
  <si>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</si>
  <si>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</si>
  <si>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</si>
  <si>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</si>
  <si>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</si>
  <si>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</si>
  <si>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</si>
  <si>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</si>
  <si>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</si>
  <si>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</si>
  <si>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</si>
  <si>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</si>
  <si>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</si>
  <si>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</si>
  <si>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</si>
  <si>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</si>
  <si>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</si>
  <si>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</si>
  <si>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</si>
  <si>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</si>
  <si>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</si>
  <si>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</si>
  <si>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</si>
  <si>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</si>
  <si>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</si>
  <si>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</si>
  <si>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</si>
  <si>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</si>
  <si>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</si>
  <si>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</si>
  <si>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</si>
  <si>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</si>
  <si>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</si>
  <si>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</si>
  <si>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</si>
  <si>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</si>
  <si>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</si>
  <si>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</si>
  <si>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</si>
  <si>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</si>
  <si>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</si>
  <si>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</si>
  <si>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</si>
  <si>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</si>
  <si>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</si>
  <si>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</si>
  <si>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</si>
  <si>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</si>
  <si>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</si>
  <si>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</si>
  <si>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</si>
  <si>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</si>
  <si>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</si>
  <si>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</si>
  <si>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</si>
  <si>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</si>
  <si>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</si>
  <si>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</si>
  <si>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</si>
  <si>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</si>
  <si>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</si>
  <si>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</si>
  <si>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</si>
  <si>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</si>
  <si>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</si>
  <si>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</si>
  <si>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</si>
  <si>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</si>
  <si>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</si>
  <si>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נכסים ובניין  ו- חברה לנכסים ולבנין בע"מ</t>
  </si>
  <si>
    <t>6990188</t>
  </si>
  <si>
    <t>520025438</t>
  </si>
  <si>
    <t>26/09/19</t>
  </si>
  <si>
    <t>סלקום אגח ח- סלקום ישראל בע"מ</t>
  </si>
  <si>
    <t>1132828</t>
  </si>
  <si>
    <t>511930125</t>
  </si>
  <si>
    <t>שיכון ובינוי אגח 6- שיכון ובינוי - אחזקות בע"מ</t>
  </si>
  <si>
    <t>1129733</t>
  </si>
  <si>
    <t>520036104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</si>
  <si>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</si>
  <si>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</si>
  <si>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</si>
  <si>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</si>
  <si>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</si>
  <si>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</si>
  <si>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</si>
  <si>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</si>
  <si>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</si>
  <si>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</si>
  <si>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</si>
  <si>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</si>
  <si>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</si>
  <si>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</si>
  <si>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</si>
  <si>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</si>
  <si>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</si>
  <si>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</si>
  <si>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</si>
  <si>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דיסקונט השקעות אגח ו- חברת השקעות דיסקונט בע"מ</t>
  </si>
  <si>
    <t>6390207</t>
  </si>
  <si>
    <t>520023896</t>
  </si>
  <si>
    <t>ilBBB</t>
  </si>
  <si>
    <t>22/02/18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</si>
  <si>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</si>
  <si>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</si>
  <si>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</si>
  <si>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</si>
  <si>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</si>
  <si>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פלאזה סנטרס אגח ב(ריבית לקבל)- פלאזה סנטרס</t>
  </si>
  <si>
    <t>1109503</t>
  </si>
  <si>
    <t>33248324</t>
  </si>
  <si>
    <t>05/01/20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</si>
  <si>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</si>
  <si>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</si>
  <si>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</si>
  <si>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</si>
  <si>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</si>
  <si>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</si>
  <si>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</si>
  <si>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</si>
  <si>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</si>
  <si>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</si>
  <si>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</si>
  <si>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</si>
  <si>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</si>
  <si>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</si>
  <si>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</si>
  <si>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</si>
  <si>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</si>
  <si>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</si>
  <si>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</si>
  <si>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</si>
  <si>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</si>
  <si>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</si>
  <si>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</si>
  <si>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</si>
  <si>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</si>
  <si>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</si>
  <si>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</si>
  <si>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</si>
  <si>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</si>
  <si>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</si>
  <si>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</si>
  <si>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</si>
  <si>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</si>
  <si>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*גב ים אגח ח- חברת גב-ים לקרקעות בע"מ</t>
  </si>
  <si>
    <t>7590151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</si>
  <si>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</si>
  <si>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</si>
  <si>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</si>
  <si>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</si>
  <si>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</si>
  <si>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</si>
  <si>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</si>
  <si>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</si>
  <si>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אייסיאל   אגח ה- איי.סי.אל גרופ בע"מ (דואלי)</t>
  </si>
  <si>
    <t>2810299</t>
  </si>
  <si>
    <t>520027830</t>
  </si>
  <si>
    <t>אייסיאל   אגח ז- איי.סי.אל גרופ בע"מ (דואלי)</t>
  </si>
  <si>
    <t>2810372</t>
  </si>
  <si>
    <t>אמות אגח ה- אמות השקעות בע"מ</t>
  </si>
  <si>
    <t>1138114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</si>
  <si>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</si>
  <si>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</si>
  <si>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</si>
  <si>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</si>
  <si>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</si>
  <si>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</si>
  <si>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</si>
  <si>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</si>
  <si>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</si>
  <si>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</si>
  <si>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</si>
  <si>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</si>
  <si>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</si>
  <si>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</si>
  <si>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</si>
  <si>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</si>
  <si>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</si>
  <si>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31/10/19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</si>
  <si>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</si>
  <si>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</si>
  <si>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</si>
  <si>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</si>
  <si>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</si>
  <si>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</si>
  <si>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</si>
  <si>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</si>
  <si>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</si>
  <si>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</si>
  <si>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</si>
  <si>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</si>
  <si>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</si>
  <si>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</si>
  <si>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</si>
  <si>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</si>
  <si>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</si>
  <si>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</si>
  <si>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</si>
  <si>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</si>
  <si>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</si>
  <si>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</si>
  <si>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</si>
  <si>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</si>
  <si>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</si>
  <si>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</si>
  <si>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</si>
  <si>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</si>
  <si>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</si>
  <si>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</si>
  <si>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</si>
  <si>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</si>
  <si>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</si>
  <si>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</si>
  <si>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</si>
  <si>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</si>
  <si>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</si>
  <si>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</si>
  <si>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</si>
  <si>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</si>
  <si>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</si>
  <si>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</si>
  <si>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</si>
  <si>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</si>
  <si>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</si>
  <si>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</si>
  <si>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</si>
  <si>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</si>
  <si>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</si>
  <si>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</si>
  <si>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</si>
  <si>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</si>
  <si>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</si>
  <si>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</si>
  <si>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</si>
  <si>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</si>
  <si>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</si>
  <si>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</si>
  <si>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</si>
  <si>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</si>
  <si>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</si>
  <si>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</si>
  <si>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</si>
  <si>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</si>
  <si>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</si>
  <si>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</si>
  <si>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</si>
  <si>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</si>
  <si>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</si>
  <si>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</si>
  <si>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</si>
  <si>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</si>
  <si>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</si>
  <si>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</si>
  <si>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</si>
  <si>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</si>
  <si>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</si>
  <si>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</si>
  <si>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</si>
  <si>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</si>
  <si>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</si>
  <si>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</si>
  <si>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</si>
  <si>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</si>
  <si>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</si>
  <si>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</si>
  <si>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</si>
  <si>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</si>
  <si>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</si>
  <si>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</si>
  <si>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</si>
  <si>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</si>
  <si>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</si>
  <si>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</si>
  <si>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</si>
  <si>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</si>
  <si>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</si>
  <si>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</si>
  <si>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</si>
  <si>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קרסו אגח ב- קרסו מוטורס בע"מ</t>
  </si>
  <si>
    <t>1139591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</si>
  <si>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</si>
  <si>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</si>
  <si>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</si>
  <si>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</si>
  <si>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</si>
  <si>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</si>
  <si>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</si>
  <si>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</si>
  <si>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</si>
  <si>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</si>
  <si>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</si>
  <si>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</si>
  <si>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</si>
  <si>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</si>
  <si>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</si>
  <si>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</si>
  <si>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</si>
  <si>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</si>
  <si>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</si>
  <si>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</si>
  <si>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</si>
  <si>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</si>
  <si>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</si>
  <si>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*או פי סי  אגח א- או.פי.סי. אנרגיה בע"מ</t>
  </si>
  <si>
    <t>1141589</t>
  </si>
  <si>
    <t>514401702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</si>
  <si>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</si>
  <si>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</si>
  <si>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</si>
  <si>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</si>
  <si>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</si>
  <si>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</si>
  <si>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</si>
  <si>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</si>
  <si>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</si>
  <si>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</si>
  <si>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</si>
  <si>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</si>
  <si>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</si>
  <si>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</si>
  <si>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</si>
  <si>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ilBBB+</t>
  </si>
  <si>
    <t>דיסקונט השקעות אגח ט- חברת השקעות דיסקונט בע"מ</t>
  </si>
  <si>
    <t>6390249</t>
  </si>
  <si>
    <t>03/11/15</t>
  </si>
  <si>
    <t>רילייטד א' 2020- רילייטד פרוטפוליו מסחרי לימיטד</t>
  </si>
  <si>
    <t>1134923</t>
  </si>
  <si>
    <t>1638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</si>
  <si>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</si>
  <si>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</si>
  <si>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</si>
  <si>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</si>
  <si>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</si>
  <si>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</si>
  <si>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</si>
  <si>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</si>
  <si>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</si>
  <si>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</si>
  <si>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</si>
  <si>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</si>
  <si>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</si>
  <si>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</si>
  <si>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</si>
  <si>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</si>
  <si>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</si>
  <si>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</si>
  <si>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</si>
  <si>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</si>
  <si>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</si>
  <si>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</si>
  <si>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</si>
  <si>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</si>
  <si>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</si>
  <si>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</si>
  <si>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</si>
  <si>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</si>
  <si>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</si>
  <si>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</si>
  <si>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</si>
  <si>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</si>
  <si>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</si>
  <si>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</si>
  <si>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</si>
  <si>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</si>
  <si>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</si>
  <si>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</si>
  <si>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</si>
  <si>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</si>
  <si>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</si>
  <si>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</si>
  <si>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</si>
  <si>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</si>
  <si>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</si>
  <si>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</si>
  <si>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</si>
  <si>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</si>
  <si>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</si>
  <si>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</si>
  <si>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</si>
  <si>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</si>
  <si>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</si>
  <si>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</si>
  <si>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</si>
  <si>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</si>
  <si>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</si>
  <si>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</si>
  <si>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</si>
  <si>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</si>
  <si>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</si>
  <si>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</si>
  <si>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</si>
  <si>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</si>
  <si>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</si>
  <si>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</si>
  <si>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</si>
  <si>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</si>
  <si>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</si>
  <si>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</si>
  <si>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</si>
  <si>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</si>
  <si>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</si>
  <si>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</si>
  <si>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</si>
  <si>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</si>
  <si>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</si>
  <si>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</si>
  <si>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</si>
  <si>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</si>
  <si>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</si>
  <si>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</si>
  <si>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</si>
  <si>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</si>
  <si>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</si>
  <si>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</si>
  <si>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</si>
  <si>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</si>
  <si>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</si>
  <si>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</si>
  <si>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</si>
  <si>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</si>
  <si>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</si>
  <si>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</si>
  <si>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</si>
  <si>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</si>
  <si>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</si>
  <si>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</si>
  <si>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</si>
  <si>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</si>
  <si>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</si>
  <si>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</si>
  <si>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</si>
  <si>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</si>
  <si>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</si>
  <si>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</si>
  <si>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</si>
  <si>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</si>
  <si>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</si>
  <si>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</si>
  <si>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</si>
  <si>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</si>
  <si>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</si>
  <si>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</si>
  <si>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</si>
  <si>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</si>
  <si>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</si>
  <si>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</si>
  <si>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</si>
  <si>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</si>
  <si>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</si>
  <si>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</si>
  <si>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</si>
  <si>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</si>
  <si>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</si>
  <si>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</si>
  <si>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</si>
  <si>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</si>
  <si>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</si>
  <si>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</si>
  <si>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</si>
  <si>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</si>
  <si>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</si>
  <si>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</si>
  <si>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</si>
  <si>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</si>
  <si>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</si>
  <si>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</si>
  <si>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</si>
  <si>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</si>
  <si>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</si>
  <si>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</si>
  <si>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</si>
  <si>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</si>
  <si>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</si>
  <si>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</si>
  <si>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</si>
  <si>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</si>
  <si>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</si>
  <si>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</si>
  <si>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</si>
  <si>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</si>
  <si>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</si>
  <si>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</si>
  <si>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</si>
  <si>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</si>
  <si>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</si>
  <si>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</si>
  <si>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</si>
  <si>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</si>
  <si>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</si>
  <si>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</si>
  <si>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</si>
  <si>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</si>
  <si>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</si>
  <si>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</si>
  <si>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</si>
  <si>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</si>
  <si>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</si>
  <si>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</si>
  <si>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</si>
  <si>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</si>
  <si>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</si>
  <si>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</si>
  <si>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</si>
  <si>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</si>
  <si>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</si>
  <si>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</si>
  <si>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</si>
  <si>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</si>
  <si>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</si>
  <si>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</si>
  <si>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</si>
  <si>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</si>
  <si>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</si>
  <si>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</si>
  <si>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</si>
  <si>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</si>
  <si>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</si>
  <si>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</si>
  <si>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</si>
  <si>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</si>
  <si>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</si>
  <si>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</si>
  <si>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</si>
  <si>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</si>
  <si>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</si>
  <si>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</si>
  <si>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</si>
  <si>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</si>
  <si>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</si>
  <si>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</si>
  <si>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</si>
  <si>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</si>
  <si>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</si>
  <si>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</si>
  <si>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</si>
  <si>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</si>
  <si>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</si>
  <si>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</si>
  <si>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</si>
  <si>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</si>
  <si>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</si>
  <si>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</si>
  <si>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</si>
  <si>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</si>
  <si>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</si>
  <si>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</si>
  <si>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</si>
  <si>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</si>
  <si>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</si>
  <si>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</si>
  <si>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</si>
  <si>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</si>
  <si>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</si>
  <si>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</si>
  <si>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</si>
  <si>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</si>
  <si>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</si>
  <si>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</si>
  <si>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</si>
  <si>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</si>
  <si>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</si>
  <si>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</si>
  <si>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</si>
  <si>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</si>
  <si>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</si>
  <si>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</si>
  <si>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</si>
  <si>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</si>
  <si>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</si>
  <si>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</si>
  <si>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</si>
  <si>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</si>
  <si>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</si>
  <si>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</si>
  <si>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</si>
  <si>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</si>
  <si>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</si>
  <si>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</si>
  <si>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</si>
  <si>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</si>
  <si>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</si>
  <si>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</si>
  <si>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</si>
  <si>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</si>
  <si>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</si>
  <si>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</si>
  <si>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</si>
  <si>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</si>
  <si>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</si>
  <si>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</si>
  <si>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</si>
  <si>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</si>
  <si>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</si>
  <si>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</si>
  <si>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</si>
  <si>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</si>
  <si>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</si>
  <si>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</si>
  <si>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</si>
  <si>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</si>
  <si>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</si>
  <si>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</si>
  <si>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</si>
  <si>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</si>
  <si>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</si>
  <si>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</si>
  <si>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</si>
  <si>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</si>
  <si>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</si>
  <si>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</si>
  <si>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</si>
  <si>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</si>
  <si>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</si>
  <si>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</si>
  <si>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</si>
  <si>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</si>
  <si>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</si>
  <si>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</si>
  <si>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</si>
  <si>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</si>
  <si>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</si>
  <si>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</si>
  <si>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</si>
  <si>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</si>
  <si>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</si>
  <si>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</si>
  <si>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</si>
  <si>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</si>
  <si>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</si>
  <si>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</si>
  <si>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</si>
  <si>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</si>
  <si>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</si>
  <si>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</si>
  <si>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</si>
  <si>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</si>
  <si>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</si>
  <si>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</si>
  <si>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</si>
  <si>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</si>
  <si>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</si>
  <si>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</si>
  <si>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</si>
  <si>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</si>
  <si>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</si>
  <si>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</si>
  <si>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</si>
  <si>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שטראוס- שטראוס גרופ בע"מ</t>
  </si>
  <si>
    <t>746016</t>
  </si>
  <si>
    <t>*פתאל החזקות- פתאל החזקות 1998 בע"מ</t>
  </si>
  <si>
    <t>1143429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</si>
  <si>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</si>
  <si>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</si>
  <si>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</si>
  <si>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</si>
  <si>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</si>
  <si>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</si>
  <si>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</si>
  <si>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</si>
  <si>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</si>
  <si>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</si>
  <si>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</si>
  <si>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</si>
  <si>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</si>
  <si>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</si>
  <si>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</si>
  <si>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</si>
  <si>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</si>
  <si>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</si>
  <si>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</si>
  <si>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</si>
  <si>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</si>
  <si>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</si>
  <si>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</si>
  <si>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</si>
  <si>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</si>
  <si>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</si>
  <si>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</si>
  <si>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</si>
  <si>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</si>
  <si>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</si>
  <si>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</si>
  <si>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</si>
  <si>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</si>
  <si>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</si>
  <si>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</si>
  <si>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</si>
  <si>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</si>
  <si>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</si>
  <si>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</si>
  <si>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</si>
  <si>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</si>
  <si>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</si>
  <si>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</si>
  <si>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</si>
  <si>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</si>
  <si>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</si>
  <si>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</si>
  <si>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</si>
  <si>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</si>
  <si>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</si>
  <si>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</si>
  <si>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</si>
  <si>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</si>
  <si>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</si>
  <si>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</si>
  <si>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</si>
  <si>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</si>
  <si>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</si>
  <si>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</si>
  <si>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</si>
  <si>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</si>
  <si>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</si>
  <si>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</si>
  <si>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</si>
  <si>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</si>
  <si>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</si>
  <si>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</si>
  <si>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</si>
  <si>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</si>
  <si>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</si>
  <si>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</si>
  <si>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</si>
  <si>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</si>
  <si>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</si>
  <si>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</si>
  <si>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</si>
  <si>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</si>
  <si>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</si>
  <si>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</si>
  <si>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</si>
  <si>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</si>
  <si>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</si>
  <si>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</si>
  <si>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</si>
  <si>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</si>
  <si>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</si>
  <si>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</si>
  <si>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</si>
  <si>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</si>
  <si>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</si>
  <si>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</si>
  <si>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</si>
  <si>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</si>
  <si>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</si>
  <si>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</si>
  <si>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</si>
  <si>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</si>
  <si>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</si>
  <si>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</si>
  <si>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</si>
  <si>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</si>
  <si>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</si>
  <si>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</si>
  <si>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</si>
  <si>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</si>
  <si>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</si>
  <si>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</si>
  <si>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</si>
  <si>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</si>
  <si>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</si>
  <si>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</si>
  <si>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</si>
  <si>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</si>
  <si>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</si>
  <si>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</si>
  <si>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</si>
  <si>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</si>
  <si>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</si>
  <si>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</si>
  <si>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</si>
  <si>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</si>
  <si>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</si>
  <si>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</si>
  <si>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</si>
  <si>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</si>
  <si>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</si>
  <si>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</si>
  <si>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</si>
  <si>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</si>
  <si>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</si>
  <si>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</si>
  <si>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</si>
  <si>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</si>
  <si>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</si>
  <si>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</si>
  <si>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</si>
  <si>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</si>
  <si>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</si>
  <si>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</si>
  <si>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</si>
  <si>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</si>
  <si>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</si>
  <si>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</si>
  <si>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</si>
  <si>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</si>
  <si>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</si>
  <si>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</si>
  <si>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</si>
  <si>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</si>
  <si>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</si>
  <si>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</si>
  <si>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</si>
  <si>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</si>
  <si>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</si>
  <si>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</si>
  <si>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</si>
  <si>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</si>
  <si>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</si>
  <si>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</si>
  <si>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</si>
  <si>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</si>
  <si>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</si>
  <si>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</si>
  <si>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</si>
  <si>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</si>
  <si>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</si>
  <si>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</si>
  <si>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</si>
  <si>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</si>
  <si>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</si>
  <si>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</si>
  <si>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</si>
  <si>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</si>
  <si>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</si>
  <si>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</si>
  <si>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</si>
  <si>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</si>
  <si>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</si>
  <si>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</si>
  <si>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</si>
  <si>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</si>
  <si>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</si>
  <si>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</si>
  <si>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</si>
  <si>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</si>
  <si>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</si>
  <si>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</si>
  <si>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</si>
  <si>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</si>
  <si>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</si>
  <si>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</si>
  <si>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</si>
  <si>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</si>
  <si>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</si>
  <si>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</si>
  <si>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</si>
  <si>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</si>
  <si>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</si>
  <si>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</si>
  <si>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</si>
  <si>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</si>
  <si>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</si>
  <si>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</si>
  <si>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</si>
  <si>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</si>
  <si>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</si>
  <si>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</si>
  <si>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</si>
  <si>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</si>
  <si>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</si>
  <si>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</si>
  <si>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</si>
  <si>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</si>
  <si>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</si>
  <si>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</si>
  <si>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</si>
  <si>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</si>
  <si>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</si>
  <si>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</si>
  <si>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</si>
  <si>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</si>
  <si>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</si>
  <si>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</si>
  <si>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</si>
  <si>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</si>
  <si>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</si>
  <si>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</si>
  <si>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</si>
  <si>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</si>
  <si>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</si>
  <si>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</si>
  <si>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</si>
  <si>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</si>
  <si>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</si>
  <si>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</si>
  <si>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</si>
  <si>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</si>
  <si>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</si>
  <si>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</si>
  <si>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</si>
  <si>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</si>
  <si>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</si>
  <si>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</si>
  <si>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</si>
  <si>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</si>
  <si>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</si>
  <si>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</si>
  <si>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</si>
  <si>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</si>
  <si>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</si>
  <si>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</si>
  <si>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</si>
  <si>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</si>
  <si>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</si>
  <si>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</si>
  <si>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</si>
  <si>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</si>
  <si>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</si>
  <si>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</si>
  <si>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</si>
  <si>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</si>
  <si>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</si>
  <si>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</si>
  <si>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</si>
  <si>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</si>
  <si>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</si>
  <si>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</si>
  <si>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</si>
  <si>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</si>
  <si>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</si>
  <si>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</si>
  <si>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</si>
  <si>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</si>
  <si>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</si>
  <si>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</si>
  <si>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</si>
  <si>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</si>
  <si>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</si>
  <si>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</si>
  <si>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</si>
  <si>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</si>
  <si>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</si>
  <si>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</si>
  <si>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</si>
  <si>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</si>
  <si>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</si>
  <si>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</si>
  <si>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</si>
  <si>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</si>
  <si>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</si>
  <si>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</si>
  <si>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</si>
  <si>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</si>
  <si>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</si>
  <si>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</si>
  <si>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</si>
  <si>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</si>
  <si>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</si>
  <si>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</si>
  <si>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</si>
  <si>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</si>
  <si>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</si>
  <si>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</si>
  <si>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</si>
  <si>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</si>
  <si>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</si>
  <si>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</si>
  <si>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</si>
  <si>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</si>
  <si>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</si>
  <si>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</si>
  <si>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</si>
  <si>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</si>
  <si>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</si>
  <si>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</si>
  <si>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</si>
  <si>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</si>
  <si>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</si>
  <si>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</si>
  <si>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</si>
  <si>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</si>
  <si>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</si>
  <si>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</si>
  <si>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</si>
  <si>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</si>
  <si>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</si>
  <si>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</si>
  <si>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</si>
  <si>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</si>
  <si>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</si>
  <si>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</si>
  <si>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</si>
  <si>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</si>
  <si>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</si>
  <si>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</si>
  <si>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</si>
  <si>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</si>
  <si>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</si>
  <si>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</si>
  <si>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</si>
  <si>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</si>
  <si>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</si>
  <si>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</si>
  <si>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</si>
  <si>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</si>
  <si>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</si>
  <si>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</si>
  <si>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</si>
  <si>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</si>
  <si>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</si>
  <si>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</si>
  <si>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</si>
  <si>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</si>
  <si>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</si>
  <si>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</si>
  <si>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</si>
  <si>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</si>
  <si>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</si>
  <si>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</si>
  <si>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</si>
  <si>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</si>
  <si>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</si>
  <si>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</si>
  <si>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</si>
  <si>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</si>
  <si>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</si>
  <si>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</si>
  <si>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</si>
  <si>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BITCOIN-INVEST- BITCOIN-INVEST</t>
  </si>
  <si>
    <t>US09173T1088</t>
  </si>
  <si>
    <t>27873</t>
  </si>
  <si>
    <t>MODDYS CORP- Moody's corporation</t>
  </si>
  <si>
    <t>US6153691059</t>
  </si>
  <si>
    <t>12067</t>
  </si>
  <si>
    <t>OWL ROCK CAPITAL CORP- OWL ROCK CAPITAL CORP</t>
  </si>
  <si>
    <t>US69121K1043</t>
  </si>
  <si>
    <t>OWL ROCK CAPITAL- OWL ROCK CAPITAL CORP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</si>
  <si>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</si>
  <si>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</si>
  <si>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</si>
  <si>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</si>
  <si>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</si>
  <si>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</si>
  <si>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</si>
  <si>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</si>
  <si>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</si>
  <si>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</si>
  <si>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</si>
  <si>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ISE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</si>
  <si>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</si>
  <si>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</si>
  <si>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</si>
  <si>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</si>
  <si>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</si>
  <si>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</si>
  <si>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</si>
  <si>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</si>
  <si>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</si>
  <si>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</si>
  <si>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</si>
  <si>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</si>
  <si>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</si>
  <si>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</si>
  <si>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</si>
  <si>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</si>
  <si>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</si>
  <si>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</si>
  <si>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</si>
  <si>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</si>
  <si>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</si>
  <si>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</si>
  <si>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</si>
  <si>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</si>
  <si>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</si>
  <si>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</si>
  <si>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</si>
  <si>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</si>
  <si>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</si>
  <si>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</si>
  <si>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</si>
  <si>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</si>
  <si>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</si>
  <si>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</si>
  <si>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ALBEMARLE CORP- KOMMUNALBANKEN AS</t>
  </si>
  <si>
    <t>US0126531013</t>
  </si>
  <si>
    <t>10245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</si>
  <si>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</si>
  <si>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</si>
  <si>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</si>
  <si>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</si>
  <si>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ELECTRONIC ARTS INC- Electronic arts inc</t>
  </si>
  <si>
    <t>US2855121099</t>
  </si>
  <si>
    <t>12964</t>
  </si>
  <si>
    <t>ILLUMINA- ILLUMINA INC</t>
  </si>
  <si>
    <t>US4523271090</t>
  </si>
  <si>
    <t>27163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</si>
  <si>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</si>
  <si>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</si>
  <si>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</si>
  <si>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</si>
  <si>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</si>
  <si>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</si>
  <si>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</si>
  <si>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</si>
  <si>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</si>
  <si>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</si>
  <si>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</si>
  <si>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</si>
  <si>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</si>
  <si>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</si>
  <si>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</si>
  <si>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</si>
  <si>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</si>
  <si>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</si>
  <si>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</si>
  <si>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ho- ALIBABA COM LTD</t>
  </si>
  <si>
    <t>US01609W1027</t>
  </si>
  <si>
    <t>10825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</si>
  <si>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</si>
  <si>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</si>
  <si>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</si>
  <si>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</si>
  <si>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</si>
  <si>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</si>
  <si>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</si>
  <si>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</si>
  <si>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</si>
  <si>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</si>
  <si>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</si>
  <si>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</si>
  <si>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</si>
  <si>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</si>
  <si>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</si>
  <si>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</si>
  <si>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</si>
  <si>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</si>
  <si>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</si>
  <si>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</si>
  <si>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</si>
  <si>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</si>
  <si>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</si>
  <si>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</si>
  <si>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</si>
  <si>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</si>
  <si>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</si>
  <si>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CEVA INC- Ceva inc</t>
  </si>
  <si>
    <t>US1572101053</t>
  </si>
  <si>
    <t>512510538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</si>
  <si>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</si>
  <si>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</si>
  <si>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</si>
  <si>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</si>
  <si>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</si>
  <si>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</si>
  <si>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</si>
  <si>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</si>
  <si>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Texas Instruments- TEXAS INSTRUMENTS INCORPORATED</t>
  </si>
  <si>
    <t>US8825081040</t>
  </si>
  <si>
    <t>11057</t>
  </si>
  <si>
    <t>ADOBE SYS INC- ADOBE SYS INC</t>
  </si>
  <si>
    <t>US00724F1012</t>
  </si>
  <si>
    <t>28056</t>
  </si>
  <si>
    <t>Alibaba group holdin- ALIBABA COM LTD</t>
  </si>
  <si>
    <t>us01609w1027</t>
  </si>
  <si>
    <t>Facebook Inc- FACEBOOK INC - A</t>
  </si>
  <si>
    <t>US30303M1027</t>
  </si>
  <si>
    <t>12310</t>
  </si>
  <si>
    <t>FIDELITIY NATIONAL- Fidelity International l</t>
  </si>
  <si>
    <t>US31620M1062</t>
  </si>
  <si>
    <t>11087</t>
  </si>
  <si>
    <t>ALPHABET  INC  CL C ׂ- Google Inc</t>
  </si>
  <si>
    <t>US02079K1079</t>
  </si>
  <si>
    <t>10616</t>
  </si>
  <si>
    <t>ALPHABET-C- Google Inc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</si>
  <si>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</si>
  <si>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</si>
  <si>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</si>
  <si>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</si>
  <si>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</si>
  <si>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</si>
  <si>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Microsoft crop- MICROSOFT CORP</t>
  </si>
  <si>
    <t>Paypal Holdings- Paypal Holdings inc</t>
  </si>
  <si>
    <t>US70450Y1038</t>
  </si>
  <si>
    <t>12898</t>
  </si>
  <si>
    <t>PAYPAL HOLDINGS- Paypal Holdings inc</t>
  </si>
  <si>
    <t>Salesforce.com Inc- Saleforce.com Inc</t>
  </si>
  <si>
    <t>US79466L3024</t>
  </si>
  <si>
    <t>12384</t>
  </si>
  <si>
    <t>Synopsys inc- Synopsys Inc</t>
  </si>
  <si>
    <t>US8716071076</t>
  </si>
  <si>
    <t>12220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</si>
  <si>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</si>
  <si>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</si>
  <si>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</si>
  <si>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</si>
  <si>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</si>
  <si>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</si>
  <si>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ZSCALER INC- ZSCALER INC</t>
  </si>
  <si>
    <t>US98980G1022</t>
  </si>
  <si>
    <t>28081</t>
  </si>
  <si>
    <t>APPLE INC- APPLE COMPUTER INC</t>
  </si>
  <si>
    <t>US0378331005</t>
  </si>
  <si>
    <t>10027</t>
  </si>
  <si>
    <t>Cisco  sys inc- CISCO SYS</t>
  </si>
  <si>
    <t>US17275R1023</t>
  </si>
  <si>
    <t>10082</t>
  </si>
  <si>
    <t>Cisco systems- CISCO SYS</t>
  </si>
  <si>
    <t>INTL BUSINESS MACHI- IBM CORP</t>
  </si>
  <si>
    <t>US4592001014</t>
  </si>
  <si>
    <t>10199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</si>
  <si>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</si>
  <si>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</si>
  <si>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</si>
  <si>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</si>
  <si>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</si>
  <si>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</si>
  <si>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Qualcomm INC- QUALCOMM Inc</t>
  </si>
  <si>
    <t>US7475251036</t>
  </si>
  <si>
    <t>10350</t>
  </si>
  <si>
    <t>Samsung electronics- Samsung Electronics co ltd</t>
  </si>
  <si>
    <t>US7960508882</t>
  </si>
  <si>
    <t>11111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</si>
  <si>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</si>
  <si>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</si>
  <si>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</si>
  <si>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</si>
  <si>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</si>
  <si>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</si>
  <si>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</si>
  <si>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UNITED PARCEL SERVICE-CL B- United Parcel Service Inc</t>
  </si>
  <si>
    <t>27795</t>
  </si>
  <si>
    <t>nextera energy inc- NextEra Energy</t>
  </si>
  <si>
    <t>US65339F1012</t>
  </si>
  <si>
    <t>27715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</si>
  <si>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</si>
  <si>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</si>
  <si>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</si>
  <si>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</si>
  <si>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</si>
  <si>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</si>
  <si>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</si>
  <si>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</si>
  <si>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</si>
  <si>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</si>
  <si>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</si>
  <si>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TENCENT HOLD-ADR- Tencent holdings ltd</t>
  </si>
  <si>
    <t>US88032Q1094</t>
  </si>
  <si>
    <t>11074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</si>
  <si>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</si>
  <si>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</si>
  <si>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</si>
  <si>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</si>
  <si>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</si>
  <si>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תא 125- הראל קרנות נאמנות בע"מ</t>
  </si>
  <si>
    <t>1148899</t>
  </si>
  <si>
    <t>הראל סל תא בנקים- הראל קרנות נאמנות בע"מ</t>
  </si>
  <si>
    <t>1148949</t>
  </si>
  <si>
    <t>הראל סל תא נדלן- הראל קרנות נאמנות בע"מ</t>
  </si>
  <si>
    <t>1148964</t>
  </si>
  <si>
    <t>פסגות ETFי )4A( כשרה ת"א 125- פסגות מוצרי מדדים בע"מ</t>
  </si>
  <si>
    <t>1155324</t>
  </si>
  <si>
    <t>513765339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</si>
  <si>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</si>
  <si>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</si>
  <si>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</si>
  <si>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</si>
  <si>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</si>
  <si>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</si>
  <si>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)4A) ETF כשרה ת"א 125- קסם קרנות נאמנות בע"מ</t>
  </si>
  <si>
    <t>1155365</t>
  </si>
  <si>
    <t>510938608</t>
  </si>
  <si>
    <t>קסם 4A) ETF) ת"א ביומד- קסם קרנות נאמנות בע"מ</t>
  </si>
  <si>
    <t>1146893</t>
  </si>
  <si>
    <t>קסם ETF תא 125- קסם קרנות נאמנות בע"מ</t>
  </si>
  <si>
    <t>1146356</t>
  </si>
  <si>
    <t>קסם ETF תא בנקים- קסם קרנות נאמנות בע"מ</t>
  </si>
  <si>
    <t>1146430</t>
  </si>
  <si>
    <t>תכלית סל )40( כשרה ת"א 125- תכלית מדדים ניהול קרנות נאמנות</t>
  </si>
  <si>
    <t>1155373</t>
  </si>
  <si>
    <t>513534974</t>
  </si>
  <si>
    <t>תכלית סל תא 125- תכלית מדדים ניהול קרנות נאמנות</t>
  </si>
  <si>
    <t>1143718</t>
  </si>
  <si>
    <t>תכלית קרן סל תא 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</si>
  <si>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</si>
  <si>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</si>
  <si>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</si>
  <si>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</si>
  <si>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הראל סל 4DMSCI AC World- הראל קרנות נאמנות בע"מ</t>
  </si>
  <si>
    <t>1149335</t>
  </si>
  <si>
    <t>*MTF500SP ממ- מגדל קרנות נאמנות בע"מ</t>
  </si>
  <si>
    <t>1150572</t>
  </si>
  <si>
    <t>511303661</t>
  </si>
  <si>
    <t>*SP TECH מגדל קרן סל ממ- מגדל קרנות נאמנות בע"מ</t>
  </si>
  <si>
    <t>1150481</t>
  </si>
  <si>
    <t>קסם Cleantech (4D) ETF- קסם קרנות נאמנות בע"מ</t>
  </si>
  <si>
    <t>1145895</t>
  </si>
  <si>
    <t>קסם DJ Banks Titans 30 (4D) ETF- קסם קרנות נאמנות בע"מ</t>
  </si>
  <si>
    <t>1145861</t>
  </si>
  <si>
    <t>קסם S&amp;P Health Care (4A) ETF מ- קסם קרנות נאמנות בע"מ</t>
  </si>
  <si>
    <t>1147321</t>
  </si>
  <si>
    <t>קסם גרמניה 30 DAX GTR- קסם קרנות נאמנות בע"מ</t>
  </si>
  <si>
    <t>1146513</t>
  </si>
  <si>
    <t>קסם.מחNDX100 חסרפי3- קסם קרנות נאמנות בע"מ</t>
  </si>
  <si>
    <t>1147008</t>
  </si>
  <si>
    <t>תכ.NDX100ממ- תכלית מדדים ניהול קרנות נאמנות</t>
  </si>
  <si>
    <t>1143734</t>
  </si>
  <si>
    <t>תכ.SP500ממ- תכלית מדדים ניהול קרנות נאמנות</t>
  </si>
  <si>
    <t>1143817</t>
  </si>
  <si>
    <t>תכלית 500 PR P&amp;S- תכלית מדדים ניהול קרנות נאמנות</t>
  </si>
  <si>
    <t>1144385</t>
  </si>
  <si>
    <t>תכלית סל SP US AD- תכלית מדדים ניהול קרנות נאמנות</t>
  </si>
  <si>
    <t>1144310</t>
  </si>
  <si>
    <t>תכלית קרן סל (4D) ‏ISE Cyber Security- תכלית מדדים ניהול קרנות נאמנות</t>
  </si>
  <si>
    <t>1144252</t>
  </si>
  <si>
    <t>סה"כ שמחקות מדדים אחרים בישראל</t>
  </si>
  <si>
    <t>הראל סל )00( כשרה תל בונד 60- הראל קרנות מדד בע"מ</t>
  </si>
  <si>
    <t>1155092</t>
  </si>
  <si>
    <t>אג"ח</t>
  </si>
  <si>
    <t>הראל סל כש תלבונד שקלי- הראל קרנות מדד בע"מ</t>
  </si>
  <si>
    <t>1155191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</si>
  <si>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</si>
  <si>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</si>
  <si>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</si>
  <si>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</si>
  <si>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</si>
  <si>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</si>
  <si>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</si>
  <si>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</si>
  <si>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הרל.תלבונד צ בנ- הראל קרנות נאמנות בע"מ</t>
  </si>
  <si>
    <t>5129689</t>
  </si>
  <si>
    <t>פסג קרן סל .תלבונד 60- פסגות קרנות מדדים בע"מ</t>
  </si>
  <si>
    <t>1148006</t>
  </si>
  <si>
    <t>פסג.גליל 2-5- פסגות קרנות מדדים בע"מ</t>
  </si>
  <si>
    <t>1147917</t>
  </si>
  <si>
    <t>פסג.שחר 5+- פסגות קרנות מדדים בע"מ</t>
  </si>
  <si>
    <t>1147818</t>
  </si>
  <si>
    <t>פסג.תלבונד מאגר- פסגות קרנות מדדים בע"מ</t>
  </si>
  <si>
    <t>1148170</t>
  </si>
  <si>
    <t>פסג.תלבונד ש 50- פסגות קרנות מדדים בע"מ</t>
  </si>
  <si>
    <t>1148337</t>
  </si>
  <si>
    <t>פסגות ETF )00( כשרה תל בונד 60- פסגות קרנות מדדים בע"מ</t>
  </si>
  <si>
    <t>1155076</t>
  </si>
  <si>
    <t>פסגות ETF גליל 5-10- פסגות קרנות מדדים בע"מ</t>
  </si>
  <si>
    <t>1147925</t>
  </si>
  <si>
    <t>פסגות ETF כש תלבונד שקלי- פסגות קרנות מדדים בע"מ</t>
  </si>
  <si>
    <t>1155175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</si>
  <si>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</si>
  <si>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</si>
  <si>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</si>
  <si>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</si>
  <si>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</si>
  <si>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</si>
  <si>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)00( כשרה תל בונד 60- קסם קרנות נאמנות בע"מ</t>
  </si>
  <si>
    <t>1155126</t>
  </si>
  <si>
    <t>קסם ETF גליל 5-10- קסם קרנות נאמנות בע"מ</t>
  </si>
  <si>
    <t>1145739</t>
  </si>
  <si>
    <t>קסם ETF כשרה תלבונד שקלי- קסם קרנות נאמנות בע"מ</t>
  </si>
  <si>
    <t>1155159</t>
  </si>
  <si>
    <t>קסם ETF שחר 0-2- קסם קרנות נאמנות בע"מ</t>
  </si>
  <si>
    <t>1146166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</si>
  <si>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</si>
  <si>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</si>
  <si>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</si>
  <si>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</si>
  <si>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</si>
  <si>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</si>
  <si>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</si>
  <si>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</si>
  <si>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קסם.שחר 5+- קסם קרנות נאמנות בע"מ</t>
  </si>
  <si>
    <t>1146174</t>
  </si>
  <si>
    <t>תכ.שחר2-5- תכלית מדדים ניהול קרנות נאמנות</t>
  </si>
  <si>
    <t>1145150</t>
  </si>
  <si>
    <t>תכלית סל (00) תל בונד 40- תכלית מדדים ניהול קרנות נאמנות</t>
  </si>
  <si>
    <t>1145093</t>
  </si>
  <si>
    <t>תכלית סל גליל 5-10- תכלית מדדים ניהול קרנות נאמנות</t>
  </si>
  <si>
    <t>1145176</t>
  </si>
  <si>
    <t>תכלית קרן סל תלבונד 20- תכלית מדדים ניהול קרנות נאמנות</t>
  </si>
  <si>
    <t>1143791</t>
  </si>
  <si>
    <t>תכלית קרןסל תל בונד צבנק- תכלית מדדים ניהול קרנות נאמנות</t>
  </si>
  <si>
    <t>1144823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</si>
  <si>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</si>
  <si>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</si>
  <si>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</si>
  <si>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</si>
  <si>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תכלית TTF 00! אינדקס HY-BBB- תכלית מדדים ניהול קרנות נאמנות בע"מ</t>
  </si>
  <si>
    <t>5124409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</si>
  <si>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</si>
  <si>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</si>
  <si>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</si>
  <si>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</si>
  <si>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</si>
  <si>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</si>
  <si>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</si>
  <si>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</si>
  <si>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S@P 500- BlackRock Inc</t>
  </si>
  <si>
    <t>IE00B5BMR087</t>
  </si>
  <si>
    <t>27796</t>
  </si>
  <si>
    <t>ISHR MSCI EUR-I</t>
  </si>
  <si>
    <t>IE00B1YZSC51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</si>
  <si>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</si>
  <si>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</si>
  <si>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</si>
  <si>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</si>
  <si>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</si>
  <si>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</si>
  <si>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</si>
  <si>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</si>
  <si>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</si>
  <si>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</si>
  <si>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</si>
  <si>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</si>
  <si>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</si>
  <si>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</si>
  <si>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</si>
  <si>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</si>
  <si>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</si>
  <si>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</si>
  <si>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</si>
  <si>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</si>
  <si>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</si>
  <si>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</si>
  <si>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</si>
  <si>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</si>
  <si>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</si>
  <si>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</si>
  <si>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</si>
  <si>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</si>
  <si>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</si>
  <si>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</si>
  <si>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</si>
  <si>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</si>
  <si>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</si>
  <si>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</si>
  <si>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</si>
  <si>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</si>
  <si>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</si>
  <si>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</si>
  <si>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</si>
  <si>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</si>
  <si>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</si>
  <si>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</si>
  <si>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</si>
  <si>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</si>
  <si>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</si>
  <si>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</si>
  <si>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</si>
  <si>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</si>
  <si>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</si>
  <si>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</si>
  <si>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</si>
  <si>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</si>
  <si>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</si>
  <si>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</si>
  <si>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</si>
  <si>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</si>
  <si>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</si>
  <si>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HORIZONS S&amp;P/TSX- Mirae Asset Global Discovery Fund</t>
  </si>
  <si>
    <t>CA44056G1054</t>
  </si>
  <si>
    <t>12129</t>
  </si>
  <si>
    <t>ISHR MSCI EUR-I- msci europe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</si>
  <si>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</si>
  <si>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</si>
  <si>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</si>
  <si>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</si>
  <si>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</si>
  <si>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</si>
  <si>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</si>
  <si>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</si>
  <si>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</si>
  <si>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</si>
  <si>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</si>
  <si>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</si>
  <si>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</si>
  <si>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</si>
  <si>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</si>
  <si>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</si>
  <si>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INVSC NSDQ FNTC- Invesco</t>
  </si>
  <si>
    <t>IE00BYMS5W68</t>
  </si>
  <si>
    <t>21100</t>
  </si>
  <si>
    <t>AMUNDI INDEX MSCI E- AMUNDI INDEX</t>
  </si>
  <si>
    <t>LU1437017350</t>
  </si>
  <si>
    <t>27907</t>
  </si>
  <si>
    <t>ARK GEN REV ETF- ARK Investment Management LLC</t>
  </si>
  <si>
    <t>US00214Q3020</t>
  </si>
  <si>
    <t>28043</t>
  </si>
  <si>
    <t>ISH EV&amp;EDRV TECH- BlackRock Inc</t>
  </si>
  <si>
    <t>IE00BGL86Z12</t>
  </si>
  <si>
    <t>ISHARES CORE EM- BlackRock Inc</t>
  </si>
  <si>
    <t>IE00BKM4GZ66</t>
  </si>
  <si>
    <t>Ishares Curr H MSCI- BlackRock Inc</t>
  </si>
  <si>
    <t>US46434G5099</t>
  </si>
  <si>
    <t>Ishares DJ construction- BlackRock Inc</t>
  </si>
  <si>
    <t>US4642887529</t>
  </si>
  <si>
    <t>Ishares Japan Hedge- BlackRock Inc</t>
  </si>
  <si>
    <t>US46434V8862</t>
  </si>
  <si>
    <t>Ishares phlx sox semicon- BlackRock Inc</t>
  </si>
  <si>
    <t>US4642875235</t>
  </si>
  <si>
    <t>DAIWA EXCHANGE TRAD- Daiwa ETF</t>
  </si>
  <si>
    <t>JP3027620008</t>
  </si>
  <si>
    <t>JPX</t>
  </si>
  <si>
    <t>11121</t>
  </si>
  <si>
    <t>FIRST TRUST WATER- FIW</t>
  </si>
  <si>
    <t>US33733B1008</t>
  </si>
  <si>
    <t>28132</t>
  </si>
  <si>
    <t>GLOBAL X VID GAM- GLOBAL</t>
  </si>
  <si>
    <t>US37954Y3927</t>
  </si>
  <si>
    <t>27781</t>
  </si>
  <si>
    <t>FIRST TRUST NASD- Grace Partners of DuPage LP</t>
  </si>
  <si>
    <t>US33738R7200</t>
  </si>
  <si>
    <t>28067</t>
  </si>
  <si>
    <t>US33734X8469</t>
  </si>
  <si>
    <t>FT-NSDQ TECH DVD- Grace Partners of DuPage LP</t>
  </si>
  <si>
    <t>US33738R1187</t>
  </si>
  <si>
    <t>INVESCO DYNAMIC- Invesco</t>
  </si>
  <si>
    <t>US46137V6395</t>
  </si>
  <si>
    <t>S&amp;P 500 SOURCE- Invesco</t>
  </si>
  <si>
    <t>IE00B3YCGJ38</t>
  </si>
  <si>
    <t>ISHARES CORE EM- ISHARES CORE MSCI EMERGING</t>
  </si>
  <si>
    <t>27421</t>
  </si>
  <si>
    <t>ISHARES GLOBAL- ISHARES GLOBAL HY BD</t>
  </si>
  <si>
    <t>US4642882249</t>
  </si>
  <si>
    <t>12445</t>
  </si>
  <si>
    <t>Ishares msci china- Ishares_BlackRock _ US</t>
  </si>
  <si>
    <t>US46429B6719</t>
  </si>
  <si>
    <t>20090</t>
  </si>
  <si>
    <t>KRANESHARES CSI- Krane Fund Advisors LLc</t>
  </si>
  <si>
    <t>LYXOR EURSTX600 HALTHCARE- LYXOR ETF</t>
  </si>
  <si>
    <t>LU1834986900</t>
  </si>
  <si>
    <t>GLOBAL X-CLOUD- Mirae Asset Global Discovery Fund</t>
  </si>
  <si>
    <t>US37954Y4420</t>
  </si>
  <si>
    <t>Daiwa etf Topix- Nomura-Nikkei</t>
  </si>
  <si>
    <t>20081</t>
  </si>
  <si>
    <t>ROBO-GL HL TECH- ROBO-GL</t>
  </si>
  <si>
    <t>US3015057231</t>
  </si>
  <si>
    <t>28112</t>
  </si>
  <si>
    <t>Source s&amp;p 500 ireland- Source Markets plc</t>
  </si>
  <si>
    <t>12119</t>
  </si>
  <si>
    <t>Spdr msci usa small cap- State Street Corp</t>
  </si>
  <si>
    <t>IE00BSPLC413</t>
  </si>
  <si>
    <t>22041</t>
  </si>
  <si>
    <t>Spdr s&amp;p 500 etf trust- State Street Corp</t>
  </si>
  <si>
    <t>US78462F1030</t>
  </si>
  <si>
    <t>Vanguard aust share- VANGUARD</t>
  </si>
  <si>
    <t>AU000000VAS1</t>
  </si>
  <si>
    <t>VANGUARD S&amp;P MID- VANGUARD</t>
  </si>
  <si>
    <t>US9219328856</t>
  </si>
  <si>
    <t>VANG S&amp;P 500-USD- Vanguard Group</t>
  </si>
  <si>
    <t>IE00B3XXRP09</t>
  </si>
  <si>
    <t>12517</t>
  </si>
  <si>
    <t>Vanguard aust share- Vanguard Group</t>
  </si>
  <si>
    <t>Vanguard Emrg mkt et- Vanguard Group</t>
  </si>
  <si>
    <t>US9220428588</t>
  </si>
  <si>
    <t>Vanguard S&amp;P 500 etf- Vanguard Group</t>
  </si>
  <si>
    <t>US9229083632</t>
  </si>
  <si>
    <t>סה"כ שמחקות מדדים אחרים</t>
  </si>
  <si>
    <t>REAL ESTATE CRED- Real Estate Credit Investments Pcc ltd</t>
  </si>
  <si>
    <t>GB00B0HW5366</t>
  </si>
  <si>
    <t>12706</t>
  </si>
  <si>
    <t>Pimco inv grade bond- allianz se-reg</t>
  </si>
  <si>
    <t>US72201R8170</t>
  </si>
  <si>
    <t>11071</t>
  </si>
  <si>
    <t>ISHARES EMER MKTS- BlackRock Inc</t>
  </si>
  <si>
    <t>IE00B6TLBW47</t>
  </si>
  <si>
    <t>Ishares markit iboxx $ hy- BlackRock Inc</t>
  </si>
  <si>
    <t>IE00B4PY7Y77</t>
  </si>
  <si>
    <t>ISHARES MARKIT IBOXX- BlackRock Inc</t>
  </si>
  <si>
    <t>IE0032895942</t>
  </si>
  <si>
    <t>Ishares markit iboxx eur HY- BlackRock Inc</t>
  </si>
  <si>
    <t>IE00B66F4759</t>
  </si>
  <si>
    <t>Amundi Etf Euro- CREDIT AGRICOLE SA</t>
  </si>
  <si>
    <t>FR0010754119</t>
  </si>
  <si>
    <t>10886</t>
  </si>
  <si>
    <t>DB x corp bnd- DEUTSCHE BANK AG</t>
  </si>
  <si>
    <t>LU0478205379</t>
  </si>
  <si>
    <t>10113</t>
  </si>
  <si>
    <t>Db X-Tr II Crs5- DEUTSCHE BANK AG</t>
  </si>
  <si>
    <t>LU0290359032</t>
  </si>
  <si>
    <t>XUT3 LN- DEUTSCHE BANK AG</t>
  </si>
  <si>
    <t>LU0429458895</t>
  </si>
  <si>
    <t>Ishares barclays 1-3 year- ishares barclays 1-3 year</t>
  </si>
  <si>
    <t>US4642874576</t>
  </si>
  <si>
    <t>20083</t>
  </si>
  <si>
    <t>ISHARES EMER MKTS- ISHARES MSCI EMER</t>
  </si>
  <si>
    <t>20059</t>
  </si>
  <si>
    <t>Ishares markit iboxx $ hy- Ishares_BlackRock _ US</t>
  </si>
  <si>
    <t>powershares h/y bond</t>
  </si>
  <si>
    <t>US73936T5570</t>
  </si>
  <si>
    <t>21011</t>
  </si>
  <si>
    <t>Spdr emerging bond- SPDR BARCLAYS</t>
  </si>
  <si>
    <t>IE00B4613386</t>
  </si>
  <si>
    <t>12423</t>
  </si>
  <si>
    <t>Spdr Barclays- State Street Corp</t>
  </si>
  <si>
    <t>US78464A6727</t>
  </si>
  <si>
    <t>Spdr Corporate bond- State Street Corp</t>
  </si>
  <si>
    <t>US78464A3757</t>
  </si>
  <si>
    <t>Spdr emerging bond- State Street Corp</t>
  </si>
  <si>
    <t>Vanguard gov bnd- Vanguard Group</t>
  </si>
  <si>
    <t>US92206C1027</t>
  </si>
  <si>
    <t>Vanguard shortterm bnd etf- Vanguard Group</t>
  </si>
  <si>
    <t>US92206C4096</t>
  </si>
  <si>
    <t>WISDOMTREE EMERG MKT EX-ST- Wisdomtree emrg mkts</t>
  </si>
  <si>
    <t>US97717X7848</t>
  </si>
  <si>
    <t>10913</t>
  </si>
  <si>
    <t>spdr barclays high yield- State Street Corp</t>
  </si>
  <si>
    <t>US78468R6229</t>
  </si>
  <si>
    <t>סה"כ אג"ח ממשלתי</t>
  </si>
  <si>
    <t>סה"כ אגח קונצרני</t>
  </si>
  <si>
    <t>אלטש מולט פקטור- אלטשולר שחם בית השקעות בע"מ</t>
  </si>
  <si>
    <t>5119219</t>
  </si>
  <si>
    <t>513862581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</si>
  <si>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</si>
  <si>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</si>
  <si>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</si>
  <si>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</si>
  <si>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</si>
  <si>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</si>
  <si>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</si>
  <si>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</si>
  <si>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</si>
  <si>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</si>
  <si>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</si>
  <si>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</si>
  <si>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</si>
  <si>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</si>
  <si>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</si>
  <si>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</si>
  <si>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</si>
  <si>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</si>
  <si>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</si>
  <si>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</si>
  <si>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</si>
  <si>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</si>
  <si>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</si>
  <si>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</si>
  <si>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</si>
  <si>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</si>
  <si>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</si>
  <si>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</si>
  <si>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</si>
  <si>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</si>
  <si>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</si>
  <si>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</si>
  <si>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</si>
  <si>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NOMURA-US HIGH YLD BD-I USD- Nomura Holdings Inc</t>
  </si>
  <si>
    <t>12514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</si>
  <si>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</si>
  <si>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</si>
  <si>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</si>
  <si>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</si>
  <si>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</si>
  <si>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</si>
  <si>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</si>
  <si>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</si>
  <si>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Bnd- UBS GROUP FUNDING SWITZE</t>
  </si>
  <si>
    <t>LU0396367608</t>
  </si>
  <si>
    <t>27640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</si>
  <si>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</si>
  <si>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</si>
  <si>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</si>
  <si>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</si>
  <si>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</si>
  <si>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</si>
  <si>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</si>
  <si>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</si>
  <si>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</si>
  <si>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</si>
  <si>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</si>
  <si>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</si>
  <si>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</si>
  <si>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</si>
  <si>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</si>
  <si>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</si>
  <si>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</si>
  <si>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</si>
  <si>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</si>
  <si>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</si>
  <si>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</si>
  <si>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</si>
  <si>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</si>
  <si>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</si>
  <si>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</si>
  <si>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</si>
  <si>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</si>
  <si>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</si>
  <si>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</si>
  <si>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</si>
  <si>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</si>
  <si>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</si>
  <si>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</si>
  <si>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</si>
  <si>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</si>
  <si>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</si>
  <si>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</si>
  <si>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</si>
  <si>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</si>
  <si>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</si>
  <si>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</si>
  <si>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</si>
  <si>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</si>
  <si>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</si>
  <si>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</si>
  <si>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</si>
  <si>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</si>
  <si>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</si>
  <si>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</si>
  <si>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</si>
  <si>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</si>
  <si>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</si>
  <si>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</si>
  <si>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</si>
  <si>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</si>
  <si>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</si>
  <si>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</si>
  <si>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</si>
  <si>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</si>
  <si>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</si>
  <si>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</si>
  <si>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</si>
  <si>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</si>
  <si>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</si>
  <si>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</si>
  <si>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</si>
  <si>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</si>
  <si>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</si>
  <si>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</si>
  <si>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</si>
  <si>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</si>
  <si>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</si>
  <si>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</si>
  <si>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</si>
  <si>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</si>
  <si>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</si>
  <si>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02/04/19</t>
  </si>
  <si>
    <t>מקורות אגח 8 רמ- מקורות חברת מים בע"מ</t>
  </si>
  <si>
    <t>1124346</t>
  </si>
  <si>
    <t>06/06/19</t>
  </si>
  <si>
    <t>עירית רעננה אג"ח 1 - מ- עירית רעננה</t>
  </si>
  <si>
    <t>1098698</t>
  </si>
  <si>
    <t>500287008</t>
  </si>
  <si>
    <t>23/01/20</t>
  </si>
  <si>
    <t>רפאל ג'- רפאל-רשות לפיתוח אמצעי לחימה בע"מ</t>
  </si>
  <si>
    <t>1140276</t>
  </si>
  <si>
    <t>520042185</t>
  </si>
  <si>
    <t>22/08/18</t>
  </si>
  <si>
    <t>נתיבי גז אג"ח א - רמ- נתיבי הגז הטבעי לישראל בע"מ</t>
  </si>
  <si>
    <t>1103084</t>
  </si>
  <si>
    <t>07/11/18</t>
  </si>
  <si>
    <t>דור גז בטוחות אגח 1-ל- דור גז בטוחות בע"מ</t>
  </si>
  <si>
    <t>1093491</t>
  </si>
  <si>
    <t>513689059</t>
  </si>
  <si>
    <t>31/12/18</t>
  </si>
  <si>
    <t>חשמל צמוד 2022 רמ- חברת החשמל לישראל בע"מ</t>
  </si>
  <si>
    <t>6000129</t>
  </si>
  <si>
    <t>24/05/19</t>
  </si>
  <si>
    <t>אילת אגח א לס- החברה למימון אילת (2006) בע"מ</t>
  </si>
  <si>
    <t>1099449</t>
  </si>
  <si>
    <t>513867192</t>
  </si>
  <si>
    <t>27/10/13</t>
  </si>
  <si>
    <t>פועלים ש"ה ג ר"מ- בנק הפועלים בע"מ</t>
  </si>
  <si>
    <t>6620280</t>
  </si>
  <si>
    <t>אספיסי אלעד אגח 2 רמ- אס.פי.סי אל-עד</t>
  </si>
  <si>
    <t>1092774</t>
  </si>
  <si>
    <t>514667021</t>
  </si>
  <si>
    <t>04/02/20</t>
  </si>
  <si>
    <t>אספיסי אלעד אגח 3 רמ- אס.פי.סי אל-עד</t>
  </si>
  <si>
    <t>1093939</t>
  </si>
  <si>
    <t>28/01/20</t>
  </si>
  <si>
    <t>אלון חברת הדלק אגח סד' א MG- אלון חברת הדלק לישראל בע"מ</t>
  </si>
  <si>
    <t>11015671</t>
  </si>
  <si>
    <t>520041690</t>
  </si>
  <si>
    <t>26/03/20</t>
  </si>
  <si>
    <t>כרמל משכנתאות 4%- כרמל-אגוד למשכנתאות והשקעות בע"מ</t>
  </si>
  <si>
    <t>1710250</t>
  </si>
  <si>
    <t>520024373</t>
  </si>
  <si>
    <t>08/05/13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</si>
  <si>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</si>
  <si>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</si>
  <si>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</si>
  <si>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</si>
  <si>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</si>
  <si>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</si>
  <si>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</si>
  <si>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</si>
  <si>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</si>
  <si>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</si>
  <si>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30/06/19</t>
  </si>
  <si>
    <t>*אורמת 3 MG- אורמת טכנולגיות אינק דואלי</t>
  </si>
  <si>
    <t>443862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</si>
  <si>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</si>
  <si>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</si>
  <si>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</si>
  <si>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</si>
  <si>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</si>
  <si>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</si>
  <si>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</si>
  <si>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</si>
  <si>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</si>
  <si>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14/08/19</t>
  </si>
  <si>
    <t>*אורמת  סדרה 2 12.09.2016- אורמת טכנולגיות אינק דואלי</t>
  </si>
  <si>
    <t>1139161</t>
  </si>
  <si>
    <t>צים אג"ח ד-רמ MG- צים שירותי ספנות משולבים בע"מ</t>
  </si>
  <si>
    <t>65100694</t>
  </si>
  <si>
    <t>520015041</t>
  </si>
  <si>
    <t>21/11/18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</si>
  <si>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</si>
  <si>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</si>
  <si>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</si>
  <si>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</si>
  <si>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</si>
  <si>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</si>
  <si>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</si>
  <si>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Transed 3.951 9/50- TRANSED PARTNERS GP</t>
  </si>
  <si>
    <t>CA89366TAA57</t>
  </si>
  <si>
    <t>27306</t>
  </si>
  <si>
    <t>26/09/16</t>
  </si>
  <si>
    <t>MEDIVISION LIMIT- MEDIVISION LIMIT</t>
  </si>
  <si>
    <t>70113055</t>
  </si>
  <si>
    <t>511828600</t>
  </si>
  <si>
    <t>רוטקס- רוטקס (1980) בע"מ</t>
  </si>
  <si>
    <t>1104033</t>
  </si>
  <si>
    <t>510844913</t>
  </si>
  <si>
    <t>אלון דלק מניה לא סחירה- אלון חברת הדלק לישראל בע"מ</t>
  </si>
  <si>
    <t>499906</t>
  </si>
  <si>
    <t>*BIG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</si>
  <si>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</si>
  <si>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</si>
  <si>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</si>
  <si>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</si>
  <si>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</si>
  <si>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</si>
  <si>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</si>
  <si>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</si>
  <si>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BBG000CKHN84</t>
  </si>
  <si>
    <t>10222</t>
  </si>
  <si>
    <t>Traceguard res cibc- TRACEGUARD RES CIBC</t>
  </si>
  <si>
    <t>US8923541010</t>
  </si>
  <si>
    <t>10429</t>
  </si>
  <si>
    <t>Tower Vision preferred shares- Tower Vision Mauritius Ltd</t>
  </si>
  <si>
    <t>29990178</t>
  </si>
  <si>
    <t>10528</t>
  </si>
  <si>
    <t>medlnvest capital s.a.r.l- Medinvest</t>
  </si>
  <si>
    <t>2751</t>
  </si>
  <si>
    <t>12074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</si>
  <si>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</si>
  <si>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</si>
  <si>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</si>
  <si>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</si>
  <si>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</si>
  <si>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</si>
  <si>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</si>
  <si>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</si>
  <si>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</si>
  <si>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</si>
  <si>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</si>
  <si>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</si>
  <si>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</si>
  <si>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</si>
  <si>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</si>
  <si>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</si>
  <si>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</si>
  <si>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</si>
  <si>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</si>
  <si>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</si>
  <si>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</si>
  <si>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</si>
  <si>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</si>
  <si>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</si>
  <si>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</si>
  <si>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</si>
  <si>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</si>
  <si>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</si>
  <si>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</si>
  <si>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</si>
  <si>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</si>
  <si>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</si>
  <si>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</si>
  <si>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</si>
  <si>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</si>
  <si>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</si>
  <si>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</si>
  <si>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</si>
  <si>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22/11/19</t>
  </si>
  <si>
    <t>KArkin Bio Ventures II L.P- Arkin Bio Ventures II L.P</t>
  </si>
  <si>
    <t>70341</t>
  </si>
  <si>
    <t>17/03/20</t>
  </si>
  <si>
    <t>ויטהלייף ישראל קרן הון- ויטלייף פרטנרס (ישראל) ש.מ</t>
  </si>
  <si>
    <t>600000401</t>
  </si>
  <si>
    <t>26/07/13</t>
  </si>
  <si>
    <t>ורטקס ישראל קרן הון חול- ורטקס ישראל 3 בע"מ</t>
  </si>
  <si>
    <t>600000361</t>
  </si>
  <si>
    <t>evolution venture c- קרן Evolution</t>
  </si>
  <si>
    <t>50286</t>
  </si>
  <si>
    <t>31/07/18</t>
  </si>
  <si>
    <t>anatomy  2- קרן אנטומיה</t>
  </si>
  <si>
    <t>5260</t>
  </si>
  <si>
    <t>15/12/19</t>
  </si>
  <si>
    <t>anatomy- קרן אנטומיה</t>
  </si>
  <si>
    <t>52266</t>
  </si>
  <si>
    <t>אביב (פנטין) קפיטל- מרדכי אביב תעשיות בניה (1973) בע"מ</t>
  </si>
  <si>
    <t>600000271</t>
  </si>
  <si>
    <t>סה"כ קרנות גידור</t>
  </si>
  <si>
    <t>סה"כ קרנות נדל"ן</t>
  </si>
  <si>
    <t>ריאליטי קרן השקעות בנדל"ן IV</t>
  </si>
  <si>
    <t>70040</t>
  </si>
  <si>
    <t>25/02/20</t>
  </si>
  <si>
    <t>Reality Real Estate Investment Fund 3 L.P- Reality Real Estate Investment Fund 3 L.P</t>
  </si>
  <si>
    <t>5265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</si>
  <si>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</si>
  <si>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</si>
  <si>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</si>
  <si>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</si>
  <si>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</si>
  <si>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</si>
  <si>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investment in QNERGY- טנא השקעות</t>
  </si>
  <si>
    <t>29993124</t>
  </si>
  <si>
    <t>20/06/18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</si>
  <si>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</si>
  <si>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</si>
  <si>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</si>
  <si>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</si>
  <si>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12/03/20</t>
  </si>
  <si>
    <t>TENE GROWTH CAPITAL 4- טנא השקעות</t>
  </si>
  <si>
    <t>5310</t>
  </si>
  <si>
    <t>23/12/19</t>
  </si>
  <si>
    <t>קרן תשתיות - ISRAEL INFRASTUC- I. INFRASTUCTURE</t>
  </si>
  <si>
    <t>65001010</t>
  </si>
  <si>
    <t>28/04/15</t>
  </si>
  <si>
    <t>SKY 3- sky 3</t>
  </si>
  <si>
    <t>5289</t>
  </si>
  <si>
    <t>24/03/20</t>
  </si>
  <si>
    <t>Vintage Investments Partn</t>
  </si>
  <si>
    <t>5300</t>
  </si>
  <si>
    <t>30/03/20</t>
  </si>
  <si>
    <t>Yesodot Gimmel- Yesodot Gimmel</t>
  </si>
  <si>
    <t>70291</t>
  </si>
  <si>
    <t>29/03/20</t>
  </si>
  <si>
    <t>s.h. sky l.p- ס. ה. סקיי 11 ש.מ.</t>
  </si>
  <si>
    <t>50492</t>
  </si>
  <si>
    <t>15/07/18</t>
  </si>
  <si>
    <t>FIMI 6- פימי מזנין(1) קרן הון סיכון</t>
  </si>
  <si>
    <t>5272</t>
  </si>
  <si>
    <t>05/02/20</t>
  </si>
  <si>
    <t>fimi israel opportunity- פימי מזנין(1) קרן הון סיכון</t>
  </si>
  <si>
    <t>50724</t>
  </si>
  <si>
    <t>30/05/18</t>
  </si>
  <si>
    <t>פלנוס טכנולוגיות לאומי- פלנוס טכנולוגיות בע"מ</t>
  </si>
  <si>
    <t>600000301</t>
  </si>
  <si>
    <t>Kedma Capital III- קדמה קפיטל 3</t>
  </si>
  <si>
    <t>6662</t>
  </si>
  <si>
    <t>21/04/19</t>
  </si>
  <si>
    <t>Accelmed Growth Partners L.P 2- Accelmed Growth Partners L.P</t>
  </si>
  <si>
    <t>5271</t>
  </si>
  <si>
    <t>23/02/20</t>
  </si>
  <si>
    <t>*הליוס- Helios Renewable Energy 1</t>
  </si>
  <si>
    <t>5323</t>
  </si>
  <si>
    <t>11/03/19</t>
  </si>
  <si>
    <t>*MA Movilim Renewable Energies L.P- אנלייט אנרגיה מתחדשת בע"מ</t>
  </si>
  <si>
    <t>5322</t>
  </si>
  <si>
    <t>17/12/18</t>
  </si>
  <si>
    <t>סה"כ קרנות הון סיכון בחו"ל</t>
  </si>
  <si>
    <t>Vintage fund of funds ISRAEL V</t>
  </si>
  <si>
    <t>6645</t>
  </si>
  <si>
    <t>19/03/20</t>
  </si>
  <si>
    <t>5295</t>
  </si>
  <si>
    <t>28/02/20</t>
  </si>
  <si>
    <t>22/12/19</t>
  </si>
  <si>
    <t>22/03/20</t>
  </si>
  <si>
    <t>5333</t>
  </si>
  <si>
    <t>11/02/20</t>
  </si>
  <si>
    <t>סה"כ קרנות גידור בחו"ל</t>
  </si>
  <si>
    <t>m realzation d invest- UBP</t>
  </si>
  <si>
    <t>71192256</t>
  </si>
  <si>
    <t>3 CRECH</t>
  </si>
  <si>
    <t>387993</t>
  </si>
  <si>
    <t>21/09/15</t>
  </si>
  <si>
    <t>CHEYNE 1/A/19/1/GB</t>
  </si>
  <si>
    <t>385196</t>
  </si>
  <si>
    <t>17/05/18</t>
  </si>
  <si>
    <t>CHEYNE 1/A/20/1/GB</t>
  </si>
  <si>
    <t>385197</t>
  </si>
  <si>
    <t>26/03/18</t>
  </si>
  <si>
    <t>Eden Rock struc-b- EDEN ROCK STRUC.FIN</t>
  </si>
  <si>
    <t>70422498</t>
  </si>
  <si>
    <t>25/03/20</t>
  </si>
  <si>
    <t>SPHERA-HCARE-DIL- SPHERA</t>
  </si>
  <si>
    <t>70368378</t>
  </si>
  <si>
    <t>03/06/18</t>
  </si>
  <si>
    <t>sphera- Sphera Global Healthcare Master</t>
  </si>
  <si>
    <t>70323373</t>
  </si>
  <si>
    <t>15/10/18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</si>
  <si>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</si>
  <si>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</si>
  <si>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</si>
  <si>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</si>
  <si>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</si>
  <si>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</si>
  <si>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08/03/20</t>
  </si>
  <si>
    <t>Brack Capital Real Estate llp- בי.סי.אר.אי-בראק קפיטל ריל אסטייט איווסטמנט בי.וי</t>
  </si>
  <si>
    <t>29990961</t>
  </si>
  <si>
    <t>07/12/16</t>
  </si>
  <si>
    <t>Brookfield real estate partners II</t>
  </si>
  <si>
    <t>5274</t>
  </si>
  <si>
    <t>Brookfield SREP III</t>
  </si>
  <si>
    <t>5328</t>
  </si>
  <si>
    <t>09/01/20</t>
  </si>
  <si>
    <t>WATERTON RESIDENTIAL P V XIII</t>
  </si>
  <si>
    <t>5334</t>
  </si>
  <si>
    <t>16/02/20</t>
  </si>
  <si>
    <t>Blackstone R.E. partners VIII.F- Blackstone Real Estate Partners</t>
  </si>
  <si>
    <t>5264</t>
  </si>
  <si>
    <t>27/02/20</t>
  </si>
  <si>
    <t>Blackstone Real Estate Partners IX- Blackstone Real Estate Partners</t>
  </si>
  <si>
    <t>6649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</si>
  <si>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</si>
  <si>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</si>
  <si>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</si>
  <si>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</si>
  <si>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</si>
  <si>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</si>
  <si>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EC - 2 AUDAX CO INV</t>
  </si>
  <si>
    <t>70091</t>
  </si>
  <si>
    <t>Global Infrastructure Partners IV L.P</t>
  </si>
  <si>
    <t>70181</t>
  </si>
  <si>
    <t>Harbourvest co inv : Project Starboard</t>
  </si>
  <si>
    <t>6659</t>
  </si>
  <si>
    <t>IFM GIF</t>
  </si>
  <si>
    <t>53411</t>
  </si>
  <si>
    <t>28/10/19</t>
  </si>
  <si>
    <t>Kartesia Credit Opportunities V</t>
  </si>
  <si>
    <t>70111</t>
  </si>
  <si>
    <t>KARTESIA KASS</t>
  </si>
  <si>
    <t>6923</t>
  </si>
  <si>
    <t>KARTESIA KSO</t>
  </si>
  <si>
    <t>6885</t>
  </si>
  <si>
    <t>23/05/19</t>
  </si>
  <si>
    <t>Migdal HarbourVest Tranche B</t>
  </si>
  <si>
    <t>5298</t>
  </si>
  <si>
    <t>28/12/18</t>
  </si>
  <si>
    <t>*APCS- Ares special situation fund IB</t>
  </si>
  <si>
    <t>5291</t>
  </si>
  <si>
    <t>03/03/20</t>
  </si>
  <si>
    <t>*ARES- Ares special situation fund IB</t>
  </si>
  <si>
    <t>4122</t>
  </si>
  <si>
    <t>*AUDAX DIRECT LENDING SOLUTIONS- Ares special situation fund IB</t>
  </si>
  <si>
    <t>5339</t>
  </si>
  <si>
    <t>cheyne redf a1- Cheyn Capital</t>
  </si>
  <si>
    <t>5294</t>
  </si>
  <si>
    <t>29/06/18</t>
  </si>
  <si>
    <t>cicc growth capital fund- ארקלייט</t>
  </si>
  <si>
    <t>52225</t>
  </si>
  <si>
    <t>harbourvest part' co inv fund IV- ארקלייט</t>
  </si>
  <si>
    <t>5297</t>
  </si>
  <si>
    <t>HIG harbourvest  Tranche B- ארקלייט</t>
  </si>
  <si>
    <t>5313</t>
  </si>
  <si>
    <t>25/09/18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</si>
  <si>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</si>
  <si>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</si>
  <si>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</si>
  <si>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</si>
  <si>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</si>
  <si>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</si>
  <si>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ARCLIGHT AEP FEEDER FUND VII LLC- ארקלייט</t>
  </si>
  <si>
    <t>70250</t>
  </si>
  <si>
    <t>Cruise.co.uk</t>
  </si>
  <si>
    <t>5280</t>
  </si>
  <si>
    <t>30/01/18</t>
  </si>
  <si>
    <t>Warburg Pincus China II L.P- WARBURG PINCUS</t>
  </si>
  <si>
    <t>6945</t>
  </si>
  <si>
    <t>ADVENT INTERNATIONAL 8</t>
  </si>
  <si>
    <t>5273</t>
  </si>
  <si>
    <t>APOLLO</t>
  </si>
  <si>
    <t>5281</t>
  </si>
  <si>
    <t>Apollo Fund IX -</t>
  </si>
  <si>
    <t>5302</t>
  </si>
  <si>
    <t>17/12/19</t>
  </si>
  <si>
    <t>BCP V Brand Co-Invest LP</t>
  </si>
  <si>
    <t>70321</t>
  </si>
  <si>
    <t>BLUEBAY</t>
  </si>
  <si>
    <t>5284</t>
  </si>
  <si>
    <t>BROOKFIELD IV</t>
  </si>
  <si>
    <t>5266</t>
  </si>
  <si>
    <t>co-inv DNLD</t>
  </si>
  <si>
    <t>5292</t>
  </si>
  <si>
    <t>CRESCENT</t>
  </si>
  <si>
    <t>5290</t>
  </si>
  <si>
    <t>30/10/19</t>
  </si>
  <si>
    <t>DOVER</t>
  </si>
  <si>
    <t>5285</t>
  </si>
  <si>
    <t>GRAPH TECH BROOKFIELD</t>
  </si>
  <si>
    <t>5270</t>
  </si>
  <si>
    <t>09/12/19</t>
  </si>
  <si>
    <t>harbourvest A</t>
  </si>
  <si>
    <t>70000</t>
  </si>
  <si>
    <t>15/01/20</t>
  </si>
  <si>
    <t>HARBOURVEST A AE II</t>
  </si>
  <si>
    <t>6640</t>
  </si>
  <si>
    <t>harbourvest abenex</t>
  </si>
  <si>
    <t>5324</t>
  </si>
  <si>
    <t>29/01/19</t>
  </si>
  <si>
    <t>harbourvest lytx</t>
  </si>
  <si>
    <t>5325</t>
  </si>
  <si>
    <t>29/04/18</t>
  </si>
  <si>
    <t>HARBOURVEST SEC GRIDIRON</t>
  </si>
  <si>
    <t>5293</t>
  </si>
  <si>
    <t>12/06/18</t>
  </si>
  <si>
    <t>IK HarbourVest Tranche B</t>
  </si>
  <si>
    <t>5336</t>
  </si>
  <si>
    <t>INCLINE</t>
  </si>
  <si>
    <t>5308</t>
  </si>
  <si>
    <t>InfraRed Infrastructure Fund V</t>
  </si>
  <si>
    <t>5309</t>
  </si>
  <si>
    <t>05/12/19</t>
  </si>
  <si>
    <t>Investindustrial VII Harbourvest B</t>
  </si>
  <si>
    <t>70120</t>
  </si>
  <si>
    <t>KARTESIA</t>
  </si>
  <si>
    <t>5303</t>
  </si>
  <si>
    <t>25/11/19</t>
  </si>
  <si>
    <t>KOTAK</t>
  </si>
  <si>
    <t>5255</t>
  </si>
  <si>
    <t>27/11/19</t>
  </si>
  <si>
    <t>MERIDIAM 3</t>
  </si>
  <si>
    <t>5278</t>
  </si>
  <si>
    <t>04/12/19</t>
  </si>
  <si>
    <t>Migdal HarbourVest CO-INV DWYER</t>
  </si>
  <si>
    <t>5329</t>
  </si>
  <si>
    <t>11/06/18</t>
  </si>
  <si>
    <t>migdal harbourvest project saxa</t>
  </si>
  <si>
    <t>5330</t>
  </si>
  <si>
    <t>5239</t>
  </si>
  <si>
    <t>Migdal-HarbourVes project Draco</t>
  </si>
  <si>
    <t>5319</t>
  </si>
  <si>
    <t>MTDL</t>
  </si>
  <si>
    <t>6651</t>
  </si>
  <si>
    <t>OWEL ROCK</t>
  </si>
  <si>
    <t>5316</t>
  </si>
  <si>
    <t>28/11/19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</si>
  <si>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</si>
  <si>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</si>
  <si>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</si>
  <si>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</si>
  <si>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</si>
  <si>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</si>
  <si>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</si>
  <si>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PERMIRA</t>
  </si>
  <si>
    <t>5287</t>
  </si>
  <si>
    <t>12/02/20</t>
  </si>
  <si>
    <t>PERMIRA VII L.P.2 SCSP</t>
  </si>
  <si>
    <t>70281</t>
  </si>
  <si>
    <t>PGCO 4 CO-MINGLED FUND SCSP</t>
  </si>
  <si>
    <t>5335</t>
  </si>
  <si>
    <t>18/02/20</t>
  </si>
  <si>
    <t>RHONE V</t>
  </si>
  <si>
    <t>5268</t>
  </si>
  <si>
    <t>07/10/19</t>
  </si>
  <si>
    <t>Sun Capital Partners  harbourvest B</t>
  </si>
  <si>
    <t>6652</t>
  </si>
  <si>
    <t>20/02/20</t>
  </si>
  <si>
    <t>TDL IV</t>
  </si>
  <si>
    <t>6646</t>
  </si>
  <si>
    <t>Thoma Bravo Harbourvest B</t>
  </si>
  <si>
    <t>6642</t>
  </si>
  <si>
    <t>TOMA BRAVO</t>
  </si>
  <si>
    <t>5276</t>
  </si>
  <si>
    <t>10/02/20</t>
  </si>
  <si>
    <t>TOMA BRAVO FUND 8</t>
  </si>
  <si>
    <t>6647</t>
  </si>
  <si>
    <t>Trilantic capital partners V</t>
  </si>
  <si>
    <t>5269</t>
  </si>
  <si>
    <t>VESTCOM</t>
  </si>
  <si>
    <t>5312</t>
  </si>
  <si>
    <t>27/12/17</t>
  </si>
  <si>
    <t>windjammer V har A</t>
  </si>
  <si>
    <t>6641</t>
  </si>
  <si>
    <t>WSREDII</t>
  </si>
  <si>
    <t>6658</t>
  </si>
  <si>
    <t>29/01/20</t>
  </si>
  <si>
    <t>קרן סילברפליט</t>
  </si>
  <si>
    <t>5267</t>
  </si>
  <si>
    <t>Advent International GPE IX L.P- Advent International</t>
  </si>
  <si>
    <t>70061</t>
  </si>
  <si>
    <t>CO INVESTMENT ANESTHESIA- Blackstone</t>
  </si>
  <si>
    <t>5307</t>
  </si>
  <si>
    <t>PROJECT CELTICS- Blackstone</t>
  </si>
  <si>
    <t>5306</t>
  </si>
  <si>
    <t>Brookfield Capital Partners V- Blackstone Real Estate Partners</t>
  </si>
  <si>
    <t>66481</t>
  </si>
  <si>
    <t>23/03/20</t>
  </si>
  <si>
    <t>Brookfield HSO Co-Invest L.P - 7016- Blackstone Real Estate Partners</t>
  </si>
  <si>
    <t>70160</t>
  </si>
  <si>
    <t>ICG SDP 3- Cheyn Capital</t>
  </si>
  <si>
    <t>5304</t>
  </si>
  <si>
    <t>Court Square IV- Court Square</t>
  </si>
  <si>
    <t>53321</t>
  </si>
  <si>
    <t>16/12/19</t>
  </si>
  <si>
    <t>LS POWER FUND IV- Gatewood Capital Opportunity Fund</t>
  </si>
  <si>
    <t>5317</t>
  </si>
  <si>
    <t>GIP GEMINI FUND CAYMAN FEEDER II LP- GIP Gemini Fund LP</t>
  </si>
  <si>
    <t>70271</t>
  </si>
  <si>
    <t>24/10/19</t>
  </si>
  <si>
    <t>HARBOURVEST CO INV PERSTON- HARBOURVEST</t>
  </si>
  <si>
    <t>5296</t>
  </si>
  <si>
    <t>02/12/19</t>
  </si>
  <si>
    <t>HARBOURVEST medi fox - HARBOURVEST</t>
  </si>
  <si>
    <t>5340</t>
  </si>
  <si>
    <t>17/10/18</t>
  </si>
  <si>
    <t>HARBOURVEST WESTVIEW 4- HARBOURVEST</t>
  </si>
  <si>
    <t>5338</t>
  </si>
  <si>
    <t>20/01/20</t>
  </si>
  <si>
    <t>ICGL V- ICG Fund</t>
  </si>
  <si>
    <t>5326</t>
  </si>
  <si>
    <t>15/09/19</t>
  </si>
  <si>
    <t>KLIRMARK III- Klirmark Opportunity Fund III</t>
  </si>
  <si>
    <t>70191</t>
  </si>
  <si>
    <t>Klirmark Opportunity fund II MG- Klirmark Opportunity L.P</t>
  </si>
  <si>
    <t>29992298</t>
  </si>
  <si>
    <t>04/07/19</t>
  </si>
  <si>
    <t>JP MORGAN IIF- Moneda Latin American Corporate</t>
  </si>
  <si>
    <t>6653</t>
  </si>
  <si>
    <t>Pantheon Global Secondary Fund VI- Pantheon Global</t>
  </si>
  <si>
    <t>5331</t>
  </si>
  <si>
    <t>selene- Sun Apollo India Fund</t>
  </si>
  <si>
    <t>52258</t>
  </si>
  <si>
    <t>27/05/19</t>
  </si>
  <si>
    <t>TPG Asia VII- TPG Partners</t>
  </si>
  <si>
    <t>5337</t>
  </si>
  <si>
    <t>11/03/20</t>
  </si>
  <si>
    <t>WARBURG PINCUS- WARBURG PINCUS</t>
  </si>
  <si>
    <t>5286</t>
  </si>
  <si>
    <t>15/07/19</t>
  </si>
  <si>
    <t>ויולה פרייבט אקווטי 2- ויולה</t>
  </si>
  <si>
    <t>5257</t>
  </si>
  <si>
    <t>03/02/20</t>
  </si>
  <si>
    <t>טנא הון צמיחה (קרן להשקעות)- טנא הון צמיחה (קרן השקעות) שותפות מוגבלת</t>
  </si>
  <si>
    <t>650011101</t>
  </si>
  <si>
    <t>26/02/14</t>
  </si>
  <si>
    <t>S.C.A.SICAR-EDMOND DE ROTHILD- קרן רוטשילד</t>
  </si>
  <si>
    <t>650011001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</si>
  <si>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</si>
  <si>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</si>
  <si>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</si>
  <si>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</si>
  <si>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</si>
  <si>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</si>
  <si>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</si>
  <si>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</si>
  <si>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</si>
  <si>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COPENHAGEN INFRASTRUCTURE</t>
  </si>
  <si>
    <t>5315</t>
  </si>
  <si>
    <t>PAMILCO 4</t>
  </si>
  <si>
    <t>5311</t>
  </si>
  <si>
    <t>05/11/19</t>
  </si>
  <si>
    <t>*ACE 4- ACE</t>
  </si>
  <si>
    <t>5238</t>
  </si>
  <si>
    <t>15/03/20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</si>
  <si>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</si>
  <si>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</si>
  <si>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</si>
  <si>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</si>
  <si>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</si>
  <si>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</si>
  <si>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</si>
  <si>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</si>
  <si>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</si>
  <si>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</si>
  <si>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</si>
  <si>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</si>
  <si>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</si>
  <si>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</si>
  <si>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</si>
  <si>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</si>
  <si>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</si>
  <si>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</si>
  <si>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</si>
  <si>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</si>
  <si>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</si>
  <si>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</si>
  <si>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</si>
  <si>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</si>
  <si>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</si>
  <si>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</si>
  <si>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</si>
  <si>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</si>
  <si>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</si>
  <si>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</si>
  <si>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</si>
  <si>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</si>
  <si>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</si>
  <si>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</si>
  <si>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</si>
  <si>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</si>
  <si>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</si>
  <si>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</si>
  <si>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</si>
  <si>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</si>
  <si>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</si>
  <si>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</si>
  <si>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</si>
  <si>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</si>
  <si>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</si>
  <si>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</si>
  <si>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</si>
  <si>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</si>
  <si>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</si>
  <si>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</si>
  <si>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</si>
  <si>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</si>
  <si>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</si>
  <si>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</si>
  <si>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</si>
  <si>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</si>
  <si>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</si>
  <si>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90008827</t>
  </si>
  <si>
    <t>FWD CCY\ILS 20190715 USD\ILS 3.4766000 20200611</t>
  </si>
  <si>
    <t>90008832</t>
  </si>
  <si>
    <t>FWD CCY\ILS 20190808 USD\ILS 3.4183000 20200618</t>
  </si>
  <si>
    <t>90008970</t>
  </si>
  <si>
    <t>08/08/19</t>
  </si>
  <si>
    <t>FWD CCY\ILS 20190808 USD\ILS 3.4237000 20200611</t>
  </si>
  <si>
    <t>90008968</t>
  </si>
  <si>
    <t>FWD CCY\ILS 20190808 USD\ILS 3.4246000 20200611</t>
  </si>
  <si>
    <t>90008967</t>
  </si>
  <si>
    <t>FWD CCY\ILS 20190909 USD\ILS 3.4650000 20200702</t>
  </si>
  <si>
    <t>90009086</t>
  </si>
  <si>
    <t>09/09/19</t>
  </si>
  <si>
    <t>FWD CCY\ILS 20200326 USD\ILS 3.5460000 20210325</t>
  </si>
  <si>
    <t>90010096</t>
  </si>
  <si>
    <t>FWD CCY\ILS 20200326 USD\ILS 3.5480000 20210325</t>
  </si>
  <si>
    <t>90010101</t>
  </si>
  <si>
    <t>FWD CCY\ILS 20200326 USD\ILS 3.5622000 20201117</t>
  </si>
  <si>
    <t>90010097</t>
  </si>
  <si>
    <t>FWD CCY\ILS 20200326 USD\ILS 3.6114000 20200422</t>
  </si>
  <si>
    <t>90010100</t>
  </si>
  <si>
    <t>FWD CCY\ILS 20200326 USD\ILS 3.6135000 20200401</t>
  </si>
  <si>
    <t>90010099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</si>
  <si>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</si>
  <si>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</si>
  <si>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</si>
  <si>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</si>
  <si>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</si>
  <si>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</si>
  <si>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</si>
  <si>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</si>
  <si>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</si>
  <si>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</si>
  <si>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</si>
  <si>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</si>
  <si>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</si>
  <si>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CCY\CCY 18.11.20USD\ILS 3.3983- בנק דיסקונט לישראל בע"מ</t>
  </si>
  <si>
    <t>90009382</t>
  </si>
  <si>
    <t>18/11/19</t>
  </si>
  <si>
    <t>FWD CCY\ILS 09.09.20USD\ILS 3.464- בנק דיסקונט לישראל בע"מ</t>
  </si>
  <si>
    <t>90009078</t>
  </si>
  <si>
    <t>04/09/19</t>
  </si>
  <si>
    <t>FWD CCY\ILS01.04.20USD\ILS 3.622- בנק דיסקונט לישראל בע"מ</t>
  </si>
  <si>
    <t>90020460</t>
  </si>
  <si>
    <t>FWD CCY\ILS01.04.20USD\ILS3.4487- בנק דיסקונט לישראל בע"מ</t>
  </si>
  <si>
    <t>90020309</t>
  </si>
  <si>
    <t>30/12/19</t>
  </si>
  <si>
    <t>FWD CCY\ILS02.04.20USD\ILS3.4556- בנק דיסקונט לישראל בע"מ</t>
  </si>
  <si>
    <t>90009598</t>
  </si>
  <si>
    <t>07/01/20</t>
  </si>
  <si>
    <t>FWD CCY\ILS02.04.20USD\ILS3.5376- בנק דיסקונט לישראל בע"מ</t>
  </si>
  <si>
    <t>90020463</t>
  </si>
  <si>
    <t>FWD CCY\ILS02.04.20USD\ILS3.589- בנק דיסקונט לישראל בע"מ</t>
  </si>
  <si>
    <t>90020462</t>
  </si>
  <si>
    <t>FWD CCY\ILS04.06.20USD\ILS 3.5335- בנק דיסקונט לישראל בע"מ</t>
  </si>
  <si>
    <t>90008565</t>
  </si>
  <si>
    <t>04/06/19</t>
  </si>
  <si>
    <t>FWD CCY\ILS05.05.20USD\ILS 3.4748- בנק דיסקונט לישראל בע"מ</t>
  </si>
  <si>
    <t>90008873</t>
  </si>
  <si>
    <t>22/07/19</t>
  </si>
  <si>
    <t>FWD CCY\ILS06.05.20 ILS\USD 3.4166- בנק דיסקונט לישראל בע"מ</t>
  </si>
  <si>
    <t>90009808</t>
  </si>
  <si>
    <t>FWD CCY\ILS07.05.20 USD\ILS 3.54- בנק דיסקונט לישראל בע"מ</t>
  </si>
  <si>
    <t>90008707</t>
  </si>
  <si>
    <t>24/06/19</t>
  </si>
  <si>
    <t>FWD CCY\ILS11.06.20USD\ILS 3.504- בנק דיסקונט לישראל בע"מ</t>
  </si>
  <si>
    <t>90008752</t>
  </si>
  <si>
    <t>01/07/19</t>
  </si>
  <si>
    <t>FWD CCY\ILS13.05.20USD\ILS 3.4373- בנק דיסקונט לישראל בע"מ</t>
  </si>
  <si>
    <t>90009859</t>
  </si>
  <si>
    <t>19/02/20</t>
  </si>
  <si>
    <t>FWD CCY\ILS13.05.20USD\ILS 3.5103- בנק דיסקונט לישראל בע"מ</t>
  </si>
  <si>
    <t>90009656</t>
  </si>
  <si>
    <t>16/01/20</t>
  </si>
  <si>
    <t>FWD CCY\ILS15.09.20USD\ILS 3.49- בנק דיסקונט לישראל בע"מ</t>
  </si>
  <si>
    <t>90008799</t>
  </si>
  <si>
    <t>08/07/19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</si>
  <si>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</si>
  <si>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</si>
  <si>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</si>
  <si>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</si>
  <si>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</si>
  <si>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CCY\ILS16.07.20USD\ILS 3.6650- בנק דיסקונט לישראל בע"מ</t>
  </si>
  <si>
    <t>90020436</t>
  </si>
  <si>
    <t>FWD CCY\ILS19.05.20USD\ILS 3.517- בנק דיסקונט לישראל בע"מ</t>
  </si>
  <si>
    <t>90008602</t>
  </si>
  <si>
    <t>10/06/19</t>
  </si>
  <si>
    <t>FWD CCY\ILS20.05.20USD\ILS 3.4414- בנק דיסקונט לישראל בע"מ</t>
  </si>
  <si>
    <t>90020241</t>
  </si>
  <si>
    <t>FWD CCY\ILS21.04.20USD\ILS3.4556- בנק דיסקונט לישראל בע"מ</t>
  </si>
  <si>
    <t>90009637</t>
  </si>
  <si>
    <t>14/01/20</t>
  </si>
  <si>
    <t>FWD CCY\ILS22.07.20USD\ILS 3.65280- בנק דיסקונט לישראל בע"מ</t>
  </si>
  <si>
    <t>90020438</t>
  </si>
  <si>
    <t>FWD CCY\ILS23.03.21USD\ILS 3.571- בנק דיסקונט לישראל בע"מ</t>
  </si>
  <si>
    <t>90020461</t>
  </si>
  <si>
    <t>FWD CCY\ILS24.03.20USD\ILS 3.7845- בנק דיסקונט לישראל בע"מ</t>
  </si>
  <si>
    <t>90020418</t>
  </si>
  <si>
    <t>18/03/20</t>
  </si>
  <si>
    <t>FWD CCY\ILS27.01.20USD\ILS 3.5103- בנק דיסקונט לישראל בע"מ</t>
  </si>
  <si>
    <t>90008627</t>
  </si>
  <si>
    <t>12/06/19</t>
  </si>
  <si>
    <t>FWD CCY\ILS27.10.20USD\ILS 3.45- בנק דיסקונט לישראל בע"מ</t>
  </si>
  <si>
    <t>90008833</t>
  </si>
  <si>
    <t>FW20.10.20דולר שקל 3.4947- בנק הפועלים בע"מ</t>
  </si>
  <si>
    <t>90008739</t>
  </si>
  <si>
    <t>27/06/19</t>
  </si>
  <si>
    <t>FWD USD\ILS 3.55 20200507- בנק הפועלים בע"מ</t>
  </si>
  <si>
    <t>90008706</t>
  </si>
  <si>
    <t>FX Forward_USD_ILS_2020_04_22_S- בנק הפועלים בע"מ</t>
  </si>
  <si>
    <t>90020236</t>
  </si>
  <si>
    <t>FX Swap_EUR_USD_2020_04_20_S_1.12086000- בנק הפועלים בע"מ</t>
  </si>
  <si>
    <t>90020201</t>
  </si>
  <si>
    <t>06/11/19</t>
  </si>
  <si>
    <t>FX Swap_EUR_USD_2020_06_01_S_1.12020000- בנק הפועלים בע"מ</t>
  </si>
  <si>
    <t>90020322</t>
  </si>
  <si>
    <t>FX Swap_EUR_USD_2020_06_01_S_1.12080000- בנק הפועלים בע"מ</t>
  </si>
  <si>
    <t>90020382</t>
  </si>
  <si>
    <t>04/03/20</t>
  </si>
  <si>
    <t>FX Swap_EUR_USD_2020_10_19_S_1.09180000- בנק הפועלים בע"מ</t>
  </si>
  <si>
    <t>90020443</t>
  </si>
  <si>
    <t>FX Swap_GBP_USD_2020_04_23_S_1.30258000- בנק הפועלים בע"מ</t>
  </si>
  <si>
    <t>90020345</t>
  </si>
  <si>
    <t>FX Swap_GBP_USD_2020_05_18_S- בנק הפועלים בע"מ</t>
  </si>
  <si>
    <t>90020167</t>
  </si>
  <si>
    <t>03/10/19</t>
  </si>
  <si>
    <t>90020182</t>
  </si>
  <si>
    <t>23/10/19</t>
  </si>
  <si>
    <t>FX Swap_USD_ILS_2020_04_01_P_3.61800000- בנק הפועלים בע"מ</t>
  </si>
  <si>
    <t>90020453</t>
  </si>
  <si>
    <t>FX Swap_USD_ILS_2020_04_07_S_3.65300000- בנק הפועלים בע"מ</t>
  </si>
  <si>
    <t>90020394</t>
  </si>
  <si>
    <t>FX Swap_USD_ILS_2020_06_26_S_3.43980000- בנק הפועלים בע"מ</t>
  </si>
  <si>
    <t>90020245</t>
  </si>
  <si>
    <t>FX Swap_USD_ILS_2020_07_15_S_3.64450000- בנק הפועלים בע"מ</t>
  </si>
  <si>
    <t>90020424</t>
  </si>
  <si>
    <t>FX Swap_USD_ILS_2020_10_22_S- בנק הפועלים בע"מ</t>
  </si>
  <si>
    <t>90020084</t>
  </si>
  <si>
    <t>18/07/19</t>
  </si>
  <si>
    <t>FX Swap_USD_ILS_2020_11_03_S- בנק הפועלים בע"מ</t>
  </si>
  <si>
    <t>90020078</t>
  </si>
  <si>
    <t>16/07/19</t>
  </si>
  <si>
    <t>FX Swap_USD_ILS_2020_11_18_S_3.39630000- בנק הפועלים בע"מ</t>
  </si>
  <si>
    <t>90020214</t>
  </si>
  <si>
    <t>FX Swap_USD_ILS_2020_12_03_S- בנק הפועלים בע"מ</t>
  </si>
  <si>
    <t>90020072</t>
  </si>
  <si>
    <t>10/07/19</t>
  </si>
  <si>
    <t>FX Swap_USD_ILS_2021_03_17_S_3.40850000- בנק הפועלים בע"מ</t>
  </si>
  <si>
    <t>90020385</t>
  </si>
  <si>
    <t>FX Swap_USD_ILS_2021_03_23_S_3.56700000- בנק הפועלים בע"מ</t>
  </si>
  <si>
    <t>90020454</t>
  </si>
  <si>
    <t>FWD CCY\ILS 20190605 USD\ILS 3.5234000 20200616- בנק לאומי לישראל בע"מ</t>
  </si>
  <si>
    <t>90008580</t>
  </si>
  <si>
    <t>FWD CCY\ILS 20190605 USD\ILS 3.5303000 20200616- בנק לאומי לישראל בע"מ</t>
  </si>
  <si>
    <t>90008569</t>
  </si>
  <si>
    <t>FWD CCY\ILS 20190605 USD\ILS 3.5310000 20200611- בנק לאומי לישראל בע"מ</t>
  </si>
  <si>
    <t>90008568</t>
  </si>
  <si>
    <t>FWD CCY\ILS 20190605 USD\ILS 3.5313000 20200611- בנק לאומי לישראל בע"מ</t>
  </si>
  <si>
    <t>90008572</t>
  </si>
  <si>
    <t>FWD CCY\ILS 20190610 USD\ILS 3.5088000 20200611- בנק לאומי לישראל בע"מ</t>
  </si>
  <si>
    <t>90008599</t>
  </si>
  <si>
    <t>FWD CCY\ILS 20190610 USD\ILS 3.5095000 20200611- בנק לאומי לישראל בע"מ</t>
  </si>
  <si>
    <t>90008598</t>
  </si>
  <si>
    <t>FWD CCY\ILS 20190610 USD\ILS 3.5136000 20200519- בנק לאומי לישראל בע"מ</t>
  </si>
  <si>
    <t>90008597</t>
  </si>
  <si>
    <t>FWD CCY\ILS 20190611 USD\ILS 3.5050000 20200611- בנק לאומי לישראל בע"מ</t>
  </si>
  <si>
    <t>90008611</t>
  </si>
  <si>
    <t>11/06/19</t>
  </si>
  <si>
    <t>FWD CCY\ILS 20190611 USD\ILS 3.5055000 20200611- בנק לאומי לישראל בע"מ</t>
  </si>
  <si>
    <t>90008607</t>
  </si>
  <si>
    <t>90008610</t>
  </si>
  <si>
    <t>FWD CCY\ILS 20190612 USD\ILS 3.5100000 20200512- בנק לאומי לישראל בע"מ</t>
  </si>
  <si>
    <t>90008620</t>
  </si>
  <si>
    <t>FWD CCY\ILS 20190617 USD\ILS 3.5372000 20200611- בנק לאומי לישראל בע"מ</t>
  </si>
  <si>
    <t>90008642</t>
  </si>
  <si>
    <t>17/06/19</t>
  </si>
  <si>
    <t>FWD CCY\ILS 20190617 USD\ILS 3.5413500 20200514- בנק לאומי לישראל בע"מ</t>
  </si>
  <si>
    <t>90008651</t>
  </si>
  <si>
    <t>FWD CCY\ILS 20190618 USD\ILS 3.5402000 20200611- בנק לאומי לישראל בע"מ</t>
  </si>
  <si>
    <t>90008665</t>
  </si>
  <si>
    <t>18/06/19</t>
  </si>
  <si>
    <t>FWD CCY\ILS 20190619 USD\ILS 3.5335000 20200528- בנק לאומי לישראל בע"מ</t>
  </si>
  <si>
    <t>90008677</t>
  </si>
  <si>
    <t>19/06/19</t>
  </si>
  <si>
    <t>FWD CCY\ILS 20190624 USD\ILS 3.5360000 20200611- בנק לאומי לישראל בע"מ</t>
  </si>
  <si>
    <t>90008700</t>
  </si>
  <si>
    <t>FWD CCY\ILS 20190624 USD\ILS 3.5465000 20200507- בנק לאומי לישראל בע"מ</t>
  </si>
  <si>
    <t>90008696</t>
  </si>
  <si>
    <t>FWD CCY\ILS 20190625 USD\ILS 3.5300000 20200618- בנק לאומי לישראל בע"מ</t>
  </si>
  <si>
    <t>90008711</t>
  </si>
  <si>
    <t>25/06/19</t>
  </si>
  <si>
    <t>FWD CCY\ILS 20190626 USD\ILS 3.5021000 20201110- בנק לאומי לישראל בע"מ</t>
  </si>
  <si>
    <t>90008721</t>
  </si>
  <si>
    <t>26/06/19</t>
  </si>
  <si>
    <t>FWD CCY\ILS 20190626 USD\ILS 3.5069000 20201014- בנק לאומי לישראל בע"מ</t>
  </si>
  <si>
    <t>90008720</t>
  </si>
  <si>
    <t>FWD CCY\ILS 20190626 USD\ILS 3.5072000 20201020- בנק לאומי לישראל בע"מ</t>
  </si>
  <si>
    <t>90008718</t>
  </si>
  <si>
    <t>FWD CCY\ILS 20190627 USD\ILS 3.4932000 20201020- בנק לאומי לישראל בע"מ</t>
  </si>
  <si>
    <t>90008735</t>
  </si>
  <si>
    <t>FWD CCY\ILS 20190627 USD\ILS 3.4937000 20201110- בנק לאומי לישראל בע"מ</t>
  </si>
  <si>
    <t>90008732</t>
  </si>
  <si>
    <t>FWD CCY\ILS 20190701 USD\ILS 3.4843000 20201110- בנק לאומי לישראל בע"מ</t>
  </si>
  <si>
    <t>90008744</t>
  </si>
  <si>
    <t>FWD CCY\ILS 20190703 USD\ILS 3.4755000 20201110- בנק לאומי לישראל בע"מ</t>
  </si>
  <si>
    <t>90008779</t>
  </si>
  <si>
    <t>03/07/19</t>
  </si>
  <si>
    <t>FWD CCY\ILS 20190708 USD\ILS 3.4930000 20200915- בנק לאומי לישראל בע"מ</t>
  </si>
  <si>
    <t>90008793</t>
  </si>
  <si>
    <t>FWD CCY\ILS 20190709 USD\ILS 3.4685000 20201110- בנק לאומי לישראל בע"מ</t>
  </si>
  <si>
    <t>90008805</t>
  </si>
  <si>
    <t>09/07/19</t>
  </si>
  <si>
    <t>FWD CCY\ILS 20190709 USD\ILS 3.4919000 20200616- בנק לאומי לישראל בע"מ</t>
  </si>
  <si>
    <t>90008804</t>
  </si>
  <si>
    <t>FWD CCY\ILS 20190710 USD\ILS 3.4710000 20201203- בנק לאומי לישראל בע"מ</t>
  </si>
  <si>
    <t>90008814</t>
  </si>
  <si>
    <t>FWD CCY\ILS 20190716 USD\ILS 3.4556000 20201103- בנק לאומי לישראל בע"מ</t>
  </si>
  <si>
    <t>90008835</t>
  </si>
  <si>
    <t>FWD CCY\ILS 20190716 USD\ILS 3.4803000 20200611- בנק לאומי לישראל בע"מ</t>
  </si>
  <si>
    <t>90008837</t>
  </si>
  <si>
    <t>FWD CCY\ILS 20190717 USD\ILS 3.4773000 20200611- בנק לאומי לישראל בע"מ</t>
  </si>
  <si>
    <t>90008845</t>
  </si>
  <si>
    <t>17/07/19</t>
  </si>
  <si>
    <t>FWD CCY\ILS 20190718 USD\ILS 3.4512000 20201022- בנק לאומי לישראל בע"מ</t>
  </si>
  <si>
    <t>90008854</t>
  </si>
  <si>
    <t>FWD CCY\ILS 20190718 USD\ILS 3.4580000 20200910- בנק לאומי לישראל בע"מ</t>
  </si>
  <si>
    <t>90008855</t>
  </si>
  <si>
    <t>FWD CCY\ILS 20190724 USD\ILS 3.4585000 20200611- בנק לאומי לישראל בע"מ</t>
  </si>
  <si>
    <t>90008884</t>
  </si>
  <si>
    <t>24/07/19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</si>
  <si>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</si>
  <si>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</si>
  <si>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</si>
  <si>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</si>
  <si>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</si>
  <si>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</si>
  <si>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</si>
  <si>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</si>
  <si>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20190730 USD\ILS 3.4314000 20200611- בנק לאומי לישראל בע"מ</t>
  </si>
  <si>
    <t>90008903</t>
  </si>
  <si>
    <t>FWD CCY\ILS 20190731 USD\ILS 3.4090000 20201110- בנק לאומי לישראל בע"מ</t>
  </si>
  <si>
    <t>90008916</t>
  </si>
  <si>
    <t>31/07/19</t>
  </si>
  <si>
    <t>FWD CCY\ILS 20190801 USD\ILS 3.4540000 20200611- בנק לאומי לישראל בע"מ</t>
  </si>
  <si>
    <t>90008923</t>
  </si>
  <si>
    <t>01/08/19</t>
  </si>
  <si>
    <t>FWD CCY\ILS 20190805 USD\ILS 3.4096000 20201110- בנק לאומי לישראל בע"מ</t>
  </si>
  <si>
    <t>90008937</t>
  </si>
  <si>
    <t>05/08/19</t>
  </si>
  <si>
    <t>FWD CCY\ILS 20190805 USD\ILS 3.4346000 20200611- בנק לאומי לישראל בע"מ</t>
  </si>
  <si>
    <t>90008936</t>
  </si>
  <si>
    <t>FWD CCY\ILS 20190805 USD\ILS 3.4350000 20200611- בנק לאומי לישראל בע"מ</t>
  </si>
  <si>
    <t>90008945</t>
  </si>
  <si>
    <t>FWD CCY\ILS 20190807 USD\ILS 3.4206000 20200611- בנק לאומי לישראל בע"מ</t>
  </si>
  <si>
    <t>90008965</t>
  </si>
  <si>
    <t>07/08/19</t>
  </si>
  <si>
    <t>FWD CCY\ILS 20190812 USD\ILS 3.4072000 20201105- בנק לאומי לישראל בע"מ</t>
  </si>
  <si>
    <t>90008979</t>
  </si>
  <si>
    <t>12/08/19</t>
  </si>
  <si>
    <t>FWD CCY\ILS 20190812 USD\ILS 3.4290000 20200611- בנק לאומי לישראל בע"מ</t>
  </si>
  <si>
    <t>90008978</t>
  </si>
  <si>
    <t>FWD CCY\ILS 20190814 USD\ILS 3.4628000 20200611- בנק לאומי לישראל בע"מ</t>
  </si>
  <si>
    <t>90008994</t>
  </si>
  <si>
    <t>FWD CCY\ILS 20190815 USD\ILS 3.4646000 20200611- בנק לאומי לישראל בע"מ</t>
  </si>
  <si>
    <t>90008999</t>
  </si>
  <si>
    <t>15/08/19</t>
  </si>
  <si>
    <t>FWD CCY\ILS 20190819 USD\ILS 3.4530000 20201110- בנק לאומי לישראל בע"מ</t>
  </si>
  <si>
    <t>90009007</t>
  </si>
  <si>
    <t>19/08/19</t>
  </si>
  <si>
    <t>FWD CCY\ILS 20190819 USD\ILS 3.4819000 20200611- בנק לאומי לישראל בע"מ</t>
  </si>
  <si>
    <t>90009005</t>
  </si>
  <si>
    <t>FWD CCY\ILS 20190819 USD\ILS 3.4840000 20200611- בנק לאומי לישראל בע"מ</t>
  </si>
  <si>
    <t>90009004</t>
  </si>
  <si>
    <t>FWD CCY\ILS 20190821 USD\ILS 3.4653000 20200611- בנק לאומי לישראל בע"מ</t>
  </si>
  <si>
    <t>90009027</t>
  </si>
  <si>
    <t>21/08/19</t>
  </si>
  <si>
    <t>FWD CCY\ILS 20190827 USD\ILS 3.4433000 20201110- בנק לאומי לישראל בע"מ</t>
  </si>
  <si>
    <t>90009042</t>
  </si>
  <si>
    <t>27/08/19</t>
  </si>
  <si>
    <t>FWD CCY\ILS 20190827 USD\ILS 3.4590000 20200611- בנק לאומי לישראל בע"מ</t>
  </si>
  <si>
    <t>90009036</t>
  </si>
  <si>
    <t>FWD CCY\ILS 20190827 USD\ILS 3.4648000 20200611- בנק לאומי לישראל בע"מ</t>
  </si>
  <si>
    <t>90009037</t>
  </si>
  <si>
    <t>FWD CCY\ILS 20190828 USD\ILS 3.4740000 20200611- בנק לאומי לישראל בע"מ</t>
  </si>
  <si>
    <t>90009046</t>
  </si>
  <si>
    <t>28/08/19</t>
  </si>
  <si>
    <t>FWD CCY\ILS 20190829 USD\ILS 3.4641000 20200611- בנק לאומי לישראל בע"מ</t>
  </si>
  <si>
    <t>90009056</t>
  </si>
  <si>
    <t>FWD CCY\ILS 20190904 USD\ILS 3.4525000 20201110- בנק לאומי לישראל בע"מ</t>
  </si>
  <si>
    <t>90009070</t>
  </si>
  <si>
    <t>FWD CCY\ILS 20190904 USD\ILS 3.4770000 20200611- בנק לאומי לישראל בע"מ</t>
  </si>
  <si>
    <t>90009069</t>
  </si>
  <si>
    <t>FWD CCY\ILS 20190909 USD\ILS 3.4672000 20200707- בנק לאומי לישראל בע"מ</t>
  </si>
  <si>
    <t>90009087</t>
  </si>
  <si>
    <t>FWD CCY\ILS 20190909 USD\ILS 3.4726000 20200611- בנק לאומי לישראל בע"מ</t>
  </si>
  <si>
    <t>90009088</t>
  </si>
  <si>
    <t>FWD CCY\ILS 20190910 USD\ILS 3.4793000 20200611- בנק לאומי לישראל בע"מ</t>
  </si>
  <si>
    <t>90009105</t>
  </si>
  <si>
    <t>10/09/19</t>
  </si>
  <si>
    <t>FWD CCY\ILS 20190911 USD\ILS 3.4880000 20200707- בנק לאומי לישראל בע"מ</t>
  </si>
  <si>
    <t>90009108</t>
  </si>
  <si>
    <t>11/09/19</t>
  </si>
  <si>
    <t>FWD CCY\ILS 20190916 USD\ILS 3.4673000 20200714- בנק לאומי לישראל בע"מ</t>
  </si>
  <si>
    <t>90009125</t>
  </si>
  <si>
    <t>16/09/19</t>
  </si>
  <si>
    <t>FWD CCY\ILS 20190916 USD\ILS 3.4804000 20200611- בנק לאומי לישראל בע"מ</t>
  </si>
  <si>
    <t>90009128</t>
  </si>
  <si>
    <t>FWD CCY\ILS 20190919 USD\ILS 3.4685000 20200611- בנק לאומי לישראל בע"מ</t>
  </si>
  <si>
    <t>90009139</t>
  </si>
  <si>
    <t>19/09/19</t>
  </si>
  <si>
    <t>FWD CCY\ILS 20190923 USD\ILS 3.4613000 20200611- בנק לאומי לישראל בע"מ</t>
  </si>
  <si>
    <t>90009150</t>
  </si>
  <si>
    <t>23/09/19</t>
  </si>
  <si>
    <t>90009152</t>
  </si>
  <si>
    <t>FWD CCY\ILS 20190923 USD\ILS 3.4653000 20200611- בנק לאומי לישראל בע"מ</t>
  </si>
  <si>
    <t>90009156</t>
  </si>
  <si>
    <t>FWD CCY\ILS 20190925 USD\ILS 3.4510000 20200611- בנק לאומי לישראל בע"מ</t>
  </si>
  <si>
    <t>90009184</t>
  </si>
  <si>
    <t>25/09/19</t>
  </si>
  <si>
    <t>FWD CCY\ILS 20191002 USD\ILS 3.4401000 20200611- בנק לאומי לישראל בע"מ</t>
  </si>
  <si>
    <t>90009197</t>
  </si>
  <si>
    <t>02/10/19</t>
  </si>
  <si>
    <t>FWD CCY\ILS 20191002 USD\ILS 3.4463000 20200611- בנק לאומי לישראל בע"מ</t>
  </si>
  <si>
    <t>90009196</t>
  </si>
  <si>
    <t>90009198</t>
  </si>
  <si>
    <t>FWD CCY\ILS 20191003 USD\ILS 3.4550000 20200611- בנק לאומי לישראל בע"מ</t>
  </si>
  <si>
    <t>90009204</t>
  </si>
  <si>
    <t>90009206</t>
  </si>
  <si>
    <t>FWD CCY\ILS 20191016 USD\ILS 3.4837000 20200611- בנק לאומי לישראל בע"מ</t>
  </si>
  <si>
    <t>90009237</t>
  </si>
  <si>
    <t>16/10/19</t>
  </si>
  <si>
    <t>90009238</t>
  </si>
  <si>
    <t>FWD CCY\ILS 20191016 USD\ILS 3.4848000 20200611- בנק לאומי לישראל בע"מ</t>
  </si>
  <si>
    <t>90009242</t>
  </si>
  <si>
    <t>FWD CCY\ILS 20191017 USD\ILS 3.4963000 20200611- בנק לאומי לישראל בע"מ</t>
  </si>
  <si>
    <t>90009249</t>
  </si>
  <si>
    <t>FWD CCY\ILS 20191024 USD\ILS 3.4777000 20200611- בנק לאומי לישראל בע"מ</t>
  </si>
  <si>
    <t>90009269</t>
  </si>
  <si>
    <t>90009275</t>
  </si>
  <si>
    <t>FWD CCY\ILS 20191024 USD\ILS 3.4802000 20200611- בנק לאומי לישראל בע"מ</t>
  </si>
  <si>
    <t>90009276</t>
  </si>
  <si>
    <t>FWD CCY\ILS 20191028 USD\ILS 3.4890000 20200611- בנק לאומי לישראל בע"מ</t>
  </si>
  <si>
    <t>90009296</t>
  </si>
  <si>
    <t>FWD CCY\ILS 20191030 USD\ILS 3.4858000 20200611- בנק לאומי לישראל בע"מ</t>
  </si>
  <si>
    <t>90009311</t>
  </si>
  <si>
    <t>FWD CCY\ILS 20191105 USD\ILS 3.4560000 20200611- בנק לאומי לישראל בע"מ</t>
  </si>
  <si>
    <t>90009334</t>
  </si>
  <si>
    <t>90009335</t>
  </si>
  <si>
    <t>FWD CCY\ILS 20191106 USD\ILS 3.4490000 20200611- בנק לאומי לישראל בע"מ</t>
  </si>
  <si>
    <t>90009343</t>
  </si>
  <si>
    <t>FWD CCY\ILS 20191111 USD\ILS 3.4336000 20201112- בנק לאומי לישראל בע"מ</t>
  </si>
  <si>
    <t>90009358</t>
  </si>
  <si>
    <t>11/11/19</t>
  </si>
  <si>
    <t>FWD CCY\ILS 20191111 USD\ILS 3.4589500 20200611- בנק לאומי לישראל בע"מ</t>
  </si>
  <si>
    <t>90009360</t>
  </si>
  <si>
    <t>FWD CCY\ILS 20191119 USD\ILS 3.3943000 20201124- בנק לאומי לישראל בע"מ</t>
  </si>
  <si>
    <t>90009385</t>
  </si>
  <si>
    <t>19/11/19</t>
  </si>
  <si>
    <t>FWD CCY\ILS 20191120 USD\ILS 3.4370000 20200611- בנק לאומי לישראל בע"מ</t>
  </si>
  <si>
    <t>90009391</t>
  </si>
  <si>
    <t>20/11/19</t>
  </si>
  <si>
    <t>FWD CCY\ILS 20191121 USD\ILS 3.3898000 20201110- בנק לאומי לישראל בע"מ</t>
  </si>
  <si>
    <t>90009405</t>
  </si>
  <si>
    <t>21/11/19</t>
  </si>
  <si>
    <t>FWD CCY\ILS 20191121 USD\ILS 3.4210000 20200611- בנק לאומי לישראל בע"מ</t>
  </si>
  <si>
    <t>90009404</t>
  </si>
  <si>
    <t>FWD CCY\ILS 20191126 USD\ILS 3.4372000 20200611- בנק לאומי לישראל בע"מ</t>
  </si>
  <si>
    <t>90009419</t>
  </si>
  <si>
    <t>26/11/19</t>
  </si>
  <si>
    <t>FWD CCY\ILS 20191126 USD\ILS 3.4410000 20200506- בנק לאומי לישראל בע"מ</t>
  </si>
  <si>
    <t>90009418</t>
  </si>
  <si>
    <t>FWD CCY\ILS 20191127 USD\ILS 3.4325000 20200611- בנק לאומי לישראל בע"מ</t>
  </si>
  <si>
    <t>90009429</t>
  </si>
  <si>
    <t>FWD CCY\ILS 20191202 USD\ILS 3.4060000 20201110- בנק לאומי לישראל בע"מ</t>
  </si>
  <si>
    <t>90009437</t>
  </si>
  <si>
    <t>FWD CCY\ILS 20191202 USD\ILS 3.4065000 20201105- בנק לאומי לישראל בע"מ</t>
  </si>
  <si>
    <t>90009438</t>
  </si>
  <si>
    <t>FWD CCY\ILS 20191202 USD\ILS 3.4400000 20200520- בנק לאומי לישראל בע"מ</t>
  </si>
  <si>
    <t>90009436</t>
  </si>
  <si>
    <t>FWD CCY\ILS 20191202 USD\ILS 3.4462000 20200422- בנק לאומי לישראל בע"מ</t>
  </si>
  <si>
    <t>90009439</t>
  </si>
  <si>
    <t>FWD CCY\ILS 20191203 USD\ILS 3.4178000 20201110- בנק לאומי לישראל בע"מ</t>
  </si>
  <si>
    <t>90009448</t>
  </si>
  <si>
    <t>03/12/19</t>
  </si>
  <si>
    <t>FWD CCY\ILS 20191203 USD\ILS 3.4440000 20200603- בנק לאומי לישראל בע"מ</t>
  </si>
  <si>
    <t>90009445</t>
  </si>
  <si>
    <t>FWD CCY\ILS 20191203 USD\ILS 3.4459000 20200615- בנק לאומי לישראל בע"מ</t>
  </si>
  <si>
    <t>90009447</t>
  </si>
  <si>
    <t>FWD CCY\ILS 20191204 USD\ILS 3.4319000 20200617- בנק לאומי לישראל בע"מ</t>
  </si>
  <si>
    <t>90009456</t>
  </si>
  <si>
    <t>FWD CCY\ILS 20191204 USD\ILS 3.4422000 20200626- בנק לאומי לישראל בע"מ</t>
  </si>
  <si>
    <t>90009455</t>
  </si>
  <si>
    <t>FWD CCY\ILS 20191205 USD\ILS 3.4272000 20200611- בנק לאומי לישראל בע"מ</t>
  </si>
  <si>
    <t>90009457</t>
  </si>
  <si>
    <t>FWD CCY\ILS 20191210 USD\ILS 3.4254000 20200611- בנק לאומי לישראל בע"מ</t>
  </si>
  <si>
    <t>90009492</t>
  </si>
  <si>
    <t>10/12/19</t>
  </si>
  <si>
    <t>FWD CCY\ILS 20191210 USD\ILS 3.4260000 20200618- בנק לאומי לישראל בע"מ</t>
  </si>
  <si>
    <t>90009491</t>
  </si>
  <si>
    <t>FWD CCY\ILS 20191212 USD\ILS 3.4151000 20201110- בנק לאומי לישראל בע"מ</t>
  </si>
  <si>
    <t>90009502</t>
  </si>
  <si>
    <t>12/12/19</t>
  </si>
  <si>
    <t>FWD CCY\ILS 20191212 USD\ILS 3.4428000 20200611- בנק לאומי לישראל בע"מ</t>
  </si>
  <si>
    <t>90009501</t>
  </si>
  <si>
    <t>FWD CCY\ILS 20191217 USD\ILS 3.4557000 20200611- בנק לאומי לישראל בע"מ</t>
  </si>
  <si>
    <t>90009523</t>
  </si>
  <si>
    <t>FWD CCY\ILS 20191223 USD\ILS 3.4372000 20200611- בנק לאומי לישראל בע"מ</t>
  </si>
  <si>
    <t>90009545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</si>
  <si>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</si>
  <si>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</si>
  <si>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</si>
  <si>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</si>
  <si>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FWD CCY\ILS 20191230 USD\ILS 3.4491000 20200401- בנק לאומי לישראל בע"מ</t>
  </si>
  <si>
    <t>90009562</t>
  </si>
  <si>
    <t>FWD CCY\ILS 20200102 USD\ILS 3.4220000 20200611- בנק לאומי לישראל בע"מ</t>
  </si>
  <si>
    <t>90009576</t>
  </si>
  <si>
    <t>02/01/20</t>
  </si>
  <si>
    <t>FWD CCY\ILS 20200102 USD\ILS 3.4232000 20200611- בנק לאומי לישראל בע"מ</t>
  </si>
  <si>
    <t>90009577</t>
  </si>
  <si>
    <t>FWD CCY\ILS 20200107 USD\ILS 3.4387000 20200611- בנק לאומי לישראל בע"מ</t>
  </si>
  <si>
    <t>90009588</t>
  </si>
  <si>
    <t>FWD CCY\ILS 20200107 USD\ILS 3.4521000 20200402- בנק לאומי לישראל בע"מ</t>
  </si>
  <si>
    <t>90009589</t>
  </si>
  <si>
    <t>FWD CCY\ILS 20200108 USD\ILS 3.4366000 20200611- בנק לאומי לישראל בע"מ</t>
  </si>
  <si>
    <t>90009602</t>
  </si>
  <si>
    <t>08/01/20</t>
  </si>
  <si>
    <t>FWD CCY\ILS 20200109 USD\ILS 3.4403000 20200618- בנק לאומי לישראל בע"מ</t>
  </si>
  <si>
    <t>90009615</t>
  </si>
  <si>
    <t>FWD CCY\ILS 20200109 USD\ILS 3.4417000 20200611- בנק לאומי לישראל בע"מ</t>
  </si>
  <si>
    <t>90009616</t>
  </si>
  <si>
    <t>FWD CCY\ILS 20200120 USD\ILS 3.4329000 20200611- בנק לאומי לישראל בע"מ</t>
  </si>
  <si>
    <t>90009662</t>
  </si>
  <si>
    <t>FWD CCY\ILS 20200120 USD\ILS 3.4381000 20200513- בנק לאומי לישראל בע"מ</t>
  </si>
  <si>
    <t>90009660</t>
  </si>
  <si>
    <t>FWD CCY\ILS 20200122 USD\ILS 3.4309000 20200611- בנק לאומי לישראל בע"מ</t>
  </si>
  <si>
    <t>90009678</t>
  </si>
  <si>
    <t>22/01/20</t>
  </si>
  <si>
    <t>FWD CCY\ILS 20200127 USD\ILS 3.4340000 20200618- בנק לאומי לישראל בע"מ</t>
  </si>
  <si>
    <t>90009695</t>
  </si>
  <si>
    <t>27/01/20</t>
  </si>
  <si>
    <t>FWD CCY\ILS 20200127 USD\ILS 3.4353000 20200611- בנק לאומי לישראל בע"מ</t>
  </si>
  <si>
    <t>90009694</t>
  </si>
  <si>
    <t>FWD CCY\ILS 20200128 USD\ILS 3.4315000 20200611- בנק לאומי לישראל בע"מ</t>
  </si>
  <si>
    <t>90009701</t>
  </si>
  <si>
    <t>FWD CCY\ILS 20200128 USD\ILS 3.4334000 20200618- בנק לאומי לישראל בע"מ</t>
  </si>
  <si>
    <t>90009703</t>
  </si>
  <si>
    <t>FWD CCY\ILS 20200129 USD\ILS 3.4355000 20200611- בנק לאומי לישראל בע"מ</t>
  </si>
  <si>
    <t>90009717</t>
  </si>
  <si>
    <t>FWD CCY\ILS 20200130 USD\ILS 3.4292000 20200611- בנק לאומי לישראל בע"מ</t>
  </si>
  <si>
    <t>90009728</t>
  </si>
  <si>
    <t>FWD CCY\ILS 20200203 USD\ILS 3.4402000 20200401- בנק לאומי לישראל בע"מ</t>
  </si>
  <si>
    <t>90009736</t>
  </si>
  <si>
    <t>FWD CCY\ILS 20200204 USD\ILS 3.4050000 20201110- בנק לאומי לישראל בע"מ</t>
  </si>
  <si>
    <t>90009765</t>
  </si>
  <si>
    <t>FWD CCY\ILS 20200204 USD\ILS 3.4305000 20200611- בנק לאומי לישראל בע"מ</t>
  </si>
  <si>
    <t>90009761</t>
  </si>
  <si>
    <t>90009764</t>
  </si>
  <si>
    <t>FWD CCY\ILS 20200204 USD\ILS 3.4317500 20200422- בנק לאומי לישראל בע"מ</t>
  </si>
  <si>
    <t>90009760</t>
  </si>
  <si>
    <t>FWD CCY\ILS 20200205 USD\ILS 3.4439000 20200406- בנק לאומי לישראל בע"מ</t>
  </si>
  <si>
    <t>90009777</t>
  </si>
  <si>
    <t>FWD CCY\ILS 20200210 USD\ILS 3.4161000 20200506- בנק לאומי לישראל בע"מ</t>
  </si>
  <si>
    <t>90009800</t>
  </si>
  <si>
    <t>FWD CCY\ILS 20200211 USD\ILS 3.3748000 20201110- בנק לאומי לישראל בע"מ</t>
  </si>
  <si>
    <t>90009814</t>
  </si>
  <si>
    <t>FWD CCY\ILS 20200212 USD\ILS 3.3971000 20200611- בנק לאומי לישראל בע"מ</t>
  </si>
  <si>
    <t>90009825</t>
  </si>
  <si>
    <t>FWD CCY\ILS 20200212 USD\ILS 3.4028000 20200507- בנק לאומי לישראל בע"מ</t>
  </si>
  <si>
    <t>90009826</t>
  </si>
  <si>
    <t>FWD CCY\ILS 20200212 USD\ILS 3.4030000 20200611- בנק לאומי לישראל בע"מ</t>
  </si>
  <si>
    <t>90009828</t>
  </si>
  <si>
    <t>FWD CCY\ILS 20200212 USD\ILS 3.4079000 20200505- בנק לאומי לישראל בע"מ</t>
  </si>
  <si>
    <t>90009824</t>
  </si>
  <si>
    <t>FWD CCY\ILS 20200213 USD\ILS 3.4067000 20200611- בנק לאומי לישראל בע"מ</t>
  </si>
  <si>
    <t>90009834</t>
  </si>
  <si>
    <t>13/02/20</t>
  </si>
  <si>
    <t>FWD CCY\ILS 20200217 USD\ILS 3.4079000 20200611- בנק לאומי לישראל בע"מ</t>
  </si>
  <si>
    <t>90009836</t>
  </si>
  <si>
    <t>17/02/20</t>
  </si>
  <si>
    <t>FWD CCY\ILS 20200218 USD\ILS 3.3977000 20200611- בנק לאומי לישראל בע"מ</t>
  </si>
  <si>
    <t>90009854</t>
  </si>
  <si>
    <t>FWD CCY\ILS 20200218 USD\ILS 3.3990000 20200611- בנק לאומי לישראל בע"מ</t>
  </si>
  <si>
    <t>90009851</t>
  </si>
  <si>
    <t>FWD CCY\ILS 20200218 USD\ILS 3.4040000 20200513- בנק לאומי לישראל בע"מ</t>
  </si>
  <si>
    <t>90009855</t>
  </si>
  <si>
    <t>FWD CCY\ILS 20200218 USD\ILS 3.4074000 20200602- בנק לאומי לישראל בע"מ</t>
  </si>
  <si>
    <t>90009853</t>
  </si>
  <si>
    <t>FWD CCY\ILS 20200219 USD\ILS 3.4057000 20200611- בנק לאומי לישראל בע"מ</t>
  </si>
  <si>
    <t>90009865</t>
  </si>
  <si>
    <t>FWD CCY\ILS 20200219 USD\ILS 3.4093000 20200507- בנק לאומי לישראל בע"מ</t>
  </si>
  <si>
    <t>90009863</t>
  </si>
  <si>
    <t>FWD CCY\ILS 20200225 USD\ILS 3.3834000 20201022- בנק לאומי לישראל בע"מ</t>
  </si>
  <si>
    <t>90009894</t>
  </si>
  <si>
    <t>FWD CCY\ILS 20200225 USD\ILS 3.4114000 20200611- בנק לאומי לישראל בע"מ</t>
  </si>
  <si>
    <t>90009895</t>
  </si>
  <si>
    <t>FWD CCY\ILS 20200226 USD\ILS 3.3995000 20201202- בנק לאומי לישראל בע"מ</t>
  </si>
  <si>
    <t>90009903</t>
  </si>
  <si>
    <t>26/02/20</t>
  </si>
  <si>
    <t>FWD CCY\ILS 20200303 USD\ILS 3.3937000 20210325- בנק לאומי לישראל בע"מ</t>
  </si>
  <si>
    <t>90009918</t>
  </si>
  <si>
    <t>FWD CCY\ILS 20200303 USD\ILS 3.4025000 20210325- בנק לאומי לישראל בע"מ</t>
  </si>
  <si>
    <t>90009919</t>
  </si>
  <si>
    <t>FWD CCY\ILS 20200303 USD\ILS 3.4027000 20210322- בנק לאומי לישראל בע"מ</t>
  </si>
  <si>
    <t>90009920</t>
  </si>
  <si>
    <t>FWD CCY\ILS 20200303 USD\ILS 3.4051000 20210303- בנק לאומי לישראל בע"מ</t>
  </si>
  <si>
    <t>90009921</t>
  </si>
  <si>
    <t>FWD CCY\ILS 20200304 USD\ILS 3.4100000 20210317- בנק לאומי לישראל בע"מ</t>
  </si>
  <si>
    <t>90009931</t>
  </si>
  <si>
    <t>FWD CCY\ILS 20200305 USD\ILS 3.4080000 20210331- בנק לאומי לישראל בע"מ</t>
  </si>
  <si>
    <t>90009941</t>
  </si>
  <si>
    <t>05/03/20</t>
  </si>
  <si>
    <t>FWD CCY\ILS 20200309 USD\ILS 3.4450000 20210325- בנק לאומי לישראל בע"מ</t>
  </si>
  <si>
    <t>90009952</t>
  </si>
  <si>
    <t>09/03/20</t>
  </si>
  <si>
    <t>FWD CCY\ILS 20200311 USD\ILS 3.5067000 20210325- בנק לאומי לישראל בע"מ</t>
  </si>
  <si>
    <t>90009956</t>
  </si>
  <si>
    <t>FWD CCY\ILS 20200311 USD\ILS 3.5442000 20200611- בנק לאומי לישראל בע"מ</t>
  </si>
  <si>
    <t>90009957</t>
  </si>
  <si>
    <t>FWD CCY\ILS 20200311 USD\ILS 3.5538000 20200401- בנק לאומי לישראל בע"מ</t>
  </si>
  <si>
    <t>90009959</t>
  </si>
  <si>
    <t>FWD CCY\ILS 20200312 USD\ILS 3.5716000 20210325- בנק לאומי לישראל בע"מ</t>
  </si>
  <si>
    <t>90009967</t>
  </si>
  <si>
    <t>FWD CCY\ILS 20200312 USD\ILS 3.6006000 20200611- בנק לאומי לישראל בע"מ</t>
  </si>
  <si>
    <t>90009968</t>
  </si>
  <si>
    <t>FWD CCY\ILS 20200316 USD\ILS 3.7384000 20200611- בנק לאומי לישראל בע"מ</t>
  </si>
  <si>
    <t>90009991</t>
  </si>
  <si>
    <t>16/03/20</t>
  </si>
  <si>
    <t>90009992</t>
  </si>
  <si>
    <t>FWD CCY\ILS 20200317 USD\ILS 3.8000000 20200611- בנק לאומי לישראל בע"מ</t>
  </si>
  <si>
    <t>90010012</t>
  </si>
  <si>
    <t>FWD CCY\ILS 20200317 USD\ILS 3.8130000 20200615- בנק לאומי לישראל בע"מ</t>
  </si>
  <si>
    <t>90010011</t>
  </si>
  <si>
    <t>FWD CCY\ILS 20200318 USD\ILS 3.7791000 20201117- בנק לאומי לישראל בע"מ</t>
  </si>
  <si>
    <t>90010023</t>
  </si>
  <si>
    <t>FWD CCY\ILS 20200319 USD\ILS 3.6400000 20200611- בנק לאומי לישראל בע"מ</t>
  </si>
  <si>
    <t>90010040</t>
  </si>
  <si>
    <t>FWD CCY\ILS 20200319 USD\ILS 3.6500000 20200611- בנק לאומי לישראל בע"מ</t>
  </si>
  <si>
    <t>90010038</t>
  </si>
  <si>
    <t>FWD CCY\ILS 20200319 USD\ILS 3.6565000 20200721- בנק לאומי לישראל בע"מ</t>
  </si>
  <si>
    <t>90010036</t>
  </si>
  <si>
    <t>FWD CCY\ILS 20200319 USD\ILS 3.7200000 20200715- בנק לאומי לישראל בע"מ</t>
  </si>
  <si>
    <t>90010034</t>
  </si>
  <si>
    <t>FWD CCY\ILS 20200323 USD\ILS 3.6623000 20200611- בנק לאומי לישראל בע"מ</t>
  </si>
  <si>
    <t>90010053</t>
  </si>
  <si>
    <t>90010058</t>
  </si>
  <si>
    <t>FWD CCY\ILS 20200323 USD\ILS 3.6678000 20200507- בנק לאומי לישראל בע"מ</t>
  </si>
  <si>
    <t>90010059</t>
  </si>
  <si>
    <t>FWD CCY\ILS 20200323 USD\ILS 3.6693000 20200715- בנק לאומי לישראל בע"מ</t>
  </si>
  <si>
    <t>90010056</t>
  </si>
  <si>
    <t>FWD CCY\ILS 20200324 USD\ILS 3.5985000 20200715- בנק לאומי לישראל בע"מ</t>
  </si>
  <si>
    <t>90010076</t>
  </si>
  <si>
    <t>FWD CCY\ILS 20200324 USD\ILS 3.6050000 20200611- בנק לאומי לישראל בע"מ</t>
  </si>
  <si>
    <t>90010075</t>
  </si>
  <si>
    <t>FWD CCY\ILS 20200324 USD\ILS 3.6300000 20200611- בנק לאומי לישראל בע"מ</t>
  </si>
  <si>
    <t>90010080</t>
  </si>
  <si>
    <t>FWD CCY\ILS 20200324 USD\ILS 3.6757000 20200402- בנק לאומי לישראל בע"מ</t>
  </si>
  <si>
    <t>90010079</t>
  </si>
  <si>
    <t>FWD CCY\ILS 20200325 USD\ILS 3.6225000 20200715- בנק לאומי לישראל בע"מ</t>
  </si>
  <si>
    <t>90010091</t>
  </si>
  <si>
    <t>FWD CCY\ILS 20200325 USD\ILS 3.6295000 20200611- בנק לאומי לישראל בע"מ</t>
  </si>
  <si>
    <t>90010089</t>
  </si>
  <si>
    <t>FWD CCY\ILS 20200325 USD\ILS 3.6399000 20200421- בנק לאומי לישראל בע"מ</t>
  </si>
  <si>
    <t>90010093</t>
  </si>
  <si>
    <t>FWD CCY\ILS 20200330 USD\ILS 3.5150000 20210325- בנק לאומי לישראל בע"מ</t>
  </si>
  <si>
    <t>90010111</t>
  </si>
  <si>
    <t>FWD CCY\ILS 20200330 USD\ILS 3.5185000 20210325- בנק לאומי לישראל בע"מ</t>
  </si>
  <si>
    <t>90010114</t>
  </si>
  <si>
    <t>FWD CCY\ILS 20200330 USD\ILS 3.5625000 20200611- בנק לאומי לישראל בע"מ</t>
  </si>
  <si>
    <t>90010110</t>
  </si>
  <si>
    <t>FWD CCY\ILS 20200330 USD\ILS 3.5657000 20200422- בנק לאומי לישראל בע"מ</t>
  </si>
  <si>
    <t>90010113</t>
  </si>
  <si>
    <t>FWD CCY\ILS 20200330 USD\ILS 3.5841000 20200421- בנק לאומי לישראל בע"מ</t>
  </si>
  <si>
    <t>90010116</t>
  </si>
  <si>
    <t>FWD CCY\ILS 20200330 USD\ILS 3.5860000 20200402- בנק לאומי לישראל בע"מ</t>
  </si>
  <si>
    <t>90010115</t>
  </si>
  <si>
    <t>FWD CCY\ILS 20200331 USD\ILS 3.5293000 20200611- בנק לאומי לישראל בע"מ</t>
  </si>
  <si>
    <t>90010130</t>
  </si>
  <si>
    <t>FWD CCY\ILS 20200331 USD\ILS 3.5560000 20200505- בנק לאומי לישראל בע"מ</t>
  </si>
  <si>
    <t>90010128</t>
  </si>
  <si>
    <t>FWD CCY\ILS 20200331 USD\ILS 3.5600000 20200406- בנק לאומי לישראל בע"מ</t>
  </si>
  <si>
    <t>90010127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</si>
  <si>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</si>
  <si>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</si>
  <si>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</si>
  <si>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</si>
  <si>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</si>
  <si>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</si>
  <si>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</si>
  <si>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</si>
  <si>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</si>
  <si>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</si>
  <si>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</si>
  <si>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</si>
  <si>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</si>
  <si>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</si>
  <si>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</si>
  <si>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</si>
  <si>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</si>
  <si>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</si>
  <si>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</si>
  <si>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</si>
  <si>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</si>
  <si>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</si>
  <si>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</si>
  <si>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</si>
  <si>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</si>
  <si>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</si>
  <si>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</si>
  <si>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</si>
  <si>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</si>
  <si>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</si>
  <si>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</si>
  <si>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</si>
  <si>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</si>
  <si>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</si>
  <si>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</si>
  <si>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 05.12.19USD\EUR 1.1233229.06.20- בנק דיסקונט לישראל בע"מ</t>
  </si>
  <si>
    <t>90009468</t>
  </si>
  <si>
    <t>FWD CCY 20191121 EUR\USD 1.108508062020- בנק דיסקונט לישראל בע"מ</t>
  </si>
  <si>
    <t>90009409</t>
  </si>
  <si>
    <t>FWD CCY 20191121 EUR\USD 1.1215601082020- בנק דיסקונט לישראל בע"מ</t>
  </si>
  <si>
    <t>90009688</t>
  </si>
  <si>
    <t>FWD CCY 20200527 CAD\USD 1.322799997- בנק דיסקונט לישראל בע"מ</t>
  </si>
  <si>
    <t>90009849</t>
  </si>
  <si>
    <t>FWD CCY\CCY 20200108 USD\CAD 1.3003650 20200527 SP- בנק דיסקונט לישראל בע"מ</t>
  </si>
  <si>
    <t>90009604</t>
  </si>
  <si>
    <t>FWD CCY\CCY 24.04.20 EUR\USD 1.6387- בנק דיסקונט לישראל בע"מ</t>
  </si>
  <si>
    <t>90008715</t>
  </si>
  <si>
    <t>FWD CCY\CCY 27.04.20 EUR\USD 1.1593- בנק דיסקונט לישראל בע"מ</t>
  </si>
  <si>
    <t>90008751</t>
  </si>
  <si>
    <t>FWD CCY\EUR USD\EUR1.11241 20.04.20- בנק הפועלים בע"מ</t>
  </si>
  <si>
    <t>90020194</t>
  </si>
  <si>
    <t>FWD CCY\CCY 20190625 EUR\USD 1.1639500 20200427- בנק לאומי לישראל בע"מ</t>
  </si>
  <si>
    <t>90008713</t>
  </si>
  <si>
    <t>FWD CCY\CCY 20190627 EUR\USD 1.1612500 20200427- בנק לאומי לישראל בע"מ</t>
  </si>
  <si>
    <t>90008736</t>
  </si>
  <si>
    <t>FWD CCY\CCY 20190701 EUR\USD 1.1595000 20200427- בנק לאומי לישראל בע"מ</t>
  </si>
  <si>
    <t>90008742</t>
  </si>
  <si>
    <t>FWD CCY\CCY 20190703 EUR\USD 1.1526000 20200420- בנק לאומי לישראל בע"מ</t>
  </si>
  <si>
    <t>90008777</t>
  </si>
  <si>
    <t>FWD CCY\CCY 20190704 EUR\USD 1.1519200 20200409- בנק לאומי לישראל בע"מ</t>
  </si>
  <si>
    <t>90008785</t>
  </si>
  <si>
    <t>FWD CCY\CCY 20190708 EUR\USD 1.1468900 20200427- בנק לאומי לישראל בע"מ</t>
  </si>
  <si>
    <t>90008794</t>
  </si>
  <si>
    <t>FWD CCY\CCY 20190709 EUR\USD 1.1447000 20200409- בנק לאומי לישראל בע"מ</t>
  </si>
  <si>
    <t>90008807</t>
  </si>
  <si>
    <t>FWD CCY\CCY 20190710 EUR\USD 1.1457500 20200409- בנק לאומי לישראל בע"מ</t>
  </si>
  <si>
    <t>90008815</t>
  </si>
  <si>
    <t>FWD CCY\CCY 20190717 EUR\USD 1.1441500 20200409- בנק לאומי לישראל בע"מ</t>
  </si>
  <si>
    <t>90008849</t>
  </si>
  <si>
    <t>FWD CCY\CCY 20190717 EUR\USD 1.1450300 20200420- בנק לאומי לישראל בע"מ</t>
  </si>
  <si>
    <t>90008848</t>
  </si>
  <si>
    <t>FWD CCY\CCY 20190717 EUR\USD 1.1452900 20200409- בנק לאומי לישראל בע"מ</t>
  </si>
  <si>
    <t>90008844</t>
  </si>
  <si>
    <t>FWD CCY\CCY 20190724 EUR\USD 1.1368000 20200409- בנק לאומי לישראל בע"מ</t>
  </si>
  <si>
    <t>90008880</t>
  </si>
  <si>
    <t>FWD CCY\CCY 20190731 EUR\USD 1.1367000 20200409- בנק לאומי לישראל בע"מ</t>
  </si>
  <si>
    <t>90008915</t>
  </si>
  <si>
    <t>FWD CCY\CCY 20190801 EUR\USD 1.1256500 20200409- בנק לאומי לישראל בע"מ</t>
  </si>
  <si>
    <t>90008924</t>
  </si>
  <si>
    <t>FWD CCY\CCY 20190801 EUR\USD 1.1262200 20200420- בנק לאומי לישראל בע"מ</t>
  </si>
  <si>
    <t>90008920</t>
  </si>
  <si>
    <t>FWD CCY\CCY 20190805 EUR\USD 1.1385000 20200409- בנק לאומי לישראל בע"מ</t>
  </si>
  <si>
    <t>90008939</t>
  </si>
  <si>
    <t>FWD CCY\CCY 20190820 EUR\USD 1.1258000 20200409- בנק לאומי לישראל בע"מ</t>
  </si>
  <si>
    <t>90009014</t>
  </si>
  <si>
    <t>20/08/19</t>
  </si>
  <si>
    <t>FWD CCY\CCY 20190822 EUR\USD 1.1270000 20200409- בנק לאומי לישראל בע"מ</t>
  </si>
  <si>
    <t>90009028</t>
  </si>
  <si>
    <t>22/08/19</t>
  </si>
  <si>
    <t>FWD CCY\CCY 20190905 GBP\USD 1.2363700 20200423- בנק לאומי לישראל בע"מ</t>
  </si>
  <si>
    <t>90009080</t>
  </si>
  <si>
    <t>05/09/19</t>
  </si>
  <si>
    <t>FWD CCY\CCY 20190912 GBP\USD 1.2442700 20200511- בנק לאומי לישראל בע"מ</t>
  </si>
  <si>
    <t>90009115</t>
  </si>
  <si>
    <t>12/09/19</t>
  </si>
  <si>
    <t>FWD CCY\CCY 20190923 EUR\USD 1.1124000 20200409- בנק לאומי לישראל בע"מ</t>
  </si>
  <si>
    <t>90009151</t>
  </si>
  <si>
    <t>FWD CCY\CCY 20190923 EUR\USD 1.1135000 20200409- בנק לאומי לישראל בע"מ</t>
  </si>
  <si>
    <t>90009155</t>
  </si>
  <si>
    <t>FWD CCY\CCY 20190924 EUR\USD 1.1158000 20200409- בנק לאומי לישראל בע"מ</t>
  </si>
  <si>
    <t>90009177</t>
  </si>
  <si>
    <t>24/09/19</t>
  </si>
  <si>
    <t>FWD CCY\CCY 20191003 EUR\USD 1.1114200 20200427- בנק לאומי לישראל בע"מ</t>
  </si>
  <si>
    <t>90009208</t>
  </si>
  <si>
    <t>FWD CCY\CCY 20191003 GBP\USD 1.2378500 20200518- בנק לאומי לישראל בע"מ</t>
  </si>
  <si>
    <t>90009203</t>
  </si>
  <si>
    <t>FWD CCY\CCY 20191007 EUR\USD 1.1106000 20200409- בנק לאומי לישראל בע"מ</t>
  </si>
  <si>
    <t>90009221</t>
  </si>
  <si>
    <t>FWD CCY\CCY 20191022 EUR\USD 1.1259000 20200409- בנק לאומי לישראל בע"מ</t>
  </si>
  <si>
    <t>90009259</t>
  </si>
  <si>
    <t>22/10/19</t>
  </si>
  <si>
    <t>FWD CCY\CCY 20191023 GBP\USD 1.2955500 20200511- בנק לאומי לישראל בע"מ</t>
  </si>
  <si>
    <t>90009264</t>
  </si>
  <si>
    <t>FWD CCY\CCY 20191023 GBP\USD 1.2957700 20200518- בנק לאומי לישראל בע"מ</t>
  </si>
  <si>
    <t>90009263</t>
  </si>
  <si>
    <t>FWD CCY\CCY 20191023 GBP\USD 1.2963000 20200423- בנק לאומי לישראל בע"מ</t>
  </si>
  <si>
    <t>90009261</t>
  </si>
  <si>
    <t>FWD CCY\CCY 20191023 GBP\USD 1.2968500 20200511- בנק לאומי לישראל בע"מ</t>
  </si>
  <si>
    <t>90009262</t>
  </si>
  <si>
    <t>FWD CCY\CCY 20191024 EUR\USD 1.1259000 20200420- בנק לאומי לישראל בע"מ</t>
  </si>
  <si>
    <t>90009272</t>
  </si>
  <si>
    <t>FWD CCY\CCY 20191028 EUR\USD 1.1212500 20200409- בנק לאומי לישראל בע"מ</t>
  </si>
  <si>
    <t>90009297</t>
  </si>
  <si>
    <t>FWD CCY\CCY 20191028 EUR\USD 1.1219000 20200420- בנק לאומי לישראל בע"מ</t>
  </si>
  <si>
    <t>90009286</t>
  </si>
  <si>
    <t>FWD CCY\CCY 20191028 GBP\USD 1.2927000 20200423- בנק לאומי לישראל בע"מ</t>
  </si>
  <si>
    <t>90009294</t>
  </si>
  <si>
    <t>FWD CCY\CCY 20191028 GBP\USD 1.2928500 20200423- בנק לאומי לישראל בע"מ</t>
  </si>
  <si>
    <t>90009289</t>
  </si>
  <si>
    <t>FWD CCY\CCY 20191028 GBP\USD 1.2932500 20200511- בנק לאומי לישראל בע"מ</t>
  </si>
  <si>
    <t>90009293</t>
  </si>
  <si>
    <t>90009295</t>
  </si>
  <si>
    <t>FWD CCY\CCY 20191104 USD\JPY 107.0300000 20200526- בנק לאומי לישראל בע"מ</t>
  </si>
  <si>
    <t>90009325</t>
  </si>
  <si>
    <t>04/11/19</t>
  </si>
  <si>
    <t>FWD CCY\CCY 20191105 EUR\USD 1.1224000 20200420- בנק לאומי לישראל בע"מ</t>
  </si>
  <si>
    <t>90009333</t>
  </si>
  <si>
    <t>FWD CCY\CCY 20191106 EUR\USD 1.1199800 20200409- בנק לאומי לישראל בע"מ</t>
  </si>
  <si>
    <t>90009346</t>
  </si>
  <si>
    <t>FWD CCY\CCY 20191106 EUR\USD 1.1207200 20200420- בנק לאומי לישראל בע"מ</t>
  </si>
  <si>
    <t>90009344</t>
  </si>
  <si>
    <t>FWD CCY\CCY 20191118 GBP\USD 1.3027800 20200511- בנק לאומי לישראל בע"מ</t>
  </si>
  <si>
    <t>90009379</t>
  </si>
  <si>
    <t>FWD CCY\CCY 20191119 GBP\USD 1.3002000 20200511- בנק לאומי לישראל בע"מ</t>
  </si>
  <si>
    <t>90009387</t>
  </si>
  <si>
    <t>FWD CCY\CCY 20191121 EUR\USD 1.1225100 20200608- בנק לאומי לישראל בע"מ</t>
  </si>
  <si>
    <t>90009403</t>
  </si>
  <si>
    <t>FWD CCY\CCY 20191125 EUR\USD 1.1112200 20200409- בנק לאומי לישראל בע"מ</t>
  </si>
  <si>
    <t>90009413</t>
  </si>
  <si>
    <t>FWD CCY\CCY 20191125 EUR\USD 1.1157400 20200611- בנק לאומי לישראל בע"מ</t>
  </si>
  <si>
    <t>90009414</t>
  </si>
  <si>
    <t>FWD CCY\CCY 20191205 EUR\USD 1.1232100 20200629- בנק לאומי לישראל בע"מ</t>
  </si>
  <si>
    <t>90009460</t>
  </si>
  <si>
    <t>FWD CCY\CCY 20191209 EUR\USD 1.1159500 20200409- בנק לאומי לישראל בע"מ</t>
  </si>
  <si>
    <t>90009473</t>
  </si>
  <si>
    <t>FWD CCY\CCY 20191209 EUR\USD 1.1228300 20200720- בנק לאומי לישראל בע"מ</t>
  </si>
  <si>
    <t>90009476</t>
  </si>
  <si>
    <t>FWD CCY\CCY 20191210 EUR\USD 1.1228000 20200720- בנק לאומי לישראל בע"מ</t>
  </si>
  <si>
    <t>90009489</t>
  </si>
  <si>
    <t>FWD CCY\CCY 20191211 EUR\USD 1.1181000 20200409- בנק לאומי לישראל בע"מ</t>
  </si>
  <si>
    <t>90009496</t>
  </si>
  <si>
    <t>11/12/19</t>
  </si>
  <si>
    <t>FWD CCY\CCY 20191212 EUR\USD 1.1221800 20200409- בנק לאומי לישראל בע"מ</t>
  </si>
  <si>
    <t>90009499</t>
  </si>
  <si>
    <t>FWD CCY\CCY 20191216 EUR\USD 1.1284000 20200720- בנק לאומי לישראל בע"מ</t>
  </si>
  <si>
    <t>90009511</t>
  </si>
  <si>
    <t>FWD CCY\CCY 20191216 GBP\USD 1.3431000 20200511- בנק לאומי לישראל בע"מ</t>
  </si>
  <si>
    <t>90009508</t>
  </si>
  <si>
    <t>FWD CCY\CCY 20191216 GBP\USD 1.3433500 20200518- בנק לאומי לישראל בע"מ</t>
  </si>
  <si>
    <t>90009510</t>
  </si>
  <si>
    <t>FWD CCY\CCY 20191230 EUR\USD 1.1264000 20200409- בנק לאומי לישראל בע"מ</t>
  </si>
  <si>
    <t>90009564</t>
  </si>
  <si>
    <t>FWD CCY\CCY 20191230 EUR\USD 1.1334000 20200720- בנק לאומי לישראל בע"מ</t>
  </si>
  <si>
    <t>90009560</t>
  </si>
  <si>
    <t>FWD CCY\CCY 20191230 USD\JPY 108.3450000 20200526- בנק לאומי לישראל בע"מ</t>
  </si>
  <si>
    <t>90009563</t>
  </si>
  <si>
    <t>FWD CCY\CCY 20200108 USD\CAD 1.3000000 20200527- בנק לאומי לישראל בע"מ</t>
  </si>
  <si>
    <t>90009601</t>
  </si>
  <si>
    <t>FWD CCY\CCY 20200109 EUR\USD 1.1197000 20200601- בנק לאומי לישראל בע"מ</t>
  </si>
  <si>
    <t>90009614</t>
  </si>
  <si>
    <t>FWD CCY\CCY 20200114 GBP\USD 1.3032300 20200423- בנק לאומי לישראל בע"מ</t>
  </si>
  <si>
    <t>90009632</t>
  </si>
  <si>
    <t>FWD CCY\CCY 20200114 GBP\USD 1.3039500 20200511- בנק לאומי לישראל בע"מ</t>
  </si>
  <si>
    <t>90009631</t>
  </si>
  <si>
    <t>FWD CCY\CCY 20200114 GBP\USD 1.3042400 20200511- בנק לאומי לישראל בע"מ</t>
  </si>
  <si>
    <t>90009630</t>
  </si>
  <si>
    <t>90009634</t>
  </si>
  <si>
    <t>FWD CCY\CCY 20200115 EUR\USD 1.1230000 20200608- בנק לאומי לישראל בע"מ</t>
  </si>
  <si>
    <t>90009641</t>
  </si>
  <si>
    <t>FWD CCY\CCY 20200115 EUR\USD 1.1283000 20200810- בנק לאומי לישראל בע"מ</t>
  </si>
  <si>
    <t>90009639</t>
  </si>
  <si>
    <t>FWD CCY\CCY 20200116 EUR\USD 1.1294400 20200810- בנק לאומי לישראל בע"מ</t>
  </si>
  <si>
    <t>90009646</t>
  </si>
  <si>
    <t>FWD CCY\CCY 20200121 EUR\USD 1.1171200 20200409- בנק לאומי לישראל בע"מ</t>
  </si>
  <si>
    <t>90009670</t>
  </si>
  <si>
    <t>21/01/20</t>
  </si>
  <si>
    <t>FWD CCY\CCY 20200123 EUR\USD 1.1137500 20200409- בנק לאומי לישראל בע"מ</t>
  </si>
  <si>
    <t>90009684</t>
  </si>
  <si>
    <t>FWD CCY\CCY 20200123 EUR\USD 1.1214500 20200810- בנק לאומי לישראל בע"מ</t>
  </si>
  <si>
    <t>90009683</t>
  </si>
  <si>
    <t>FWD CCY\CCY 20200130 GBP\USD 1.3019000 20200423- בנק לאומי לישראל בע"מ</t>
  </si>
  <si>
    <t>90009725</t>
  </si>
  <si>
    <t>FWD CCY\CCY 20200203 EUR\USD 1.1119000 20200420- בנק לאומי לישראל בע"מ</t>
  </si>
  <si>
    <t>90009749</t>
  </si>
  <si>
    <t>90009750</t>
  </si>
  <si>
    <t>FWD CCY\CCY 20200203 EUR\USD 1.1189000 20200810- בנק לאומי לישראל בע"מ</t>
  </si>
  <si>
    <t>90009740</t>
  </si>
  <si>
    <t>FWD CCY\CCY 20200203 GBP\USD 1.3068000 20200511- בנק לאומי לישראל בע"מ</t>
  </si>
  <si>
    <t>90009737</t>
  </si>
  <si>
    <t>FWD CCY\CCY 20200206 USD\JPY 108.9320000 20200708- בנק לאומי לישראל בע"מ</t>
  </si>
  <si>
    <t>90009786</t>
  </si>
  <si>
    <t>06/02/20</t>
  </si>
  <si>
    <t>FWD CCY\CCY 20200211 EUR\USD 1.0943000 20200409- בנק לאומי לישראל בע"מ</t>
  </si>
  <si>
    <t>90009809</t>
  </si>
  <si>
    <t>FWD CCY\CCY 20200211 EUR\USD 1.1022000 20200810- בנק לאומי לישראל בע"מ</t>
  </si>
  <si>
    <t>90009813</t>
  </si>
  <si>
    <t>FWD CCY\CCY 20200211 USD\JPY 108.9230000 20200713- בנק לאומי לישראל בע"מ</t>
  </si>
  <si>
    <t>90009817</t>
  </si>
  <si>
    <t>FWD CCY\CCY 20200211 USD\JPY 108.9700000 20200713- בנק לאומי לישראל בע"מ</t>
  </si>
  <si>
    <t>90009811</t>
  </si>
  <si>
    <t>FWD CCY\CCY 20200213 GBP\USD 1.3061000 20200511- בנק לאומי לישראל בע"מ</t>
  </si>
  <si>
    <t>90009831</t>
  </si>
  <si>
    <t>FWD CCY\CCY 20200217 USD\CAD 1.3228000 20200527- בנק לאומי לישראל בע"מ</t>
  </si>
  <si>
    <t>90009838</t>
  </si>
  <si>
    <t>FWD CCY\CCY 20200217 USD\CAD 1.3230800 20200527- בנק לאומי לישראל בע"מ</t>
  </si>
  <si>
    <t>90009839</t>
  </si>
  <si>
    <t>FWD CCY\CCY 20200220 EUR\USD 1.0917200 20200914- בנק לאומי לישראל בע"מ</t>
  </si>
  <si>
    <t>90009873</t>
  </si>
  <si>
    <t>FWD CCY\CCY 20200220 EUR\USD 1.09183 20200914- בנק לאומי לישראל בע"מ</t>
  </si>
  <si>
    <t>90009879</t>
  </si>
  <si>
    <t>FWD CCY\CCY 20200227 GBP\USD 1.2968500 20200908- בנק לאומי לישראל בע"מ</t>
  </si>
  <si>
    <t>90009906</t>
  </si>
  <si>
    <t>FWD CCY\CCY 20200227 USD\JPY 109.1000000 20200713- בנק לאומי לישראל בע"מ</t>
  </si>
  <si>
    <t>90009907</t>
  </si>
  <si>
    <t>FWD CCY\CCY 20200318 EUR\USD 1.1038000 20200608- בנק לאומי לישראל בע"מ</t>
  </si>
  <si>
    <t>90010026</t>
  </si>
  <si>
    <t>FWD CCY\CCY 20200324 EUR\USD 1.0919700 20200727- בנק לאומי לישראל בע"מ</t>
  </si>
  <si>
    <t>90010074</t>
  </si>
  <si>
    <t>FWD CCY\CCY 20200325 EUR\USD 1.09254 20201019- בנק לאומי לישראל בע"מ</t>
  </si>
  <si>
    <t>90020444</t>
  </si>
  <si>
    <t>FWD CCY\CCY 20200330 EUR\USD 1.1047500 20200427- בנק לאומי לישראל בע"מ</t>
  </si>
  <si>
    <t>90010112</t>
  </si>
  <si>
    <t>FWD CCY\CCY 24.07.19 EUR\USD 1.136809/04/20- בנק לאומי לישראל בע"מ</t>
  </si>
  <si>
    <t>90009331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</si>
  <si>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</si>
  <si>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</si>
  <si>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</si>
  <si>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</si>
  <si>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</si>
  <si>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</si>
  <si>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</si>
  <si>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</si>
  <si>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</si>
  <si>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</si>
  <si>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</si>
  <si>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</si>
  <si>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</si>
  <si>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</si>
  <si>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</si>
  <si>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גורם 110</t>
  </si>
  <si>
    <t>לא</t>
  </si>
  <si>
    <t>29991170</t>
  </si>
  <si>
    <t>AA+</t>
  </si>
  <si>
    <t>דירוג פנימי</t>
  </si>
  <si>
    <t>29991172</t>
  </si>
  <si>
    <t>סה"כ מבוטחות במשכנתא או תיקי משכנתאות</t>
  </si>
  <si>
    <t>483891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</si>
  <si>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</si>
  <si>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</si>
  <si>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</si>
  <si>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</si>
  <si>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</si>
  <si>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</si>
  <si>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</si>
  <si>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</si>
  <si>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496072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</si>
  <si>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</si>
  <si>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</si>
  <si>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</si>
  <si>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</si>
  <si>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</si>
  <si>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</si>
  <si>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</si>
  <si>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</si>
  <si>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</si>
  <si>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</si>
  <si>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</si>
  <si>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</si>
  <si>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33</t>
  </si>
  <si>
    <t>7520</t>
  </si>
  <si>
    <t>גורם 80</t>
  </si>
  <si>
    <t>425769</t>
  </si>
  <si>
    <t>455714</t>
  </si>
  <si>
    <t>4563</t>
  </si>
  <si>
    <t>4693</t>
  </si>
  <si>
    <t>474664</t>
  </si>
  <si>
    <t>גורם 07</t>
  </si>
  <si>
    <t>55061</t>
  </si>
  <si>
    <t>6387</t>
  </si>
  <si>
    <t>Aa2</t>
  </si>
  <si>
    <t>90150400</t>
  </si>
  <si>
    <t>גורם 29</t>
  </si>
  <si>
    <t>29991703</t>
  </si>
  <si>
    <t>AA</t>
  </si>
  <si>
    <t>4410</t>
  </si>
  <si>
    <t>גורם 94</t>
  </si>
  <si>
    <t>6686</t>
  </si>
  <si>
    <t>07/01/19</t>
  </si>
  <si>
    <t>*גורם 7</t>
  </si>
  <si>
    <t>75671</t>
  </si>
  <si>
    <t>AA-</t>
  </si>
  <si>
    <t>50013</t>
  </si>
  <si>
    <t>30/10/14</t>
  </si>
  <si>
    <t>גורם 106</t>
  </si>
  <si>
    <t>6835</t>
  </si>
  <si>
    <t>70231</t>
  </si>
  <si>
    <t>7124</t>
  </si>
  <si>
    <t>7206</t>
  </si>
  <si>
    <t>7340</t>
  </si>
  <si>
    <t>7493</t>
  </si>
  <si>
    <t>גורם 111</t>
  </si>
  <si>
    <t>513783</t>
  </si>
  <si>
    <t>519337</t>
  </si>
  <si>
    <t>530503</t>
  </si>
  <si>
    <t>535850</t>
  </si>
  <si>
    <t>גורם 26</t>
  </si>
  <si>
    <t>11896130</t>
  </si>
  <si>
    <t>29/11/18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</si>
  <si>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</si>
  <si>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</si>
  <si>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</si>
  <si>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</si>
  <si>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</si>
  <si>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</si>
  <si>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</si>
  <si>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</si>
  <si>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</si>
  <si>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</si>
  <si>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</si>
  <si>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</si>
  <si>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</si>
  <si>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</si>
  <si>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</si>
  <si>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</si>
  <si>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</si>
  <si>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</si>
  <si>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</si>
  <si>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</si>
  <si>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</si>
  <si>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</si>
  <si>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</si>
  <si>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</si>
  <si>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</si>
  <si>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</si>
  <si>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</si>
  <si>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</si>
  <si>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</si>
  <si>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</si>
  <si>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</si>
  <si>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</si>
  <si>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</si>
  <si>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</si>
  <si>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</si>
  <si>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</si>
  <si>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</si>
  <si>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</si>
  <si>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</si>
  <si>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</si>
  <si>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</si>
  <si>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</si>
  <si>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</si>
  <si>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</si>
  <si>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</si>
  <si>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</si>
  <si>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</si>
  <si>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</si>
  <si>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</si>
  <si>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42</t>
  </si>
  <si>
    <t>71271</t>
  </si>
  <si>
    <t>7128</t>
  </si>
  <si>
    <t>7130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</si>
  <si>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</si>
  <si>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</si>
  <si>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</si>
  <si>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</si>
  <si>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</si>
  <si>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</si>
  <si>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</si>
  <si>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</si>
  <si>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</si>
  <si>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</si>
  <si>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</si>
  <si>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</si>
  <si>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</si>
  <si>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</si>
  <si>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</si>
  <si>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</si>
  <si>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גורם 159</t>
  </si>
  <si>
    <t>7490</t>
  </si>
  <si>
    <t>גורם 17</t>
  </si>
  <si>
    <t>7497</t>
  </si>
  <si>
    <t>29991704</t>
  </si>
  <si>
    <t>2963</t>
  </si>
  <si>
    <t>2968</t>
  </si>
  <si>
    <t>444873</t>
  </si>
  <si>
    <t>4605</t>
  </si>
  <si>
    <t>4606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</si>
  <si>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</si>
  <si>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</si>
  <si>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</si>
  <si>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</si>
  <si>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</si>
  <si>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</si>
  <si>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</si>
  <si>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</si>
  <si>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גורם 47</t>
  </si>
  <si>
    <t>487742</t>
  </si>
  <si>
    <t>גורם 61</t>
  </si>
  <si>
    <t>507787</t>
  </si>
  <si>
    <t>31/01/19</t>
  </si>
  <si>
    <t>6853</t>
  </si>
  <si>
    <t>גורם 62</t>
  </si>
  <si>
    <t>371707</t>
  </si>
  <si>
    <t>372051</t>
  </si>
  <si>
    <t>גורם 76</t>
  </si>
  <si>
    <t>414968</t>
  </si>
  <si>
    <t>גורם 81</t>
  </si>
  <si>
    <t>כן</t>
  </si>
  <si>
    <t>429027</t>
  </si>
  <si>
    <t>גורם 96</t>
  </si>
  <si>
    <t>465782</t>
  </si>
  <si>
    <t>467404</t>
  </si>
  <si>
    <t>470540</t>
  </si>
  <si>
    <t>484097</t>
  </si>
  <si>
    <t>523632</t>
  </si>
  <si>
    <t>09/08/18</t>
  </si>
  <si>
    <t>524747</t>
  </si>
  <si>
    <t>6934</t>
  </si>
  <si>
    <t>7355</t>
  </si>
  <si>
    <t>13/01/20</t>
  </si>
  <si>
    <t>גורם 98</t>
  </si>
  <si>
    <t>7192</t>
  </si>
  <si>
    <t>**גורם 98</t>
  </si>
  <si>
    <t>531814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</si>
  <si>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</si>
  <si>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</si>
  <si>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</si>
  <si>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</si>
  <si>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</si>
  <si>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</si>
  <si>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</si>
  <si>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</si>
  <si>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</si>
  <si>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</si>
  <si>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</si>
  <si>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</si>
  <si>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</si>
  <si>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</si>
  <si>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*גורם 97</t>
  </si>
  <si>
    <t>6886</t>
  </si>
  <si>
    <t>24/04/19</t>
  </si>
  <si>
    <t>6889</t>
  </si>
  <si>
    <t>29/04/19</t>
  </si>
  <si>
    <t>6926</t>
  </si>
  <si>
    <t>29/05/19</t>
  </si>
  <si>
    <t>6956</t>
  </si>
  <si>
    <t>70071</t>
  </si>
  <si>
    <t>7058</t>
  </si>
  <si>
    <t>7078</t>
  </si>
  <si>
    <t>7112</t>
  </si>
  <si>
    <t>7236</t>
  </si>
  <si>
    <t>A</t>
  </si>
  <si>
    <t>7370</t>
  </si>
  <si>
    <t>7453</t>
  </si>
  <si>
    <t>75071</t>
  </si>
  <si>
    <t>גורם 103</t>
  </si>
  <si>
    <t>482153</t>
  </si>
  <si>
    <t>482154</t>
  </si>
  <si>
    <t>גורם 104</t>
  </si>
  <si>
    <t>501113</t>
  </si>
  <si>
    <t>514296</t>
  </si>
  <si>
    <t>24/02/20</t>
  </si>
  <si>
    <t>520294</t>
  </si>
  <si>
    <t>529736</t>
  </si>
  <si>
    <t>6471</t>
  </si>
  <si>
    <t>6720</t>
  </si>
  <si>
    <t>6818</t>
  </si>
  <si>
    <t>גורם 129</t>
  </si>
  <si>
    <t>539178</t>
  </si>
  <si>
    <t>07/07/19</t>
  </si>
  <si>
    <t>גורם 130</t>
  </si>
  <si>
    <t>539177</t>
  </si>
  <si>
    <t>גורם 30</t>
  </si>
  <si>
    <t>392454</t>
  </si>
  <si>
    <t>גורם 38</t>
  </si>
  <si>
    <t>2571</t>
  </si>
  <si>
    <t>12/12/18</t>
  </si>
  <si>
    <t>2572</t>
  </si>
  <si>
    <t>5977</t>
  </si>
  <si>
    <t>6525</t>
  </si>
  <si>
    <t>29/12/19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</si>
  <si>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</si>
  <si>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</si>
  <si>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</si>
  <si>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</si>
  <si>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</si>
  <si>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</si>
  <si>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</si>
  <si>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</si>
  <si>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</si>
  <si>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</si>
  <si>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</si>
  <si>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</si>
  <si>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</si>
  <si>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</si>
  <si>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</si>
  <si>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</si>
  <si>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908395120</t>
  </si>
  <si>
    <t>908395160</t>
  </si>
  <si>
    <t>7134</t>
  </si>
  <si>
    <t>6925</t>
  </si>
  <si>
    <t>70481</t>
  </si>
  <si>
    <t>7265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</si>
  <si>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</si>
  <si>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</si>
  <si>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</si>
  <si>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</si>
  <si>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</si>
  <si>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</si>
  <si>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</si>
  <si>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</si>
  <si>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גורם 78</t>
  </si>
  <si>
    <t>439969</t>
  </si>
  <si>
    <t>445946</t>
  </si>
  <si>
    <t>455057</t>
  </si>
  <si>
    <t>4566</t>
  </si>
  <si>
    <t>472013</t>
  </si>
  <si>
    <t>490960</t>
  </si>
  <si>
    <t>520888</t>
  </si>
  <si>
    <t>גורם 89</t>
  </si>
  <si>
    <t>455954</t>
  </si>
  <si>
    <t>גורם 90</t>
  </si>
  <si>
    <t>462345</t>
  </si>
  <si>
    <t>גורם 16</t>
  </si>
  <si>
    <t>75611</t>
  </si>
  <si>
    <t>*גורם 70</t>
  </si>
  <si>
    <t>4647</t>
  </si>
  <si>
    <t>29/02/20</t>
  </si>
  <si>
    <t>גורם 117</t>
  </si>
  <si>
    <t>508309</t>
  </si>
  <si>
    <t>29/03/18</t>
  </si>
  <si>
    <t>*גורם 14</t>
  </si>
  <si>
    <t>3153</t>
  </si>
  <si>
    <t>D</t>
  </si>
  <si>
    <t>07/06/18</t>
  </si>
  <si>
    <t>7566</t>
  </si>
  <si>
    <t>גורם 100</t>
  </si>
  <si>
    <t>7364</t>
  </si>
  <si>
    <t>גורם 108</t>
  </si>
  <si>
    <t>7323</t>
  </si>
  <si>
    <t>7324</t>
  </si>
  <si>
    <t>7325</t>
  </si>
  <si>
    <t>7552</t>
  </si>
  <si>
    <t>גורם 109</t>
  </si>
  <si>
    <t>72971</t>
  </si>
  <si>
    <t>גורם 119</t>
  </si>
  <si>
    <t>6370</t>
  </si>
  <si>
    <t>20/03/19</t>
  </si>
  <si>
    <t>גורם 120</t>
  </si>
  <si>
    <t>6528</t>
  </si>
  <si>
    <t>30/04/19</t>
  </si>
  <si>
    <t>גורם 122</t>
  </si>
  <si>
    <t>6438</t>
  </si>
  <si>
    <t>24/07/18</t>
  </si>
  <si>
    <t>גורם 126</t>
  </si>
  <si>
    <t>6654</t>
  </si>
  <si>
    <t>גורם 13</t>
  </si>
  <si>
    <t>7202</t>
  </si>
  <si>
    <t>7203</t>
  </si>
  <si>
    <t>7250</t>
  </si>
  <si>
    <t>7251</t>
  </si>
  <si>
    <t>7372</t>
  </si>
  <si>
    <t>7375</t>
  </si>
  <si>
    <t>גורם 135</t>
  </si>
  <si>
    <t>6826</t>
  </si>
  <si>
    <t>27/03/19</t>
  </si>
  <si>
    <t>66241</t>
  </si>
  <si>
    <t>29/12/13</t>
  </si>
  <si>
    <t>גורם 44</t>
  </si>
  <si>
    <t>7125</t>
  </si>
  <si>
    <t>72041</t>
  </si>
  <si>
    <t>7246</t>
  </si>
  <si>
    <t>7280</t>
  </si>
  <si>
    <t>7337</t>
  </si>
  <si>
    <t>7386</t>
  </si>
  <si>
    <t>75351</t>
  </si>
  <si>
    <t>גורם 45</t>
  </si>
  <si>
    <t>7129</t>
  </si>
  <si>
    <t>01/09/19</t>
  </si>
  <si>
    <t>7197</t>
  </si>
  <si>
    <t>27/09/19</t>
  </si>
  <si>
    <t>7247</t>
  </si>
  <si>
    <t>7281</t>
  </si>
  <si>
    <t>29/11/19</t>
  </si>
  <si>
    <t>7338</t>
  </si>
  <si>
    <t>7387</t>
  </si>
  <si>
    <t>7436</t>
  </si>
  <si>
    <t>7455</t>
  </si>
  <si>
    <t>75340</t>
  </si>
  <si>
    <t>6718</t>
  </si>
  <si>
    <t>20/01/19</t>
  </si>
  <si>
    <t>7342</t>
  </si>
  <si>
    <t>גורם 67</t>
  </si>
  <si>
    <t>70251</t>
  </si>
  <si>
    <t>02/07/19</t>
  </si>
  <si>
    <t>7181</t>
  </si>
  <si>
    <t>7318</t>
  </si>
  <si>
    <t>7506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</si>
  <si>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</si>
  <si>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</si>
  <si>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</si>
  <si>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</si>
  <si>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</si>
  <si>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</si>
  <si>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</si>
  <si>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**גורם 115</t>
  </si>
  <si>
    <t>508506</t>
  </si>
  <si>
    <t>6831</t>
  </si>
  <si>
    <t>גורם 132</t>
  </si>
  <si>
    <t>6828</t>
  </si>
  <si>
    <t>גורם 102</t>
  </si>
  <si>
    <t>6484</t>
  </si>
  <si>
    <t>24/08/18</t>
  </si>
  <si>
    <t>6496</t>
  </si>
  <si>
    <t>31/08/18</t>
  </si>
  <si>
    <t>6624</t>
  </si>
  <si>
    <t>30/11/18</t>
  </si>
  <si>
    <t>6785</t>
  </si>
  <si>
    <t>28/02/19</t>
  </si>
  <si>
    <t>483880</t>
  </si>
  <si>
    <t>27/09/17</t>
  </si>
  <si>
    <t>גורם 116</t>
  </si>
  <si>
    <t>7310</t>
  </si>
  <si>
    <t>גורם 131</t>
  </si>
  <si>
    <t>6711</t>
  </si>
  <si>
    <t>17/01/19</t>
  </si>
  <si>
    <t>גורם 84</t>
  </si>
  <si>
    <t>404555</t>
  </si>
  <si>
    <t>גורם 93</t>
  </si>
  <si>
    <t>7088</t>
  </si>
  <si>
    <t>גורם 86</t>
  </si>
  <si>
    <t>487556</t>
  </si>
  <si>
    <t>ilB</t>
  </si>
  <si>
    <t>487557</t>
  </si>
  <si>
    <t>גורם 02</t>
  </si>
  <si>
    <t>7373</t>
  </si>
  <si>
    <t>7383</t>
  </si>
  <si>
    <t>7407</t>
  </si>
  <si>
    <t>7454</t>
  </si>
  <si>
    <t>7489</t>
  </si>
  <si>
    <t>7532</t>
  </si>
  <si>
    <t>גורם 03</t>
  </si>
  <si>
    <t>6861</t>
  </si>
  <si>
    <t>11/04/19</t>
  </si>
  <si>
    <t>גורם 04</t>
  </si>
  <si>
    <t>6911</t>
  </si>
  <si>
    <t>22/05/19</t>
  </si>
  <si>
    <t>7162</t>
  </si>
  <si>
    <t>7217</t>
  </si>
  <si>
    <t>7380</t>
  </si>
  <si>
    <t>7382</t>
  </si>
  <si>
    <t>7416</t>
  </si>
  <si>
    <t>7472</t>
  </si>
  <si>
    <t>גורם 05</t>
  </si>
  <si>
    <t>6922</t>
  </si>
  <si>
    <t>28/05/19</t>
  </si>
  <si>
    <t>גורם 06</t>
  </si>
  <si>
    <t>6954</t>
  </si>
  <si>
    <t>70201</t>
  </si>
  <si>
    <t>7301</t>
  </si>
  <si>
    <t>7336</t>
  </si>
  <si>
    <t>7347</t>
  </si>
  <si>
    <t>7399</t>
  </si>
  <si>
    <t>7471</t>
  </si>
  <si>
    <t>7533</t>
  </si>
  <si>
    <t>גורם 08</t>
  </si>
  <si>
    <t>6989</t>
  </si>
  <si>
    <t>70511</t>
  </si>
  <si>
    <t>7132</t>
  </si>
  <si>
    <t>7238</t>
  </si>
  <si>
    <t>7334</t>
  </si>
  <si>
    <t>7442</t>
  </si>
  <si>
    <t>7502</t>
  </si>
  <si>
    <t>469140</t>
  </si>
  <si>
    <t>16/05/17</t>
  </si>
  <si>
    <t>גורם 101</t>
  </si>
  <si>
    <t>471677</t>
  </si>
  <si>
    <t>07/02/18</t>
  </si>
  <si>
    <t>6524</t>
  </si>
  <si>
    <t>26/09/18</t>
  </si>
  <si>
    <t>גורם 107</t>
  </si>
  <si>
    <t>475042</t>
  </si>
  <si>
    <t>06/07/17</t>
  </si>
  <si>
    <t>524763</t>
  </si>
  <si>
    <t>30/08/18</t>
  </si>
  <si>
    <t>491862</t>
  </si>
  <si>
    <t>19/12/17</t>
  </si>
  <si>
    <t>491863</t>
  </si>
  <si>
    <t>491864</t>
  </si>
  <si>
    <t>גורם 115</t>
  </si>
  <si>
    <t>7059</t>
  </si>
  <si>
    <t>7107</t>
  </si>
  <si>
    <t>7182</t>
  </si>
  <si>
    <t>22/09/19</t>
  </si>
  <si>
    <t>72231</t>
  </si>
  <si>
    <t>7272</t>
  </si>
  <si>
    <t>7313</t>
  </si>
  <si>
    <t>7363</t>
  </si>
  <si>
    <t>74431</t>
  </si>
  <si>
    <t>7503</t>
  </si>
  <si>
    <t>גורם 12</t>
  </si>
  <si>
    <t>464740</t>
  </si>
  <si>
    <t>30/03/17</t>
  </si>
  <si>
    <t>6932</t>
  </si>
  <si>
    <t>7291</t>
  </si>
  <si>
    <t>גורם 123</t>
  </si>
  <si>
    <t>521872</t>
  </si>
  <si>
    <t>גורם 124</t>
  </si>
  <si>
    <t>6556</t>
  </si>
  <si>
    <t>11/10/18</t>
  </si>
  <si>
    <t>6708</t>
  </si>
  <si>
    <t>15/01/19</t>
  </si>
  <si>
    <t>6793</t>
  </si>
  <si>
    <t>05/03/19</t>
  </si>
  <si>
    <t>גורם 125</t>
  </si>
  <si>
    <t>6660</t>
  </si>
  <si>
    <t>21/12/18</t>
  </si>
  <si>
    <t>6700</t>
  </si>
  <si>
    <t>14/01/19</t>
  </si>
  <si>
    <t>6734</t>
  </si>
  <si>
    <t>27/01/19</t>
  </si>
  <si>
    <t>גורם 127</t>
  </si>
  <si>
    <t>6588</t>
  </si>
  <si>
    <t>29/10/18</t>
  </si>
  <si>
    <t>גורם 133</t>
  </si>
  <si>
    <t>6812</t>
  </si>
  <si>
    <t>13/03/19</t>
  </si>
  <si>
    <t>גורם 134</t>
  </si>
  <si>
    <t>6781</t>
  </si>
  <si>
    <t>24/02/19</t>
  </si>
  <si>
    <t>גורם 15</t>
  </si>
  <si>
    <t>72100</t>
  </si>
  <si>
    <t>7482</t>
  </si>
  <si>
    <t>7505</t>
  </si>
  <si>
    <t>7056</t>
  </si>
  <si>
    <t>21/07/19</t>
  </si>
  <si>
    <t>7296</t>
  </si>
  <si>
    <t>7504</t>
  </si>
  <si>
    <t>70301</t>
  </si>
  <si>
    <t>גורם 19</t>
  </si>
  <si>
    <t>7275</t>
  </si>
  <si>
    <t>7385</t>
  </si>
  <si>
    <t>גורם 79</t>
  </si>
  <si>
    <t>474436</t>
  </si>
  <si>
    <t>474437</t>
  </si>
  <si>
    <t>6872</t>
  </si>
  <si>
    <t>15/04/19</t>
  </si>
  <si>
    <t>7258</t>
  </si>
  <si>
    <t>גורם 87</t>
  </si>
  <si>
    <t>524748</t>
  </si>
  <si>
    <t>6614</t>
  </si>
  <si>
    <t>6739</t>
  </si>
  <si>
    <t>30/01/19</t>
  </si>
  <si>
    <t>6830</t>
  </si>
  <si>
    <t>6931</t>
  </si>
  <si>
    <t>30/05/19</t>
  </si>
  <si>
    <t>70151</t>
  </si>
  <si>
    <t>72791</t>
  </si>
  <si>
    <t>7333</t>
  </si>
  <si>
    <t>גורם 88</t>
  </si>
  <si>
    <t>491469</t>
  </si>
  <si>
    <t>06/05/18</t>
  </si>
  <si>
    <t>6783</t>
  </si>
  <si>
    <t>25/02/19</t>
  </si>
  <si>
    <t>6800</t>
  </si>
  <si>
    <t>6864</t>
  </si>
  <si>
    <t>גורם 91</t>
  </si>
  <si>
    <t>487447</t>
  </si>
  <si>
    <t>12/11/17</t>
  </si>
  <si>
    <t>6852</t>
  </si>
  <si>
    <t>07/04/19</t>
  </si>
  <si>
    <t>6871</t>
  </si>
  <si>
    <t>6915</t>
  </si>
  <si>
    <t>7083</t>
  </si>
  <si>
    <t>06/08/19</t>
  </si>
  <si>
    <t>7276</t>
  </si>
  <si>
    <t>7319</t>
  </si>
  <si>
    <t>7320</t>
  </si>
  <si>
    <t>7384</t>
  </si>
  <si>
    <t>7441</t>
  </si>
  <si>
    <t>גורם 95</t>
  </si>
  <si>
    <t>6888</t>
  </si>
  <si>
    <t>6952</t>
  </si>
  <si>
    <t>70331</t>
  </si>
  <si>
    <t>12/07/19</t>
  </si>
  <si>
    <t>7161</t>
  </si>
  <si>
    <t>7216</t>
  </si>
  <si>
    <t>7270</t>
  </si>
  <si>
    <t>17/11/19</t>
  </si>
  <si>
    <t>7348</t>
  </si>
  <si>
    <t>7395</t>
  </si>
  <si>
    <t>7456</t>
  </si>
  <si>
    <t>סה"כ נקוב במט"ח</t>
  </si>
  <si>
    <t>סה"כ צמודי מט"ח</t>
  </si>
  <si>
    <t>סה"כ מניב</t>
  </si>
  <si>
    <t>נדלן מקרקעין להשכרה - סטריט מול רמת ישי</t>
  </si>
  <si>
    <t>קניון</t>
  </si>
  <si>
    <t>האקליפטוס 3, פינת רח' הצפצפה, א.ת. רמת ישי</t>
  </si>
  <si>
    <t>סה"כ לא מניב</t>
  </si>
  <si>
    <t>אחד העם 56, תל אביב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</si>
  <si>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</si>
  <si>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</si>
  <si>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</si>
  <si>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</si>
  <si>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</si>
  <si>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</si>
  <si>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</si>
  <si>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</si>
  <si>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</si>
  <si>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</si>
  <si>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</si>
  <si>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</si>
  <si>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</si>
  <si>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</si>
  <si>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</si>
  <si>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CSA במטבע 20001 (OTC)- בנק לאומי</t>
  </si>
  <si>
    <t>77721001</t>
  </si>
  <si>
    <t>חייבים וזכאים בגין שיקוף</t>
  </si>
  <si>
    <t>26630548</t>
  </si>
  <si>
    <t>רשימה מאוחדת</t>
  </si>
  <si>
    <t>בנק איגוד *</t>
  </si>
  <si>
    <t>בנק דיסקונט</t>
  </si>
  <si>
    <t>בנק הפועלים</t>
  </si>
  <si>
    <t>יובנק בע"מ</t>
  </si>
  <si>
    <t>בנק לאומי</t>
  </si>
  <si>
    <t>לירה טורקית</t>
  </si>
  <si>
    <t>UBS</t>
  </si>
  <si>
    <t>נדלן אלביט נתניה - עלות</t>
  </si>
  <si>
    <t>השכרה</t>
  </si>
  <si>
    <t>המחשב 2, איזור תעשיה ספיר, נתניה</t>
  </si>
  <si>
    <t>נדלן אחד העם 56 ת"א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</si>
  <si>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</si>
  <si>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</si>
  <si>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</si>
  <si>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</si>
  <si>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גורם 155</t>
  </si>
  <si>
    <t>גורם 154</t>
  </si>
  <si>
    <t>גורם 158</t>
  </si>
  <si>
    <t>גורם 144</t>
  </si>
  <si>
    <t>גורם 156</t>
  </si>
  <si>
    <t>Sky I</t>
  </si>
  <si>
    <t>Fimi Israel Opportunity II</t>
  </si>
  <si>
    <t>ANATOMY I</t>
  </si>
  <si>
    <t>Israel Infrastructure I</t>
  </si>
  <si>
    <t>NOY 2 infra &amp; energy investment LP</t>
  </si>
  <si>
    <t>ANATOMY 2</t>
  </si>
  <si>
    <t>Tene Growth II- Qnergy</t>
  </si>
  <si>
    <t>Reality III</t>
  </si>
  <si>
    <t>Accelmed growth partners</t>
  </si>
  <si>
    <t>FIMI 6</t>
  </si>
  <si>
    <t>Vintage IX Migdal LP</t>
  </si>
  <si>
    <t>Orbimed  II</t>
  </si>
  <si>
    <t>NOY 2 co-investment Ashalim plot A</t>
  </si>
  <si>
    <t>sky III</t>
  </si>
  <si>
    <t>TENE GROWTH CAPITAL IV</t>
  </si>
  <si>
    <t>Helios Renewable Energy 1</t>
  </si>
  <si>
    <t>Kedma Capital III</t>
  </si>
  <si>
    <t>Reality IV</t>
  </si>
  <si>
    <t>Yesodot Gimmel</t>
  </si>
  <si>
    <t>Arkin Bio Ventures II, L.P</t>
  </si>
  <si>
    <t>Fortissimo Capital Fund V L.P.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</si>
  <si>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</si>
  <si>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</si>
  <si>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</si>
  <si>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</si>
  <si>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</si>
  <si>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</si>
  <si>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</si>
  <si>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128</t>
  </si>
  <si>
    <t>גורם 139</t>
  </si>
  <si>
    <t>גורם 153</t>
  </si>
  <si>
    <t>גורם 146</t>
  </si>
  <si>
    <t>גורם 157</t>
  </si>
  <si>
    <t>Rothschild Europportunities</t>
  </si>
  <si>
    <t>CICC Growth capital fund I</t>
  </si>
  <si>
    <t>Selene -mak</t>
  </si>
  <si>
    <t>KOTAK- CIIF I</t>
  </si>
  <si>
    <t>Brack Capital Real Estate llp</t>
  </si>
  <si>
    <t>Tene Growth II</t>
  </si>
  <si>
    <t>Viola PE II LP</t>
  </si>
  <si>
    <t>Klirmark Opportunity II</t>
  </si>
  <si>
    <t>Ares Special Situations Fund IV</t>
  </si>
  <si>
    <t>Blackstone RE VIII</t>
  </si>
  <si>
    <t>Brookfield Capital Partners IV</t>
  </si>
  <si>
    <t>Silverfleet II</t>
  </si>
  <si>
    <t>Rhone Capital Partners V</t>
  </si>
  <si>
    <t>Graph Tech Brookfield</t>
  </si>
  <si>
    <t>Brookfield  RE  II</t>
  </si>
  <si>
    <t>THOMA BRAVO</t>
  </si>
  <si>
    <t>meridiam III</t>
  </si>
  <si>
    <t>Advent</t>
  </si>
  <si>
    <t>apollo natural pesources partners II</t>
  </si>
  <si>
    <t>Bluebay SLFI</t>
  </si>
  <si>
    <t>Migdal-HarbourVest 2016 Fund L.P. (Tranche B)</t>
  </si>
  <si>
    <t>harbourvest DOVER</t>
  </si>
  <si>
    <t>Warburg Pincus China I</t>
  </si>
  <si>
    <t>SVB</t>
  </si>
  <si>
    <t>Crescent mezzanine VII</t>
  </si>
  <si>
    <t>Permira</t>
  </si>
  <si>
    <t>ARES private credit solutions</t>
  </si>
  <si>
    <t>harbourvest Sec gridiron</t>
  </si>
  <si>
    <t>harbourvest part' co inv fund IV (Tranche B)</t>
  </si>
  <si>
    <t>Horsley Bridge XII Ventures</t>
  </si>
  <si>
    <t>waterton</t>
  </si>
  <si>
    <t>HARBOURVEST co-inv preston</t>
  </si>
  <si>
    <t>Vintage Migdal Co-investment</t>
  </si>
  <si>
    <t>Apollo Fund IX</t>
  </si>
  <si>
    <t>Kartesia Credit Opportunities IV SCS</t>
  </si>
  <si>
    <t>ICG SDP III</t>
  </si>
  <si>
    <t>project Celtics</t>
  </si>
  <si>
    <t>incline</t>
  </si>
  <si>
    <t>Pamlico capital IV</t>
  </si>
  <si>
    <t>HIG harbourvest Tranche B</t>
  </si>
  <si>
    <t>Copenhagen Infrastructure III</t>
  </si>
  <si>
    <t>harbourvest ח-ן מנוהל</t>
  </si>
  <si>
    <t>LS POWER FUND IV</t>
  </si>
  <si>
    <t>Patria VI</t>
  </si>
  <si>
    <t>Enlight</t>
  </si>
  <si>
    <t>Insight harbourvest tranche B</t>
  </si>
  <si>
    <t>migdal harbourvest LYTX</t>
  </si>
  <si>
    <t>ICGL V</t>
  </si>
  <si>
    <t>CDL II</t>
  </si>
  <si>
    <t>ACE IV</t>
  </si>
  <si>
    <t>GTCR harbourvest tranche B</t>
  </si>
  <si>
    <t>SVB IX</t>
  </si>
  <si>
    <t>Migdal-HarbourVest Project Saxa</t>
  </si>
  <si>
    <t>Pantheon Global Secondary Fund VI</t>
  </si>
  <si>
    <t>Court Square IV</t>
  </si>
  <si>
    <t>Vintage Fund of Funds (access) V</t>
  </si>
  <si>
    <t>PGCO IV Co-mingled Fund SCSP</t>
  </si>
  <si>
    <t xml:space="preserve">ADLS </t>
  </si>
  <si>
    <t>ADLS  co-inv</t>
  </si>
  <si>
    <t>IK harbourvest tranche B</t>
  </si>
  <si>
    <t>WestView IV harbourvest</t>
  </si>
  <si>
    <t>MediFox harbourvest</t>
  </si>
  <si>
    <t>Portfolio EDGE</t>
  </si>
  <si>
    <t>KELSO INVESTMENT ASSOCIATES X - HARB B</t>
  </si>
  <si>
    <t xml:space="preserve">TDLIV </t>
  </si>
  <si>
    <t>Thoma Bravo Fund XIII</t>
  </si>
  <si>
    <t>Brookfield Capital Partners V</t>
  </si>
  <si>
    <t>Blackstone Real Estate Partners IX</t>
  </si>
  <si>
    <t>Astorg VII</t>
  </si>
  <si>
    <t>EC1 ADLS  co-inv</t>
  </si>
  <si>
    <t>Harbourvest Project Starboard</t>
  </si>
  <si>
    <t>JCI Power Solut</t>
  </si>
  <si>
    <t xml:space="preserve">WSREDII </t>
  </si>
  <si>
    <t>KSO</t>
  </si>
  <si>
    <t>KASS</t>
  </si>
  <si>
    <t>Warburg Pincus China II L.P</t>
  </si>
  <si>
    <t>Advent International GPE IX L.P</t>
  </si>
  <si>
    <t>EC2 ADLS  co-inv</t>
  </si>
  <si>
    <t>PERMIRA CREDIT SOLUTIONS IV</t>
  </si>
  <si>
    <t>BROOKFIELD HSO CO-INVEST L.P</t>
  </si>
  <si>
    <t>KLIRMARK III</t>
  </si>
  <si>
    <t>ARCLIGHT AEP FEEDER FUND VII LLC</t>
  </si>
  <si>
    <t>VINTAGE MIGDAL CO-INVESTMENT F2</t>
  </si>
  <si>
    <t>PERMIRA VII PCS</t>
  </si>
  <si>
    <t>TPG ASIA VII L.P</t>
  </si>
  <si>
    <t>brookfield III F1</t>
  </si>
  <si>
    <t>BCP V BRAND CO-INVEST LP</t>
  </si>
  <si>
    <t>SPECTRUM</t>
  </si>
  <si>
    <t>CAPSII</t>
  </si>
  <si>
    <t>PITANGO VIII VINTAGE CO-INVESTMEN</t>
  </si>
  <si>
    <t>VINTAGE MIGDAL CO-INVESTMENT II LP</t>
  </si>
  <si>
    <t>Vintage V Is</t>
  </si>
  <si>
    <t>Horsley Bridge</t>
  </si>
  <si>
    <t>5288</t>
  </si>
  <si>
    <t>svb ix</t>
  </si>
  <si>
    <t>5327</t>
  </si>
  <si>
    <t>Vintage IV- Vintage Venture</t>
  </si>
  <si>
    <t>5275</t>
  </si>
  <si>
    <t>Vintage V acces- Vintage Venture</t>
  </si>
  <si>
    <t>גורם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</si>
</sst>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10" fontId="18" fillId="4" borderId="0" xfId="12" applyNumberFormat="1" applyFont="1" applyFill="1"/>
    <xf numFmtId="0" fontId="1" fillId="0" borderId="0" xfId="0" applyFont="1"/>
    <xf numFmtId="168" fontId="0" fillId="0" borderId="0" xfId="0" applyNumberForma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0" fontId="7" fillId="2" borderId="10" xfId="13" applyFont="1" applyFill="1" applyBorder="1" applyAlignment="1">
      <alignment horizontal="right" wrapText="1"/>
    </xf>
    <xf numFmtId="49" fontId="7" fillId="2" borderId="3" xfId="13" applyNumberFormat="1" applyFont="1" applyFill="1" applyBorder="1" applyAlignment="1">
      <alignment horizontal="center" wrapText="1"/>
    </xf>
    <xf numFmtId="4" fontId="18" fillId="4" borderId="0" xfId="13" applyNumberFormat="1" applyFont="1" applyFill="1"/>
    <xf numFmtId="167" fontId="18" fillId="4" borderId="0" xfId="13" applyNumberFormat="1" applyFont="1" applyFill="1"/>
    <xf numFmtId="0" fontId="5" fillId="0" borderId="0" xfId="13" applyFont="1" applyAlignment="1">
      <alignment horizontal="center" vertical="center" wrapText="1"/>
    </xf>
    <xf numFmtId="0" fontId="9" fillId="0" borderId="0" xfId="13" applyFont="1" applyAlignment="1">
      <alignment horizontal="center" wrapText="1"/>
    </xf>
    <xf numFmtId="0" fontId="2" fillId="0" borderId="0" xfId="13" applyFont="1" applyAlignment="1">
      <alignment horizontal="center"/>
    </xf>
    <xf numFmtId="0" fontId="18" fillId="0" borderId="0" xfId="13" applyFont="1"/>
    <xf numFmtId="0" fontId="1" fillId="0" borderId="0" xfId="13"/>
    <xf numFmtId="4" fontId="18" fillId="0" borderId="0" xfId="13" applyNumberFormat="1" applyFont="1"/>
    <xf numFmtId="167" fontId="18" fillId="0" borderId="0" xfId="13" applyNumberFormat="1" applyFont="1"/>
    <xf numFmtId="4" fontId="1" fillId="0" borderId="0" xfId="13" applyNumberFormat="1" applyFont="1"/>
    <xf numFmtId="167" fontId="1" fillId="0" borderId="0" xfId="13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4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3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43921</v>
      </c>
      <c r="D1" s="15"/>
    </row>
    <row r="2" spans="1:36" s="16" customFormat="1">
      <c r="B2" s="2" t="s">
        <v>1</v>
      </c>
      <c r="C2" s="12" t="s">
        <v>197</v>
      </c>
      <c r="D2" s="15"/>
    </row>
    <row r="3" spans="1:36" s="16" customFormat="1">
      <c r="B3" s="2" t="s">
        <v>2</v>
      </c>
      <c r="C3" s="26" t="s">
        <v>4386</v>
      </c>
      <c r="D3" s="15"/>
    </row>
    <row r="4" spans="1:36">
      <c r="B4" s="2" t="s">
        <v>3</v>
      </c>
    </row>
    <row r="5" spans="1:36">
      <c r="B5" s="75" t="s">
        <v>198</v>
      </c>
      <c r="C5" t="s">
        <v>199</v>
      </c>
    </row>
    <row r="6" spans="1:36" ht="26.25" customHeight="1">
      <c r="B6" s="106" t="s">
        <v>4</v>
      </c>
      <c r="C6" s="107"/>
      <c r="D6" s="10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f>מזומנים!J11</f>
        <v>1493154.1407831265</v>
      </c>
      <c r="D11" s="84">
        <f>C11/$C$42</f>
        <v>8.8590989179566218E-2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2776787.6628697319</v>
      </c>
      <c r="D13" s="79">
        <f t="shared" ref="D13:D22" si="0">C13/$C$42</f>
        <v>0.16475081779984527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3346029.601393451</v>
      </c>
      <c r="D15" s="79">
        <f t="shared" si="0"/>
        <v>0.19852476319429788</v>
      </c>
    </row>
    <row r="16" spans="1:36">
      <c r="A16" s="10" t="s">
        <v>13</v>
      </c>
      <c r="B16" s="70" t="s">
        <v>19</v>
      </c>
      <c r="C16" s="78">
        <v>2508322.6248080255</v>
      </c>
      <c r="D16" s="79">
        <f t="shared" si="0"/>
        <v>0.14882239980708367</v>
      </c>
    </row>
    <row r="17" spans="1:4">
      <c r="A17" s="10" t="s">
        <v>13</v>
      </c>
      <c r="B17" s="70" t="s">
        <v>195</v>
      </c>
      <c r="C17" s="78">
        <v>1756683.7515174549</v>
      </c>
      <c r="D17" s="79">
        <f t="shared" si="0"/>
        <v>0.10422658114920409</v>
      </c>
    </row>
    <row r="18" spans="1:4">
      <c r="A18" s="10" t="s">
        <v>13</v>
      </c>
      <c r="B18" s="70" t="s">
        <v>20</v>
      </c>
      <c r="C18" s="78">
        <v>707263.73846666946</v>
      </c>
      <c r="D18" s="79">
        <f t="shared" si="0"/>
        <v>4.1962977893720971E-2</v>
      </c>
    </row>
    <row r="19" spans="1:4">
      <c r="A19" s="10" t="s">
        <v>13</v>
      </c>
      <c r="B19" s="70" t="s">
        <v>21</v>
      </c>
      <c r="C19" s="78">
        <v>229.26960528506231</v>
      </c>
      <c r="D19" s="79">
        <f t="shared" si="0"/>
        <v>1.3602896423245081E-5</v>
      </c>
    </row>
    <row r="20" spans="1:4">
      <c r="A20" s="10" t="s">
        <v>13</v>
      </c>
      <c r="B20" s="70" t="s">
        <v>22</v>
      </c>
      <c r="C20" s="78">
        <v>5387.6406037500001</v>
      </c>
      <c r="D20" s="79">
        <f t="shared" si="0"/>
        <v>3.1965648916854386E-4</v>
      </c>
    </row>
    <row r="21" spans="1:4">
      <c r="A21" s="10" t="s">
        <v>13</v>
      </c>
      <c r="B21" s="70" t="s">
        <v>23</v>
      </c>
      <c r="C21" s="78">
        <v>-78027.273603484355</v>
      </c>
      <c r="D21" s="79">
        <f t="shared" si="0"/>
        <v>-4.6294707041376684E-3</v>
      </c>
    </row>
    <row r="22" spans="1:4">
      <c r="A22" s="10" t="s">
        <v>13</v>
      </c>
      <c r="B22" s="70" t="s">
        <v>24</v>
      </c>
      <c r="C22" s="78">
        <v>67240.740281057995</v>
      </c>
      <c r="D22" s="79">
        <f t="shared" si="0"/>
        <v>3.9894901215898285E-3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345456.92047217238</v>
      </c>
      <c r="D26" s="79">
        <f t="shared" si="1"/>
        <v>2.0496457443774138E-2</v>
      </c>
    </row>
    <row r="27" spans="1:4">
      <c r="A27" s="10" t="s">
        <v>13</v>
      </c>
      <c r="B27" s="70" t="s">
        <v>28</v>
      </c>
      <c r="C27" s="78">
        <v>241773.04729394038</v>
      </c>
      <c r="D27" s="79">
        <f t="shared" si="1"/>
        <v>1.4344743674952726E-2</v>
      </c>
    </row>
    <row r="28" spans="1:4">
      <c r="A28" s="10" t="s">
        <v>13</v>
      </c>
      <c r="B28" s="70" t="s">
        <v>29</v>
      </c>
      <c r="C28" s="78">
        <v>1066767.0301742414</v>
      </c>
      <c r="D28" s="79">
        <f t="shared" si="1"/>
        <v>6.3292826806024147E-2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-48024.481825094073</v>
      </c>
      <c r="D31" s="79">
        <f t="shared" si="1"/>
        <v>-2.8493617862451717E-3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2305039.9372540936</v>
      </c>
      <c r="D33" s="79">
        <f t="shared" si="1"/>
        <v>0.13676134470125367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112569.44</v>
      </c>
      <c r="D35" s="79">
        <f t="shared" si="1"/>
        <v>6.6789072665728935E-3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f>'השקעות אחרות '!I11</f>
        <v>247815.8869134</v>
      </c>
      <c r="D37" s="79">
        <f t="shared" si="1"/>
        <v>1.4703274066905848E-2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f>SUM(C11:C41)</f>
        <v>16854469.677007817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1396123.6515400005</v>
      </c>
      <c r="D43" s="79">
        <f>C43/$C$42</f>
        <v>8.28340302777094E-2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0.52229999999999999</v>
      </c>
    </row>
    <row r="56" spans="3:4">
      <c r="C56" t="s">
        <v>205</v>
      </c>
      <c r="D56">
        <v>0.45889999999999997</v>
      </c>
    </row>
    <row r="57" spans="3:4">
      <c r="C57" t="s">
        <v>206</v>
      </c>
      <c r="D57">
        <v>0.14910000000000001</v>
      </c>
    </row>
    <row r="58" spans="3:4">
      <c r="C58" t="s">
        <v>123</v>
      </c>
      <c r="D58">
        <v>0.54059999999999997</v>
      </c>
    </row>
    <row r="59" spans="3:4">
      <c r="C59" t="s">
        <v>207</v>
      </c>
      <c r="D59">
        <v>0.3402</v>
      </c>
    </row>
    <row r="60" spans="3:4">
      <c r="C60" t="s">
        <v>110</v>
      </c>
      <c r="D60">
        <v>3.9003000000000001</v>
      </c>
    </row>
    <row r="61" spans="3:4">
      <c r="C61" t="s">
        <v>113</v>
      </c>
      <c r="D61">
        <v>4.3986000000000001</v>
      </c>
    </row>
    <row r="62" spans="3:4">
      <c r="C62" t="s">
        <v>106</v>
      </c>
      <c r="D62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43921</v>
      </c>
      <c r="E1" s="16"/>
    </row>
    <row r="2" spans="2:61">
      <c r="B2" s="2" t="s">
        <v>1</v>
      </c>
      <c r="C2" s="12" t="s">
        <v>197</v>
      </c>
      <c r="E2" s="16"/>
    </row>
    <row r="3" spans="2:61">
      <c r="B3" s="2" t="s">
        <v>2</v>
      </c>
      <c r="C3" s="26" t="s">
        <v>4386</v>
      </c>
      <c r="E3" s="16"/>
    </row>
    <row r="4" spans="2:61" s="1" customFormat="1">
      <c r="B4" s="2" t="s">
        <v>3</v>
      </c>
    </row>
    <row r="5" spans="2:61">
      <c r="B5" s="75" t="s">
        <v>198</v>
      </c>
      <c r="C5" t="s">
        <v>199</v>
      </c>
    </row>
    <row r="6" spans="2:6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1" ht="26.25" customHeight="1">
      <c r="B7" s="119" t="s">
        <v>98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-761.56</v>
      </c>
      <c r="H11" s="7"/>
      <c r="I11" s="76">
        <v>5387.6406037500001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-3780.2658000000001</v>
      </c>
      <c r="K12" s="81">
        <v>-0.70169999999999999</v>
      </c>
      <c r="L12" s="81">
        <v>-2.0000000000000001E-4</v>
      </c>
    </row>
    <row r="13" spans="2:61">
      <c r="B13" s="80" t="s">
        <v>2335</v>
      </c>
      <c r="C13" s="16"/>
      <c r="D13" s="16"/>
      <c r="E13" s="16"/>
      <c r="G13" s="82">
        <v>0</v>
      </c>
      <c r="I13" s="82">
        <v>-3780.2658000000001</v>
      </c>
      <c r="K13" s="81">
        <v>-0.70169999999999999</v>
      </c>
      <c r="L13" s="81">
        <v>-2.0000000000000001E-4</v>
      </c>
    </row>
    <row r="14" spans="2:61">
      <c r="B14" t="s">
        <v>2336</v>
      </c>
      <c r="C14" t="s">
        <v>2337</v>
      </c>
      <c r="D14" t="s">
        <v>100</v>
      </c>
      <c r="E14" t="s">
        <v>123</v>
      </c>
      <c r="F14" t="s">
        <v>102</v>
      </c>
      <c r="G14" s="78">
        <v>30.51</v>
      </c>
      <c r="H14" s="78">
        <v>1309000</v>
      </c>
      <c r="I14" s="78">
        <v>399.3759</v>
      </c>
      <c r="J14" s="79">
        <v>0</v>
      </c>
      <c r="K14" s="79">
        <v>7.4099999999999999E-2</v>
      </c>
      <c r="L14" s="79">
        <v>0</v>
      </c>
    </row>
    <row r="15" spans="2:61">
      <c r="B15" t="s">
        <v>2338</v>
      </c>
      <c r="C15" t="s">
        <v>2339</v>
      </c>
      <c r="D15" t="s">
        <v>100</v>
      </c>
      <c r="E15" t="s">
        <v>123</v>
      </c>
      <c r="F15" t="s">
        <v>102</v>
      </c>
      <c r="G15" s="78">
        <v>-30.51</v>
      </c>
      <c r="H15" s="78">
        <v>529000</v>
      </c>
      <c r="I15" s="78">
        <v>-161.39789999999999</v>
      </c>
      <c r="J15" s="79">
        <v>0</v>
      </c>
      <c r="K15" s="79">
        <v>-0.03</v>
      </c>
      <c r="L15" s="79">
        <v>0</v>
      </c>
    </row>
    <row r="16" spans="2:61">
      <c r="B16" t="s">
        <v>2340</v>
      </c>
      <c r="C16" t="s">
        <v>2341</v>
      </c>
      <c r="D16" t="s">
        <v>100</v>
      </c>
      <c r="E16" t="s">
        <v>123</v>
      </c>
      <c r="F16" t="s">
        <v>102</v>
      </c>
      <c r="G16" s="78">
        <v>953.32</v>
      </c>
      <c r="H16" s="78">
        <v>16500</v>
      </c>
      <c r="I16" s="78">
        <v>157.2978</v>
      </c>
      <c r="J16" s="79">
        <v>0</v>
      </c>
      <c r="K16" s="79">
        <v>2.92E-2</v>
      </c>
      <c r="L16" s="79">
        <v>0</v>
      </c>
    </row>
    <row r="17" spans="2:12">
      <c r="B17" t="s">
        <v>2342</v>
      </c>
      <c r="C17" t="s">
        <v>2343</v>
      </c>
      <c r="D17" t="s">
        <v>100</v>
      </c>
      <c r="E17" t="s">
        <v>123</v>
      </c>
      <c r="F17" t="s">
        <v>102</v>
      </c>
      <c r="G17" s="78">
        <v>-953.32</v>
      </c>
      <c r="H17" s="78">
        <v>438000</v>
      </c>
      <c r="I17" s="78">
        <v>-4175.5415999999996</v>
      </c>
      <c r="J17" s="79">
        <v>0</v>
      </c>
      <c r="K17" s="79">
        <v>-0.77500000000000002</v>
      </c>
      <c r="L17" s="79">
        <v>-2.0000000000000001E-4</v>
      </c>
    </row>
    <row r="18" spans="2:12">
      <c r="B18" s="80" t="s">
        <v>2344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2345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1010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274</v>
      </c>
      <c r="C24" s="16"/>
      <c r="D24" s="16"/>
      <c r="E24" s="16"/>
      <c r="G24" s="82">
        <v>-761.56</v>
      </c>
      <c r="I24" s="82">
        <v>9167.9064037499993</v>
      </c>
      <c r="K24" s="81">
        <v>1.7017</v>
      </c>
      <c r="L24" s="81">
        <v>5.0000000000000001E-4</v>
      </c>
    </row>
    <row r="25" spans="2:12">
      <c r="B25" s="80" t="s">
        <v>2335</v>
      </c>
      <c r="C25" s="16"/>
      <c r="D25" s="16"/>
      <c r="E25" s="16"/>
      <c r="G25" s="82">
        <v>-761.56</v>
      </c>
      <c r="I25" s="82">
        <v>9167.9064037499993</v>
      </c>
      <c r="K25" s="81">
        <v>1.7017</v>
      </c>
      <c r="L25" s="81">
        <v>5.0000000000000001E-4</v>
      </c>
    </row>
    <row r="26" spans="2:12">
      <c r="B26" t="s">
        <v>2346</v>
      </c>
      <c r="C26" t="s">
        <v>2347</v>
      </c>
      <c r="D26" t="s">
        <v>1019</v>
      </c>
      <c r="E26" t="s">
        <v>1103</v>
      </c>
      <c r="F26" t="s">
        <v>106</v>
      </c>
      <c r="G26" s="78">
        <v>-98.1</v>
      </c>
      <c r="H26" s="78">
        <v>39000</v>
      </c>
      <c r="I26" s="78">
        <v>-136.39333500000001</v>
      </c>
      <c r="J26" s="79">
        <v>0</v>
      </c>
      <c r="K26" s="79">
        <v>-2.53E-2</v>
      </c>
      <c r="L26" s="79">
        <v>0</v>
      </c>
    </row>
    <row r="27" spans="2:12">
      <c r="B27" t="s">
        <v>2348</v>
      </c>
      <c r="C27" t="s">
        <v>2347</v>
      </c>
      <c r="D27" t="s">
        <v>1019</v>
      </c>
      <c r="E27" t="s">
        <v>1103</v>
      </c>
      <c r="F27" t="s">
        <v>106</v>
      </c>
      <c r="G27" s="78">
        <v>-295.83</v>
      </c>
      <c r="H27" s="78">
        <v>480000</v>
      </c>
      <c r="I27" s="78">
        <v>-5062.2429599999996</v>
      </c>
      <c r="J27" s="79">
        <v>0</v>
      </c>
      <c r="K27" s="79">
        <v>-0.93959999999999999</v>
      </c>
      <c r="L27" s="79">
        <v>-2.9999999999999997E-4</v>
      </c>
    </row>
    <row r="28" spans="2:12">
      <c r="B28" t="s">
        <v>2349</v>
      </c>
      <c r="C28" t="s">
        <v>2347</v>
      </c>
      <c r="D28" t="s">
        <v>1019</v>
      </c>
      <c r="E28" t="s">
        <v>1103</v>
      </c>
      <c r="F28" t="s">
        <v>106</v>
      </c>
      <c r="G28" s="78">
        <v>295.83999999999997</v>
      </c>
      <c r="H28" s="78">
        <v>2060000</v>
      </c>
      <c r="I28" s="78">
        <v>21726.193759999998</v>
      </c>
      <c r="J28" s="79">
        <v>0</v>
      </c>
      <c r="K28" s="79">
        <v>4.0326000000000004</v>
      </c>
      <c r="L28" s="79">
        <v>1.2999999999999999E-3</v>
      </c>
    </row>
    <row r="29" spans="2:12">
      <c r="B29" t="s">
        <v>2350</v>
      </c>
      <c r="C29" t="s">
        <v>2347</v>
      </c>
      <c r="D29" t="s">
        <v>1019</v>
      </c>
      <c r="E29" t="s">
        <v>1103</v>
      </c>
      <c r="F29" t="s">
        <v>106</v>
      </c>
      <c r="G29" s="78">
        <v>-295.83999999999997</v>
      </c>
      <c r="H29" s="78">
        <v>697000</v>
      </c>
      <c r="I29" s="78">
        <v>-7351.0471120000002</v>
      </c>
      <c r="J29" s="79">
        <v>0</v>
      </c>
      <c r="K29" s="79">
        <v>-1.3644000000000001</v>
      </c>
      <c r="L29" s="79">
        <v>-4.0000000000000002E-4</v>
      </c>
    </row>
    <row r="30" spans="2:12">
      <c r="B30" t="s">
        <v>2351</v>
      </c>
      <c r="C30" t="s">
        <v>2352</v>
      </c>
      <c r="D30" t="s">
        <v>1019</v>
      </c>
      <c r="E30" t="s">
        <v>123</v>
      </c>
      <c r="F30" t="s">
        <v>106</v>
      </c>
      <c r="G30" s="78">
        <v>-36.82</v>
      </c>
      <c r="H30" s="78">
        <v>1000</v>
      </c>
      <c r="I30" s="78">
        <v>-1.3126329999999999</v>
      </c>
      <c r="J30" s="79">
        <v>0</v>
      </c>
      <c r="K30" s="79">
        <v>-2.0000000000000001E-4</v>
      </c>
      <c r="L30" s="79">
        <v>0</v>
      </c>
    </row>
    <row r="31" spans="2:12">
      <c r="B31" t="s">
        <v>2353</v>
      </c>
      <c r="C31" t="s">
        <v>2352</v>
      </c>
      <c r="D31" t="s">
        <v>1019</v>
      </c>
      <c r="E31" t="s">
        <v>123</v>
      </c>
      <c r="F31" t="s">
        <v>106</v>
      </c>
      <c r="G31" s="78">
        <v>-39.119999999999997</v>
      </c>
      <c r="H31" s="78">
        <v>1500</v>
      </c>
      <c r="I31" s="78">
        <v>-2.091942</v>
      </c>
      <c r="J31" s="79">
        <v>0</v>
      </c>
      <c r="K31" s="79">
        <v>-4.0000000000000002E-4</v>
      </c>
      <c r="L31" s="79">
        <v>0</v>
      </c>
    </row>
    <row r="32" spans="2:12">
      <c r="B32" t="s">
        <v>2354</v>
      </c>
      <c r="C32" t="s">
        <v>2352</v>
      </c>
      <c r="D32" t="s">
        <v>1019</v>
      </c>
      <c r="E32" t="s">
        <v>123</v>
      </c>
      <c r="F32" t="s">
        <v>106</v>
      </c>
      <c r="G32" s="78">
        <v>-291.69</v>
      </c>
      <c r="H32" s="78">
        <v>500</v>
      </c>
      <c r="I32" s="78">
        <v>-5.19937425</v>
      </c>
      <c r="J32" s="79">
        <v>0</v>
      </c>
      <c r="K32" s="79">
        <v>-1E-3</v>
      </c>
      <c r="L32" s="79">
        <v>0</v>
      </c>
    </row>
    <row r="33" spans="2:12">
      <c r="B33" s="80" t="s">
        <v>2355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s="16"/>
      <c r="E34" t="s">
        <v>226</v>
      </c>
      <c r="F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2345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s="16"/>
      <c r="E36" t="s">
        <v>226</v>
      </c>
      <c r="F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2356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s="16"/>
      <c r="E38" t="s">
        <v>226</v>
      </c>
      <c r="F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1010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s="16"/>
      <c r="E40" t="s">
        <v>226</v>
      </c>
      <c r="F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276</v>
      </c>
      <c r="C41" s="16"/>
      <c r="D41" s="16"/>
      <c r="E41" s="16"/>
    </row>
    <row r="42" spans="2:12">
      <c r="B42" t="s">
        <v>377</v>
      </c>
      <c r="C42" s="16"/>
      <c r="D42" s="16"/>
      <c r="E42" s="16"/>
    </row>
    <row r="43" spans="2:12">
      <c r="B43" t="s">
        <v>378</v>
      </c>
      <c r="C43" s="16"/>
      <c r="D43" s="16"/>
      <c r="E43" s="16"/>
    </row>
    <row r="44" spans="2:12">
      <c r="B44" t="s">
        <v>379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43921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4386</v>
      </c>
      <c r="E3" s="16"/>
      <c r="K3" s="16"/>
      <c r="L3" s="16"/>
      <c r="M3" s="16"/>
      <c r="N3" s="16"/>
      <c r="O3" s="16"/>
      <c r="P3" s="16"/>
    </row>
    <row r="4" spans="1:60" s="1" customFormat="1">
      <c r="B4" s="2" t="s">
        <v>3</v>
      </c>
    </row>
    <row r="5" spans="1:60">
      <c r="B5" s="75" t="s">
        <v>198</v>
      </c>
      <c r="C5" t="s">
        <v>199</v>
      </c>
    </row>
    <row r="6" spans="1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1"/>
      <c r="BD6" s="16" t="s">
        <v>100</v>
      </c>
      <c r="BF6" s="16" t="s">
        <v>101</v>
      </c>
      <c r="BH6" s="19" t="s">
        <v>102</v>
      </c>
    </row>
    <row r="7" spans="1:60" ht="26.25" customHeight="1">
      <c r="B7" s="119" t="s">
        <v>103</v>
      </c>
      <c r="C7" s="120"/>
      <c r="D7" s="120"/>
      <c r="E7" s="120"/>
      <c r="F7" s="120"/>
      <c r="G7" s="120"/>
      <c r="H7" s="120"/>
      <c r="I7" s="120"/>
      <c r="J7" s="120"/>
      <c r="K7" s="12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5732.37</v>
      </c>
      <c r="H11" s="25"/>
      <c r="I11" s="76">
        <v>-78027.273603484355</v>
      </c>
      <c r="J11" s="77">
        <v>1</v>
      </c>
      <c r="K11" s="77">
        <v>-4.5999999999999999E-3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274</v>
      </c>
      <c r="C14" s="19"/>
      <c r="D14" s="19"/>
      <c r="E14" s="19"/>
      <c r="F14" s="19"/>
      <c r="G14" s="82">
        <v>5732.37</v>
      </c>
      <c r="H14" s="19"/>
      <c r="I14" s="82">
        <v>-78027.273603484355</v>
      </c>
      <c r="J14" s="81">
        <v>1</v>
      </c>
      <c r="K14" s="81">
        <v>-4.5999999999999999E-3</v>
      </c>
      <c r="BF14" s="16" t="s">
        <v>126</v>
      </c>
    </row>
    <row r="15" spans="1:60">
      <c r="B15" t="s">
        <v>2357</v>
      </c>
      <c r="C15" t="s">
        <v>2358</v>
      </c>
      <c r="D15" t="s">
        <v>123</v>
      </c>
      <c r="E15" t="s">
        <v>123</v>
      </c>
      <c r="F15" t="s">
        <v>110</v>
      </c>
      <c r="G15" s="78">
        <v>649.04</v>
      </c>
      <c r="H15" s="78">
        <v>189309.85100000029</v>
      </c>
      <c r="I15" s="78">
        <v>4792.2855710256499</v>
      </c>
      <c r="J15" s="79">
        <v>-6.1400000000000003E-2</v>
      </c>
      <c r="K15" s="79">
        <v>2.9999999999999997E-4</v>
      </c>
      <c r="BF15" s="16" t="s">
        <v>127</v>
      </c>
    </row>
    <row r="16" spans="1:60">
      <c r="B16" t="s">
        <v>2359</v>
      </c>
      <c r="C16" t="s">
        <v>2360</v>
      </c>
      <c r="D16" t="s">
        <v>123</v>
      </c>
      <c r="E16" t="s">
        <v>123</v>
      </c>
      <c r="F16" t="s">
        <v>106</v>
      </c>
      <c r="G16" s="78">
        <v>2203.4</v>
      </c>
      <c r="H16" s="78">
        <v>-1220215</v>
      </c>
      <c r="I16" s="78">
        <v>-95849.364710149996</v>
      </c>
      <c r="J16" s="79">
        <v>1.2283999999999999</v>
      </c>
      <c r="K16" s="79">
        <v>-5.7000000000000002E-3</v>
      </c>
      <c r="BF16" s="16" t="s">
        <v>128</v>
      </c>
    </row>
    <row r="17" spans="2:58">
      <c r="B17" t="s">
        <v>2361</v>
      </c>
      <c r="C17" t="s">
        <v>2362</v>
      </c>
      <c r="D17" t="s">
        <v>123</v>
      </c>
      <c r="E17" t="s">
        <v>123</v>
      </c>
      <c r="F17" t="s">
        <v>110</v>
      </c>
      <c r="G17" s="78">
        <v>2879.93</v>
      </c>
      <c r="H17" s="78">
        <v>116000</v>
      </c>
      <c r="I17" s="78">
        <v>13029.80553564</v>
      </c>
      <c r="J17" s="79">
        <v>-0.16700000000000001</v>
      </c>
      <c r="K17" s="79">
        <v>8.0000000000000004E-4</v>
      </c>
      <c r="BF17" s="16" t="s">
        <v>129</v>
      </c>
    </row>
    <row r="18" spans="2:58">
      <c r="B18" t="s">
        <v>276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378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379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43921</v>
      </c>
    </row>
    <row r="2" spans="2:81">
      <c r="B2" s="2" t="s">
        <v>1</v>
      </c>
      <c r="C2" s="12" t="s">
        <v>197</v>
      </c>
    </row>
    <row r="3" spans="2:81">
      <c r="B3" s="2" t="s">
        <v>2</v>
      </c>
      <c r="C3" s="26" t="s">
        <v>4386</v>
      </c>
    </row>
    <row r="4" spans="2:81" s="1" customFormat="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81" ht="26.25" customHeight="1">
      <c r="B7" s="119" t="s">
        <v>133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69202377.299999997</v>
      </c>
      <c r="M11" s="7"/>
      <c r="N11" s="76">
        <v>67240.740281057995</v>
      </c>
      <c r="O11" s="7"/>
      <c r="P11" s="77">
        <v>1</v>
      </c>
      <c r="Q11" s="77">
        <v>4.0000000000000001E-3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3.34</v>
      </c>
      <c r="K12" s="81">
        <v>1.5299999999999999E-2</v>
      </c>
      <c r="L12" s="82">
        <v>69202377.299999997</v>
      </c>
      <c r="N12" s="82">
        <v>67240.740281057995</v>
      </c>
      <c r="P12" s="81">
        <v>1</v>
      </c>
      <c r="Q12" s="81">
        <v>4.0000000000000001E-3</v>
      </c>
    </row>
    <row r="13" spans="2:81">
      <c r="B13" s="80" t="s">
        <v>2363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2364</v>
      </c>
      <c r="H15" s="82">
        <v>3.34</v>
      </c>
      <c r="K15" s="81">
        <v>1.5299999999999999E-2</v>
      </c>
      <c r="L15" s="82">
        <v>69202377.299999997</v>
      </c>
      <c r="N15" s="82">
        <v>67240.740281057995</v>
      </c>
      <c r="P15" s="81">
        <v>1</v>
      </c>
      <c r="Q15" s="81">
        <v>4.0000000000000001E-3</v>
      </c>
    </row>
    <row r="16" spans="2:81">
      <c r="B16" t="s">
        <v>2365</v>
      </c>
      <c r="C16" t="s">
        <v>2366</v>
      </c>
      <c r="D16" t="s">
        <v>2367</v>
      </c>
      <c r="E16" t="s">
        <v>217</v>
      </c>
      <c r="F16" t="s">
        <v>218</v>
      </c>
      <c r="G16" t="s">
        <v>282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51574141.829999998</v>
      </c>
      <c r="M16" s="78">
        <v>98.76</v>
      </c>
      <c r="N16" s="78">
        <v>50934.622471308001</v>
      </c>
      <c r="O16" s="79">
        <v>1.04E-2</v>
      </c>
      <c r="P16" s="79">
        <v>0.75749999999999995</v>
      </c>
      <c r="Q16" s="79">
        <v>3.0000000000000001E-3</v>
      </c>
    </row>
    <row r="17" spans="2:17">
      <c r="B17" t="s">
        <v>2368</v>
      </c>
      <c r="C17" t="s">
        <v>2369</v>
      </c>
      <c r="D17" t="s">
        <v>2370</v>
      </c>
      <c r="E17" t="s">
        <v>217</v>
      </c>
      <c r="F17" t="s">
        <v>218</v>
      </c>
      <c r="G17" t="s">
        <v>282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17628235.469999999</v>
      </c>
      <c r="M17" s="78">
        <v>92.5</v>
      </c>
      <c r="N17" s="78">
        <v>16306.11780975</v>
      </c>
      <c r="O17" s="79">
        <v>2.2100000000000002E-2</v>
      </c>
      <c r="P17" s="79">
        <v>0.24249999999999999</v>
      </c>
      <c r="Q17" s="79">
        <v>1E-3</v>
      </c>
    </row>
    <row r="18" spans="2:17">
      <c r="B18" s="80" t="s">
        <v>2371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2372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226</v>
      </c>
      <c r="C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2373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2374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2375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2363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2364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2371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2372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226</v>
      </c>
      <c r="C34" t="s">
        <v>226</v>
      </c>
      <c r="E34" t="s">
        <v>226</v>
      </c>
      <c r="H34" s="78">
        <v>0</v>
      </c>
      <c r="I34" t="s">
        <v>226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2373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226</v>
      </c>
      <c r="C36" t="s">
        <v>226</v>
      </c>
      <c r="E36" t="s">
        <v>226</v>
      </c>
      <c r="H36" s="78">
        <v>0</v>
      </c>
      <c r="I36" t="s">
        <v>226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2374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226</v>
      </c>
      <c r="C38" t="s">
        <v>226</v>
      </c>
      <c r="E38" t="s">
        <v>226</v>
      </c>
      <c r="H38" s="78">
        <v>0</v>
      </c>
      <c r="I38" t="s">
        <v>226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2375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226</v>
      </c>
      <c r="C40" t="s">
        <v>226</v>
      </c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276</v>
      </c>
    </row>
    <row r="42" spans="2:17">
      <c r="B42" t="s">
        <v>377</v>
      </c>
    </row>
    <row r="43" spans="2:17">
      <c r="B43" t="s">
        <v>378</v>
      </c>
    </row>
    <row r="44" spans="2:17">
      <c r="B44" t="s">
        <v>379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43921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4386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 s="1" customFormat="1">
      <c r="B4" s="2" t="s">
        <v>3</v>
      </c>
    </row>
    <row r="5" spans="2:72">
      <c r="B5" s="75" t="s">
        <v>198</v>
      </c>
      <c r="C5" t="s">
        <v>199</v>
      </c>
    </row>
    <row r="6" spans="2:7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72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2376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2377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2378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2379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274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2380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377</v>
      </c>
    </row>
    <row r="29" spans="2:16">
      <c r="B29" t="s">
        <v>378</v>
      </c>
    </row>
    <row r="30" spans="2:16">
      <c r="B30" t="s">
        <v>379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43921</v>
      </c>
      <c r="E1" s="16"/>
      <c r="F1" s="16"/>
    </row>
    <row r="2" spans="2:65">
      <c r="B2" s="2" t="s">
        <v>1</v>
      </c>
      <c r="C2" s="12" t="s">
        <v>197</v>
      </c>
      <c r="E2" s="16"/>
      <c r="F2" s="16"/>
    </row>
    <row r="3" spans="2:65">
      <c r="B3" s="2" t="s">
        <v>2</v>
      </c>
      <c r="C3" s="26" t="s">
        <v>4386</v>
      </c>
      <c r="E3" s="16"/>
      <c r="F3" s="16"/>
    </row>
    <row r="4" spans="2:65" s="1" customFormat="1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65" ht="26.25" customHeight="1">
      <c r="B7" s="119" t="s">
        <v>82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2381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2382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274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2383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2384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276</v>
      </c>
      <c r="D26" s="16"/>
      <c r="E26" s="16"/>
      <c r="F26" s="16"/>
    </row>
    <row r="27" spans="2:19">
      <c r="B27" t="s">
        <v>377</v>
      </c>
      <c r="D27" s="16"/>
      <c r="E27" s="16"/>
      <c r="F27" s="16"/>
    </row>
    <row r="28" spans="2:19">
      <c r="B28" t="s">
        <v>378</v>
      </c>
      <c r="D28" s="16"/>
      <c r="E28" s="16"/>
      <c r="F28" s="16"/>
    </row>
    <row r="29" spans="2:19">
      <c r="B29" t="s">
        <v>379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43921</v>
      </c>
      <c r="E1" s="16"/>
    </row>
    <row r="2" spans="2:81">
      <c r="B2" s="2" t="s">
        <v>1</v>
      </c>
      <c r="C2" s="12" t="s">
        <v>197</v>
      </c>
      <c r="E2" s="16"/>
    </row>
    <row r="3" spans="2:81">
      <c r="B3" s="2" t="s">
        <v>2</v>
      </c>
      <c r="C3" s="26" t="s">
        <v>4386</v>
      </c>
      <c r="E3" s="16"/>
    </row>
    <row r="4" spans="2:81" s="1" customFormat="1">
      <c r="B4" s="2" t="s">
        <v>3</v>
      </c>
    </row>
    <row r="5" spans="2:81">
      <c r="B5" s="75" t="s">
        <v>198</v>
      </c>
      <c r="C5" t="s">
        <v>199</v>
      </c>
    </row>
    <row r="6" spans="2:81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81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5.51</v>
      </c>
      <c r="K11" s="7"/>
      <c r="L11" s="7"/>
      <c r="M11" s="77">
        <v>2.9499999999999998E-2</v>
      </c>
      <c r="N11" s="76">
        <v>281997706.92000002</v>
      </c>
      <c r="O11" s="7"/>
      <c r="P11" s="76">
        <v>345456.92047217238</v>
      </c>
      <c r="Q11" s="7"/>
      <c r="R11" s="77">
        <v>1</v>
      </c>
      <c r="S11" s="77">
        <v>2.0500000000000001E-2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5.52</v>
      </c>
      <c r="M12" s="81">
        <v>2.2800000000000001E-2</v>
      </c>
      <c r="N12" s="82">
        <v>276007706.92000002</v>
      </c>
      <c r="P12" s="82">
        <v>329791.173616354</v>
      </c>
      <c r="R12" s="81">
        <v>0.95469999999999999</v>
      </c>
      <c r="S12" s="81">
        <v>1.9599999999999999E-2</v>
      </c>
    </row>
    <row r="13" spans="2:81">
      <c r="B13" s="80" t="s">
        <v>2381</v>
      </c>
      <c r="C13" s="16"/>
      <c r="D13" s="16"/>
      <c r="E13" s="16"/>
      <c r="J13" s="82">
        <v>6.14</v>
      </c>
      <c r="M13" s="81">
        <v>2.0899999999999998E-2</v>
      </c>
      <c r="N13" s="82">
        <v>201474558.68000001</v>
      </c>
      <c r="P13" s="82">
        <v>241932.46330799346</v>
      </c>
      <c r="R13" s="81">
        <v>0.70030000000000003</v>
      </c>
      <c r="S13" s="81">
        <v>1.44E-2</v>
      </c>
    </row>
    <row r="14" spans="2:81">
      <c r="B14" t="s">
        <v>2385</v>
      </c>
      <c r="C14" t="s">
        <v>2386</v>
      </c>
      <c r="D14" t="s">
        <v>123</v>
      </c>
      <c r="E14" t="s">
        <v>423</v>
      </c>
      <c r="F14" t="s">
        <v>127</v>
      </c>
      <c r="G14" t="s">
        <v>217</v>
      </c>
      <c r="H14" t="s">
        <v>218</v>
      </c>
      <c r="I14" t="s">
        <v>2387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10302245</v>
      </c>
      <c r="O14" s="78">
        <v>154.69999999999999</v>
      </c>
      <c r="P14" s="78">
        <v>15937.573015</v>
      </c>
      <c r="Q14" s="79">
        <v>5.1999999999999998E-3</v>
      </c>
      <c r="R14" s="79">
        <v>4.6100000000000002E-2</v>
      </c>
      <c r="S14" s="79">
        <v>8.9999999999999998E-4</v>
      </c>
    </row>
    <row r="15" spans="2:81">
      <c r="B15" t="s">
        <v>2388</v>
      </c>
      <c r="C15" t="s">
        <v>2389</v>
      </c>
      <c r="D15" t="s">
        <v>123</v>
      </c>
      <c r="E15" t="s">
        <v>423</v>
      </c>
      <c r="F15" t="s">
        <v>127</v>
      </c>
      <c r="G15" t="s">
        <v>217</v>
      </c>
      <c r="H15" t="s">
        <v>218</v>
      </c>
      <c r="I15" t="s">
        <v>2390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67661248.010000005</v>
      </c>
      <c r="O15" s="78">
        <v>131.69</v>
      </c>
      <c r="P15" s="78">
        <v>89103.097504368998</v>
      </c>
      <c r="Q15" s="79">
        <v>1.61E-2</v>
      </c>
      <c r="R15" s="79">
        <v>0.25790000000000002</v>
      </c>
      <c r="S15" s="79">
        <v>5.3E-3</v>
      </c>
    </row>
    <row r="16" spans="2:81">
      <c r="B16" t="s">
        <v>2391</v>
      </c>
      <c r="C16" t="s">
        <v>2392</v>
      </c>
      <c r="D16" t="s">
        <v>123</v>
      </c>
      <c r="E16" t="s">
        <v>2393</v>
      </c>
      <c r="F16" t="s">
        <v>127</v>
      </c>
      <c r="G16" t="s">
        <v>217</v>
      </c>
      <c r="H16" t="s">
        <v>218</v>
      </c>
      <c r="I16" t="s">
        <v>2394</v>
      </c>
      <c r="J16" s="78">
        <v>0.74</v>
      </c>
      <c r="K16" t="s">
        <v>102</v>
      </c>
      <c r="L16" s="79">
        <v>0.05</v>
      </c>
      <c r="M16" s="79">
        <v>1.6799999999999999E-2</v>
      </c>
      <c r="N16" s="78">
        <v>44521.88</v>
      </c>
      <c r="O16" s="78">
        <v>121.91</v>
      </c>
      <c r="P16" s="78">
        <v>54.276623907999998</v>
      </c>
      <c r="Q16" s="79">
        <v>4.5999999999999999E-3</v>
      </c>
      <c r="R16" s="79">
        <v>2.0000000000000001E-4</v>
      </c>
      <c r="S16" s="79">
        <v>0</v>
      </c>
    </row>
    <row r="17" spans="2:19">
      <c r="B17" t="s">
        <v>2395</v>
      </c>
      <c r="C17" t="s">
        <v>2396</v>
      </c>
      <c r="D17" t="s">
        <v>123</v>
      </c>
      <c r="E17" t="s">
        <v>2397</v>
      </c>
      <c r="F17" t="s">
        <v>542</v>
      </c>
      <c r="G17" t="s">
        <v>406</v>
      </c>
      <c r="H17" t="s">
        <v>150</v>
      </c>
      <c r="I17" t="s">
        <v>2398</v>
      </c>
      <c r="J17" s="78">
        <v>6.9</v>
      </c>
      <c r="K17" t="s">
        <v>102</v>
      </c>
      <c r="L17" s="79">
        <v>2.1399999999999999E-2</v>
      </c>
      <c r="M17" s="79">
        <v>1.3899999999999999E-2</v>
      </c>
      <c r="N17" s="78">
        <v>13276000</v>
      </c>
      <c r="O17" s="78">
        <v>106.92</v>
      </c>
      <c r="P17" s="78">
        <v>14194.699199999999</v>
      </c>
      <c r="Q17" s="79">
        <v>5.11E-2</v>
      </c>
      <c r="R17" s="79">
        <v>4.1099999999999998E-2</v>
      </c>
      <c r="S17" s="79">
        <v>8.0000000000000004E-4</v>
      </c>
    </row>
    <row r="18" spans="2:19">
      <c r="B18" t="s">
        <v>2399</v>
      </c>
      <c r="C18" t="s">
        <v>2400</v>
      </c>
      <c r="D18" t="s">
        <v>123</v>
      </c>
      <c r="E18" t="s">
        <v>462</v>
      </c>
      <c r="F18" t="s">
        <v>127</v>
      </c>
      <c r="G18" t="s">
        <v>439</v>
      </c>
      <c r="H18" t="s">
        <v>218</v>
      </c>
      <c r="I18" t="s">
        <v>2401</v>
      </c>
      <c r="J18" s="78">
        <v>3.52</v>
      </c>
      <c r="K18" t="s">
        <v>102</v>
      </c>
      <c r="L18" s="79">
        <v>5.6000000000000001E-2</v>
      </c>
      <c r="M18" s="79">
        <v>0.01</v>
      </c>
      <c r="N18" s="78">
        <v>11362452.59</v>
      </c>
      <c r="O18" s="78">
        <v>143.28</v>
      </c>
      <c r="P18" s="78">
        <v>16280.122070952</v>
      </c>
      <c r="Q18" s="79">
        <v>1.52E-2</v>
      </c>
      <c r="R18" s="79">
        <v>4.7100000000000003E-2</v>
      </c>
      <c r="S18" s="79">
        <v>1E-3</v>
      </c>
    </row>
    <row r="19" spans="2:19">
      <c r="B19" t="s">
        <v>2402</v>
      </c>
      <c r="C19" t="s">
        <v>2403</v>
      </c>
      <c r="D19" t="s">
        <v>123</v>
      </c>
      <c r="E19" t="s">
        <v>2404</v>
      </c>
      <c r="F19" t="s">
        <v>127</v>
      </c>
      <c r="G19" t="s">
        <v>481</v>
      </c>
      <c r="H19" t="s">
        <v>218</v>
      </c>
      <c r="I19" t="s">
        <v>2405</v>
      </c>
      <c r="J19" s="78">
        <v>0.25</v>
      </c>
      <c r="K19" t="s">
        <v>102</v>
      </c>
      <c r="L19" s="79">
        <v>4.9500000000000002E-2</v>
      </c>
      <c r="M19" s="79">
        <v>1.72E-2</v>
      </c>
      <c r="N19" s="78">
        <v>5333.17</v>
      </c>
      <c r="O19" s="78">
        <v>124.57</v>
      </c>
      <c r="P19" s="78">
        <v>6.643529869</v>
      </c>
      <c r="Q19" s="79">
        <v>1E-4</v>
      </c>
      <c r="R19" s="79">
        <v>0</v>
      </c>
      <c r="S19" s="79">
        <v>0</v>
      </c>
    </row>
    <row r="20" spans="2:19">
      <c r="B20" t="s">
        <v>2406</v>
      </c>
      <c r="C20" t="s">
        <v>2407</v>
      </c>
      <c r="D20" t="s">
        <v>123</v>
      </c>
      <c r="E20" t="s">
        <v>541</v>
      </c>
      <c r="F20" t="s">
        <v>542</v>
      </c>
      <c r="G20" t="s">
        <v>543</v>
      </c>
      <c r="H20" t="s">
        <v>150</v>
      </c>
      <c r="I20" t="s">
        <v>2408</v>
      </c>
      <c r="J20" s="78">
        <v>1.5</v>
      </c>
      <c r="K20" t="s">
        <v>102</v>
      </c>
      <c r="L20" s="79">
        <v>0.06</v>
      </c>
      <c r="M20" s="79">
        <v>1.84E-2</v>
      </c>
      <c r="N20" s="78">
        <v>31709544</v>
      </c>
      <c r="O20" s="78">
        <v>113.55</v>
      </c>
      <c r="P20" s="78">
        <v>36006.187211999997</v>
      </c>
      <c r="Q20" s="79">
        <v>8.6E-3</v>
      </c>
      <c r="R20" s="79">
        <v>0.1042</v>
      </c>
      <c r="S20" s="79">
        <v>2.0999999999999999E-3</v>
      </c>
    </row>
    <row r="21" spans="2:19">
      <c r="B21" t="s">
        <v>2409</v>
      </c>
      <c r="C21" t="s">
        <v>2410</v>
      </c>
      <c r="D21" t="s">
        <v>123</v>
      </c>
      <c r="E21" t="s">
        <v>2411</v>
      </c>
      <c r="F21" t="s">
        <v>128</v>
      </c>
      <c r="G21" t="s">
        <v>214</v>
      </c>
      <c r="H21" t="s">
        <v>150</v>
      </c>
      <c r="I21" t="s">
        <v>2412</v>
      </c>
      <c r="J21" s="78">
        <v>0.76</v>
      </c>
      <c r="K21" t="s">
        <v>102</v>
      </c>
      <c r="L21" s="79">
        <v>5.7000000000000002E-2</v>
      </c>
      <c r="M21" s="79">
        <v>1.38E-2</v>
      </c>
      <c r="N21" s="78">
        <v>0.48</v>
      </c>
      <c r="O21" s="78">
        <v>124.41</v>
      </c>
      <c r="P21" s="78">
        <v>5.9716800000000003E-4</v>
      </c>
      <c r="Q21" s="79">
        <v>0</v>
      </c>
      <c r="R21" s="79">
        <v>0</v>
      </c>
      <c r="S21" s="79">
        <v>0</v>
      </c>
    </row>
    <row r="22" spans="2:19">
      <c r="B22" t="s">
        <v>2413</v>
      </c>
      <c r="C22" t="s">
        <v>2414</v>
      </c>
      <c r="D22" t="s">
        <v>123</v>
      </c>
      <c r="E22" t="s">
        <v>1287</v>
      </c>
      <c r="F22" t="s">
        <v>388</v>
      </c>
      <c r="G22" t="s">
        <v>571</v>
      </c>
      <c r="H22" t="s">
        <v>218</v>
      </c>
      <c r="I22" t="s">
        <v>614</v>
      </c>
      <c r="J22" s="78">
        <v>2.42</v>
      </c>
      <c r="K22" t="s">
        <v>102</v>
      </c>
      <c r="L22" s="79">
        <v>5.7500000000000002E-2</v>
      </c>
      <c r="M22" s="79">
        <v>1.0699999999999999E-2</v>
      </c>
      <c r="N22" s="78">
        <v>46869760</v>
      </c>
      <c r="O22" s="78">
        <v>133.43</v>
      </c>
      <c r="P22" s="78">
        <v>62538.320767999998</v>
      </c>
      <c r="Q22" s="79">
        <v>3.5999999999999997E-2</v>
      </c>
      <c r="R22" s="79">
        <v>0.18099999999999999</v>
      </c>
      <c r="S22" s="79">
        <v>3.7000000000000002E-3</v>
      </c>
    </row>
    <row r="23" spans="2:19">
      <c r="B23" t="s">
        <v>2415</v>
      </c>
      <c r="C23" t="s">
        <v>2416</v>
      </c>
      <c r="D23" t="s">
        <v>123</v>
      </c>
      <c r="E23" t="s">
        <v>2417</v>
      </c>
      <c r="F23" t="s">
        <v>715</v>
      </c>
      <c r="G23" t="s">
        <v>752</v>
      </c>
      <c r="H23" t="s">
        <v>218</v>
      </c>
      <c r="I23" t="s">
        <v>2418</v>
      </c>
      <c r="J23" s="78">
        <v>0.49</v>
      </c>
      <c r="K23" t="s">
        <v>102</v>
      </c>
      <c r="L23" s="79">
        <v>6.7000000000000004E-2</v>
      </c>
      <c r="M23" s="79">
        <v>5.8400000000000001E-2</v>
      </c>
      <c r="N23" s="78">
        <v>2856509.29</v>
      </c>
      <c r="O23" s="78">
        <v>126.8</v>
      </c>
      <c r="P23" s="78">
        <v>3622.05377972</v>
      </c>
      <c r="Q23" s="79">
        <v>7.0999999999999994E-2</v>
      </c>
      <c r="R23" s="79">
        <v>1.0500000000000001E-2</v>
      </c>
      <c r="S23" s="79">
        <v>2.0000000000000001E-4</v>
      </c>
    </row>
    <row r="24" spans="2:19">
      <c r="B24" t="s">
        <v>2419</v>
      </c>
      <c r="C24" t="s">
        <v>2420</v>
      </c>
      <c r="D24" t="s">
        <v>123</v>
      </c>
      <c r="E24" t="s">
        <v>2417</v>
      </c>
      <c r="F24" t="s">
        <v>715</v>
      </c>
      <c r="G24" t="s">
        <v>752</v>
      </c>
      <c r="H24" t="s">
        <v>218</v>
      </c>
      <c r="I24" t="s">
        <v>2421</v>
      </c>
      <c r="J24" s="78">
        <v>0.62</v>
      </c>
      <c r="K24" t="s">
        <v>102</v>
      </c>
      <c r="L24" s="79">
        <v>6.7000000000000004E-2</v>
      </c>
      <c r="M24" s="79">
        <v>5.8299999999999998E-2</v>
      </c>
      <c r="N24" s="78">
        <v>54728.59</v>
      </c>
      <c r="O24" s="78">
        <v>126.24</v>
      </c>
      <c r="P24" s="78">
        <v>69.089372015999999</v>
      </c>
      <c r="Q24" s="79">
        <v>2.3999999999999998E-3</v>
      </c>
      <c r="R24" s="79">
        <v>2.0000000000000001E-4</v>
      </c>
      <c r="S24" s="79">
        <v>0</v>
      </c>
    </row>
    <row r="25" spans="2:19">
      <c r="B25" t="s">
        <v>2422</v>
      </c>
      <c r="C25" t="s">
        <v>2423</v>
      </c>
      <c r="D25" t="s">
        <v>123</v>
      </c>
      <c r="E25" t="s">
        <v>2424</v>
      </c>
      <c r="F25" t="s">
        <v>112</v>
      </c>
      <c r="G25" t="s">
        <v>226</v>
      </c>
      <c r="H25" t="s">
        <v>227</v>
      </c>
      <c r="I25" t="s">
        <v>2425</v>
      </c>
      <c r="J25" s="78">
        <v>1.64</v>
      </c>
      <c r="K25" t="s">
        <v>102</v>
      </c>
      <c r="L25" s="79">
        <v>5.6000000000000001E-2</v>
      </c>
      <c r="M25" s="79">
        <v>0.27</v>
      </c>
      <c r="N25" s="78">
        <v>16195441.52</v>
      </c>
      <c r="O25" s="78">
        <v>24.212361999999999</v>
      </c>
      <c r="P25" s="78">
        <v>3921.2989283206998</v>
      </c>
      <c r="Q25" s="79">
        <v>2.5600000000000001E-2</v>
      </c>
      <c r="R25" s="79">
        <v>1.14E-2</v>
      </c>
      <c r="S25" s="79">
        <v>2.0000000000000001E-4</v>
      </c>
    </row>
    <row r="26" spans="2:19">
      <c r="B26" t="s">
        <v>2426</v>
      </c>
      <c r="C26" t="s">
        <v>2427</v>
      </c>
      <c r="D26" t="s">
        <v>123</v>
      </c>
      <c r="E26" t="s">
        <v>2428</v>
      </c>
      <c r="F26" t="s">
        <v>388</v>
      </c>
      <c r="G26" t="s">
        <v>226</v>
      </c>
      <c r="H26" t="s">
        <v>227</v>
      </c>
      <c r="I26" t="s">
        <v>2429</v>
      </c>
      <c r="J26" s="78">
        <v>2.34</v>
      </c>
      <c r="K26" t="s">
        <v>102</v>
      </c>
      <c r="L26" s="79">
        <v>0.04</v>
      </c>
      <c r="M26" s="79">
        <v>2.5999999999999999E-2</v>
      </c>
      <c r="N26" s="78">
        <v>202.27</v>
      </c>
      <c r="O26" s="78">
        <v>99.188051000000002</v>
      </c>
      <c r="P26" s="78">
        <v>0.20062767075769999</v>
      </c>
      <c r="Q26" s="79">
        <v>0</v>
      </c>
      <c r="R26" s="79">
        <v>0</v>
      </c>
      <c r="S26" s="79">
        <v>0</v>
      </c>
    </row>
    <row r="27" spans="2:19">
      <c r="B27" t="s">
        <v>2430</v>
      </c>
      <c r="C27" t="s">
        <v>2431</v>
      </c>
      <c r="D27" t="s">
        <v>123</v>
      </c>
      <c r="E27" t="s">
        <v>777</v>
      </c>
      <c r="F27" t="s">
        <v>112</v>
      </c>
      <c r="G27" t="s">
        <v>226</v>
      </c>
      <c r="H27" t="s">
        <v>227</v>
      </c>
      <c r="I27" t="s">
        <v>282</v>
      </c>
      <c r="J27" s="78">
        <v>0.06</v>
      </c>
      <c r="K27" t="s">
        <v>102</v>
      </c>
      <c r="L27" s="79">
        <v>4.9000000000000002E-2</v>
      </c>
      <c r="M27" s="79">
        <v>-1.3599999999999999E-2</v>
      </c>
      <c r="N27" s="78">
        <v>1136571.8799999999</v>
      </c>
      <c r="O27" s="78">
        <v>17.5</v>
      </c>
      <c r="P27" s="78">
        <v>198.90007900000001</v>
      </c>
      <c r="Q27" s="79">
        <v>0</v>
      </c>
      <c r="R27" s="79">
        <v>5.9999999999999995E-4</v>
      </c>
      <c r="S27" s="79">
        <v>0</v>
      </c>
    </row>
    <row r="28" spans="2:19">
      <c r="B28" s="80" t="s">
        <v>2382</v>
      </c>
      <c r="C28" s="16"/>
      <c r="D28" s="16"/>
      <c r="E28" s="16"/>
      <c r="J28" s="82">
        <v>3.9</v>
      </c>
      <c r="M28" s="81">
        <v>2.7699999999999999E-2</v>
      </c>
      <c r="N28" s="82">
        <v>73696127.480000004</v>
      </c>
      <c r="P28" s="82">
        <v>84953.553385474996</v>
      </c>
      <c r="R28" s="81">
        <v>0.24590000000000001</v>
      </c>
      <c r="S28" s="81">
        <v>5.0000000000000001E-3</v>
      </c>
    </row>
    <row r="29" spans="2:19">
      <c r="B29" t="s">
        <v>2432</v>
      </c>
      <c r="C29" t="s">
        <v>2433</v>
      </c>
      <c r="D29" t="s">
        <v>123</v>
      </c>
      <c r="E29" t="s">
        <v>2397</v>
      </c>
      <c r="F29" t="s">
        <v>542</v>
      </c>
      <c r="G29" t="s">
        <v>406</v>
      </c>
      <c r="H29" t="s">
        <v>150</v>
      </c>
      <c r="I29" t="s">
        <v>2408</v>
      </c>
      <c r="J29" s="78">
        <v>3.32</v>
      </c>
      <c r="K29" t="s">
        <v>102</v>
      </c>
      <c r="L29" s="79">
        <v>2.5000000000000001E-2</v>
      </c>
      <c r="M29" s="79">
        <v>1.7000000000000001E-2</v>
      </c>
      <c r="N29" s="78">
        <v>18069569.07</v>
      </c>
      <c r="O29" s="78">
        <v>102.78</v>
      </c>
      <c r="P29" s="78">
        <v>18571.903090145999</v>
      </c>
      <c r="Q29" s="79">
        <v>2.9100000000000001E-2</v>
      </c>
      <c r="R29" s="79">
        <v>5.3800000000000001E-2</v>
      </c>
      <c r="S29" s="79">
        <v>1.1000000000000001E-3</v>
      </c>
    </row>
    <row r="30" spans="2:19">
      <c r="B30" t="s">
        <v>2434</v>
      </c>
      <c r="C30" t="s">
        <v>2435</v>
      </c>
      <c r="D30" t="s">
        <v>123</v>
      </c>
      <c r="E30" t="s">
        <v>2397</v>
      </c>
      <c r="F30" t="s">
        <v>1493</v>
      </c>
      <c r="G30" t="s">
        <v>217</v>
      </c>
      <c r="H30" t="s">
        <v>218</v>
      </c>
      <c r="I30" t="s">
        <v>2436</v>
      </c>
      <c r="J30" s="78">
        <v>6.5</v>
      </c>
      <c r="K30" t="s">
        <v>102</v>
      </c>
      <c r="L30" s="79">
        <v>3.7400000000000003E-2</v>
      </c>
      <c r="M30" s="79">
        <v>2.6800000000000001E-2</v>
      </c>
      <c r="N30" s="78">
        <v>15774762</v>
      </c>
      <c r="O30" s="78">
        <v>107.2</v>
      </c>
      <c r="P30" s="78">
        <v>16910.544864</v>
      </c>
      <c r="Q30" s="79">
        <v>3.0599999999999999E-2</v>
      </c>
      <c r="R30" s="79">
        <v>4.9000000000000002E-2</v>
      </c>
      <c r="S30" s="79">
        <v>1E-3</v>
      </c>
    </row>
    <row r="31" spans="2:19">
      <c r="B31" t="s">
        <v>2437</v>
      </c>
      <c r="C31" t="s">
        <v>2438</v>
      </c>
      <c r="D31" t="s">
        <v>123</v>
      </c>
      <c r="E31" t="s">
        <v>2439</v>
      </c>
      <c r="F31" t="s">
        <v>448</v>
      </c>
      <c r="G31" t="s">
        <v>543</v>
      </c>
      <c r="H31" t="s">
        <v>150</v>
      </c>
      <c r="I31" t="s">
        <v>2440</v>
      </c>
      <c r="J31" s="78">
        <v>4.67</v>
      </c>
      <c r="K31" t="s">
        <v>102</v>
      </c>
      <c r="L31" s="79">
        <v>3.1E-2</v>
      </c>
      <c r="M31" s="79">
        <v>2.8500000000000001E-2</v>
      </c>
      <c r="N31" s="78">
        <v>17095643.629999999</v>
      </c>
      <c r="O31" s="78">
        <v>101.29</v>
      </c>
      <c r="P31" s="78">
        <v>17316.177432827</v>
      </c>
      <c r="Q31" s="79">
        <v>2.5499999999999998E-2</v>
      </c>
      <c r="R31" s="79">
        <v>5.0099999999999999E-2</v>
      </c>
      <c r="S31" s="79">
        <v>1E-3</v>
      </c>
    </row>
    <row r="32" spans="2:19">
      <c r="B32" t="s">
        <v>2441</v>
      </c>
      <c r="C32" t="s">
        <v>2442</v>
      </c>
      <c r="D32" t="s">
        <v>123</v>
      </c>
      <c r="E32" t="s">
        <v>1337</v>
      </c>
      <c r="F32" t="s">
        <v>125</v>
      </c>
      <c r="G32" t="s">
        <v>571</v>
      </c>
      <c r="H32" t="s">
        <v>218</v>
      </c>
      <c r="I32" t="s">
        <v>2394</v>
      </c>
      <c r="J32" s="78">
        <v>2.35</v>
      </c>
      <c r="K32" t="s">
        <v>106</v>
      </c>
      <c r="L32" s="79">
        <v>4.4499999999999998E-2</v>
      </c>
      <c r="M32" s="79">
        <v>3.8199999999999998E-2</v>
      </c>
      <c r="N32" s="78">
        <v>3718975</v>
      </c>
      <c r="O32" s="78">
        <v>100.24</v>
      </c>
      <c r="P32" s="78">
        <v>13289.965425099999</v>
      </c>
      <c r="Q32" s="79">
        <v>2.7099999999999999E-2</v>
      </c>
      <c r="R32" s="79">
        <v>3.85E-2</v>
      </c>
      <c r="S32" s="79">
        <v>8.0000000000000004E-4</v>
      </c>
    </row>
    <row r="33" spans="2:19">
      <c r="B33" t="s">
        <v>2443</v>
      </c>
      <c r="C33" t="s">
        <v>2444</v>
      </c>
      <c r="D33" t="s">
        <v>123</v>
      </c>
      <c r="E33" t="s">
        <v>2445</v>
      </c>
      <c r="F33" t="s">
        <v>128</v>
      </c>
      <c r="G33" t="s">
        <v>571</v>
      </c>
      <c r="H33" t="s">
        <v>218</v>
      </c>
      <c r="I33" t="s">
        <v>2446</v>
      </c>
      <c r="J33" s="78">
        <v>1.48</v>
      </c>
      <c r="K33" t="s">
        <v>102</v>
      </c>
      <c r="L33" s="79">
        <v>1.34E-2</v>
      </c>
      <c r="M33" s="79">
        <v>2.53E-2</v>
      </c>
      <c r="N33" s="78">
        <v>10416000</v>
      </c>
      <c r="O33" s="78">
        <v>98.29</v>
      </c>
      <c r="P33" s="78">
        <v>10237.886399999999</v>
      </c>
      <c r="Q33" s="79">
        <v>2.0799999999999999E-2</v>
      </c>
      <c r="R33" s="79">
        <v>2.9600000000000001E-2</v>
      </c>
      <c r="S33" s="79">
        <v>5.9999999999999995E-4</v>
      </c>
    </row>
    <row r="34" spans="2:19">
      <c r="B34" t="s">
        <v>2447</v>
      </c>
      <c r="C34" t="s">
        <v>2448</v>
      </c>
      <c r="D34" t="s">
        <v>123</v>
      </c>
      <c r="E34" t="s">
        <v>480</v>
      </c>
      <c r="F34" t="s">
        <v>448</v>
      </c>
      <c r="G34" t="s">
        <v>692</v>
      </c>
      <c r="H34" t="s">
        <v>218</v>
      </c>
      <c r="I34" t="s">
        <v>2440</v>
      </c>
      <c r="J34" s="78">
        <v>4</v>
      </c>
      <c r="K34" t="s">
        <v>102</v>
      </c>
      <c r="L34" s="79">
        <v>3.5499999999999997E-2</v>
      </c>
      <c r="M34" s="79">
        <v>3.8399999999999997E-2</v>
      </c>
      <c r="N34" s="78">
        <v>8040000</v>
      </c>
      <c r="O34" s="78">
        <v>99.85</v>
      </c>
      <c r="P34" s="78">
        <v>8027.94</v>
      </c>
      <c r="Q34" s="79">
        <v>2.6200000000000001E-2</v>
      </c>
      <c r="R34" s="79">
        <v>2.3199999999999998E-2</v>
      </c>
      <c r="S34" s="79">
        <v>5.0000000000000001E-4</v>
      </c>
    </row>
    <row r="35" spans="2:19">
      <c r="B35" t="s">
        <v>2449</v>
      </c>
      <c r="C35" t="s">
        <v>2450</v>
      </c>
      <c r="D35" t="s">
        <v>123</v>
      </c>
      <c r="E35" t="s">
        <v>2451</v>
      </c>
      <c r="F35" t="s">
        <v>448</v>
      </c>
      <c r="G35" t="s">
        <v>745</v>
      </c>
      <c r="H35" t="s">
        <v>150</v>
      </c>
      <c r="I35" t="s">
        <v>2452</v>
      </c>
      <c r="J35" s="78">
        <v>1.07</v>
      </c>
      <c r="K35" t="s">
        <v>102</v>
      </c>
      <c r="L35" s="79">
        <v>5.1499999999999997E-2</v>
      </c>
      <c r="M35" s="79">
        <v>3.0300000000000001E-2</v>
      </c>
      <c r="N35" s="78">
        <v>581177.78</v>
      </c>
      <c r="O35" s="78">
        <v>103.09</v>
      </c>
      <c r="P35" s="78">
        <v>599.13617340200005</v>
      </c>
      <c r="Q35" s="79">
        <v>2.9100000000000001E-2</v>
      </c>
      <c r="R35" s="79">
        <v>1.6999999999999999E-3</v>
      </c>
      <c r="S35" s="79">
        <v>0</v>
      </c>
    </row>
    <row r="36" spans="2:19">
      <c r="B36" s="80" t="s">
        <v>382</v>
      </c>
      <c r="C36" s="16"/>
      <c r="D36" s="16"/>
      <c r="E36" s="16"/>
      <c r="J36" s="82">
        <v>0.56000000000000005</v>
      </c>
      <c r="M36" s="81">
        <v>4.3700000000000003E-2</v>
      </c>
      <c r="N36" s="82">
        <v>837020.76</v>
      </c>
      <c r="P36" s="82">
        <v>2905.1569228855201</v>
      </c>
      <c r="R36" s="81">
        <v>8.3999999999999995E-3</v>
      </c>
      <c r="S36" s="81">
        <v>2.0000000000000001E-4</v>
      </c>
    </row>
    <row r="37" spans="2:19">
      <c r="B37" t="s">
        <v>2453</v>
      </c>
      <c r="C37" t="s">
        <v>2454</v>
      </c>
      <c r="D37" t="s">
        <v>123</v>
      </c>
      <c r="E37" t="s">
        <v>1337</v>
      </c>
      <c r="F37" t="s">
        <v>125</v>
      </c>
      <c r="G37" t="s">
        <v>571</v>
      </c>
      <c r="H37" t="s">
        <v>218</v>
      </c>
      <c r="I37" t="s">
        <v>2394</v>
      </c>
      <c r="J37" s="78">
        <v>0.46</v>
      </c>
      <c r="K37" t="s">
        <v>106</v>
      </c>
      <c r="L37" s="79">
        <v>3.6999999999999998E-2</v>
      </c>
      <c r="M37" s="79">
        <v>3.1600000000000003E-2</v>
      </c>
      <c r="N37" s="78">
        <v>652809</v>
      </c>
      <c r="O37" s="78">
        <v>100.4</v>
      </c>
      <c r="P37" s="78">
        <v>2336.5731413399999</v>
      </c>
      <c r="Q37" s="79">
        <v>9.7000000000000003E-3</v>
      </c>
      <c r="R37" s="79">
        <v>6.7999999999999996E-3</v>
      </c>
      <c r="S37" s="79">
        <v>1E-4</v>
      </c>
    </row>
    <row r="38" spans="2:19">
      <c r="B38" t="s">
        <v>2455</v>
      </c>
      <c r="C38" t="s">
        <v>2456</v>
      </c>
      <c r="D38" t="s">
        <v>123</v>
      </c>
      <c r="E38" t="s">
        <v>2457</v>
      </c>
      <c r="F38" t="s">
        <v>127</v>
      </c>
      <c r="G38" t="s">
        <v>226</v>
      </c>
      <c r="H38" t="s">
        <v>227</v>
      </c>
      <c r="I38" t="s">
        <v>2458</v>
      </c>
      <c r="J38" s="78">
        <v>0.98</v>
      </c>
      <c r="K38" t="s">
        <v>106</v>
      </c>
      <c r="L38" s="79">
        <v>3.1300000000000001E-2</v>
      </c>
      <c r="M38" s="79">
        <v>9.3200000000000005E-2</v>
      </c>
      <c r="N38" s="78">
        <v>184211.76</v>
      </c>
      <c r="O38" s="78">
        <v>86.58</v>
      </c>
      <c r="P38" s="78">
        <v>568.58378154551997</v>
      </c>
      <c r="Q38" s="79">
        <v>0</v>
      </c>
      <c r="R38" s="79">
        <v>1.6000000000000001E-3</v>
      </c>
      <c r="S38" s="79">
        <v>0</v>
      </c>
    </row>
    <row r="39" spans="2:19">
      <c r="B39" s="80" t="s">
        <v>1010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226</v>
      </c>
      <c r="C40" t="s">
        <v>226</v>
      </c>
      <c r="D40" s="16"/>
      <c r="E40" s="16"/>
      <c r="F40" t="s">
        <v>226</v>
      </c>
      <c r="G40" t="s">
        <v>226</v>
      </c>
      <c r="J40" s="78">
        <v>0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274</v>
      </c>
      <c r="C41" s="16"/>
      <c r="D41" s="16"/>
      <c r="E41" s="16"/>
      <c r="J41" s="82">
        <v>5.43</v>
      </c>
      <c r="M41" s="81">
        <v>0.1706</v>
      </c>
      <c r="N41" s="82">
        <v>5990000</v>
      </c>
      <c r="P41" s="82">
        <v>15665.746855818399</v>
      </c>
      <c r="R41" s="81">
        <v>4.53E-2</v>
      </c>
      <c r="S41" s="81">
        <v>8.9999999999999998E-4</v>
      </c>
    </row>
    <row r="42" spans="2:19">
      <c r="B42" s="80" t="s">
        <v>383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226</v>
      </c>
      <c r="C43" t="s">
        <v>226</v>
      </c>
      <c r="D43" s="16"/>
      <c r="E43" s="16"/>
      <c r="F43" t="s">
        <v>226</v>
      </c>
      <c r="G43" t="s">
        <v>226</v>
      </c>
      <c r="J43" s="78">
        <v>0</v>
      </c>
      <c r="K43" t="s">
        <v>226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384</v>
      </c>
      <c r="C44" s="16"/>
      <c r="D44" s="16"/>
      <c r="E44" s="16"/>
      <c r="J44" s="82">
        <v>5.43</v>
      </c>
      <c r="M44" s="81">
        <v>0.1706</v>
      </c>
      <c r="N44" s="82">
        <v>5990000</v>
      </c>
      <c r="P44" s="82">
        <v>15665.746855818399</v>
      </c>
      <c r="R44" s="81">
        <v>4.53E-2</v>
      </c>
      <c r="S44" s="81">
        <v>8.9999999999999998E-4</v>
      </c>
    </row>
    <row r="45" spans="2:19">
      <c r="B45" t="s">
        <v>2459</v>
      </c>
      <c r="C45" t="s">
        <v>2460</v>
      </c>
      <c r="D45" t="s">
        <v>1014</v>
      </c>
      <c r="E45" t="s">
        <v>2461</v>
      </c>
      <c r="F45" t="s">
        <v>1116</v>
      </c>
      <c r="G45" t="s">
        <v>1073</v>
      </c>
      <c r="H45" t="s">
        <v>211</v>
      </c>
      <c r="I45" t="s">
        <v>2462</v>
      </c>
      <c r="J45" s="78">
        <v>15.98</v>
      </c>
      <c r="K45" t="s">
        <v>116</v>
      </c>
      <c r="L45" s="79">
        <v>4.5600000000000002E-2</v>
      </c>
      <c r="M45" s="79">
        <v>5.4600000000000003E-2</v>
      </c>
      <c r="N45" s="78">
        <v>266000</v>
      </c>
      <c r="O45" s="78">
        <v>87.43</v>
      </c>
      <c r="P45" s="78">
        <v>581.45601276000002</v>
      </c>
      <c r="Q45" s="79">
        <v>1.6000000000000001E-3</v>
      </c>
      <c r="R45" s="79">
        <v>1.6999999999999999E-3</v>
      </c>
      <c r="S45" s="79">
        <v>0</v>
      </c>
    </row>
    <row r="46" spans="2:19">
      <c r="B46" t="s">
        <v>2463</v>
      </c>
      <c r="C46" t="s">
        <v>2464</v>
      </c>
      <c r="D46" t="s">
        <v>123</v>
      </c>
      <c r="E46" t="s">
        <v>2465</v>
      </c>
      <c r="F46" t="s">
        <v>1095</v>
      </c>
      <c r="G46" t="s">
        <v>1162</v>
      </c>
      <c r="H46" t="s">
        <v>273</v>
      </c>
      <c r="I46" t="s">
        <v>735</v>
      </c>
      <c r="J46" s="78">
        <v>1.83</v>
      </c>
      <c r="K46" t="s">
        <v>106</v>
      </c>
      <c r="L46" s="79">
        <v>0.06</v>
      </c>
      <c r="M46" s="79">
        <v>0.22950000000000001</v>
      </c>
      <c r="N46" s="78">
        <v>3787000</v>
      </c>
      <c r="O46" s="78">
        <v>78.437728000000007</v>
      </c>
      <c r="P46" s="78">
        <v>10589.607047118399</v>
      </c>
      <c r="Q46" s="79">
        <v>4.5999999999999999E-3</v>
      </c>
      <c r="R46" s="79">
        <v>3.0700000000000002E-2</v>
      </c>
      <c r="S46" s="79">
        <v>5.9999999999999995E-4</v>
      </c>
    </row>
    <row r="47" spans="2:19">
      <c r="B47" t="s">
        <v>2466</v>
      </c>
      <c r="C47" t="s">
        <v>2467</v>
      </c>
      <c r="D47" t="s">
        <v>123</v>
      </c>
      <c r="E47" t="s">
        <v>2468</v>
      </c>
      <c r="F47" t="s">
        <v>1057</v>
      </c>
      <c r="G47" t="s">
        <v>226</v>
      </c>
      <c r="H47" t="s">
        <v>227</v>
      </c>
      <c r="I47" t="s">
        <v>2469</v>
      </c>
      <c r="J47" s="78">
        <v>12.54</v>
      </c>
      <c r="K47" t="s">
        <v>116</v>
      </c>
      <c r="L47" s="79">
        <v>3.95E-2</v>
      </c>
      <c r="M47" s="79">
        <v>4.6800000000000001E-2</v>
      </c>
      <c r="N47" s="78">
        <v>1937000</v>
      </c>
      <c r="O47" s="78">
        <v>92.81</v>
      </c>
      <c r="P47" s="78">
        <v>4494.68379594</v>
      </c>
      <c r="Q47" s="79">
        <v>4.8999999999999998E-3</v>
      </c>
      <c r="R47" s="79">
        <v>1.2999999999999999E-2</v>
      </c>
      <c r="S47" s="79">
        <v>2.9999999999999997E-4</v>
      </c>
    </row>
    <row r="48" spans="2:19">
      <c r="B48" t="s">
        <v>276</v>
      </c>
      <c r="C48" s="16"/>
      <c r="D48" s="16"/>
      <c r="E48" s="16"/>
    </row>
    <row r="49" spans="2:5">
      <c r="B49" t="s">
        <v>377</v>
      </c>
      <c r="C49" s="16"/>
      <c r="D49" s="16"/>
      <c r="E49" s="16"/>
    </row>
    <row r="50" spans="2:5">
      <c r="B50" t="s">
        <v>378</v>
      </c>
      <c r="C50" s="16"/>
      <c r="D50" s="16"/>
      <c r="E50" s="16"/>
    </row>
    <row r="51" spans="2:5">
      <c r="B51" t="s">
        <v>379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43921</v>
      </c>
      <c r="E1" s="16"/>
    </row>
    <row r="2" spans="2:98">
      <c r="B2" s="2" t="s">
        <v>1</v>
      </c>
      <c r="C2" s="12" t="s">
        <v>197</v>
      </c>
      <c r="E2" s="16"/>
    </row>
    <row r="3" spans="2:98">
      <c r="B3" s="2" t="s">
        <v>2</v>
      </c>
      <c r="C3" s="26" t="s">
        <v>4386</v>
      </c>
      <c r="E3" s="16"/>
    </row>
    <row r="4" spans="2:98" s="1" customFormat="1">
      <c r="B4" s="2" t="s">
        <v>3</v>
      </c>
    </row>
    <row r="5" spans="2:98">
      <c r="B5" s="75" t="s">
        <v>198</v>
      </c>
      <c r="C5" t="s">
        <v>199</v>
      </c>
    </row>
    <row r="6" spans="2:9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98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34584859.229999997</v>
      </c>
      <c r="I11" s="7"/>
      <c r="J11" s="76">
        <v>241773.04729394038</v>
      </c>
      <c r="K11" s="7"/>
      <c r="L11" s="77">
        <v>1</v>
      </c>
      <c r="M11" s="77">
        <v>1.43E-2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2678720.7799999998</v>
      </c>
      <c r="J12" s="82">
        <v>45513.848428053025</v>
      </c>
      <c r="L12" s="81">
        <v>0.1883</v>
      </c>
      <c r="M12" s="81">
        <v>2.7000000000000001E-3</v>
      </c>
    </row>
    <row r="13" spans="2:98">
      <c r="B13" t="s">
        <v>2470</v>
      </c>
      <c r="C13" t="s">
        <v>2471</v>
      </c>
      <c r="D13" t="s">
        <v>123</v>
      </c>
      <c r="E13" t="s">
        <v>2472</v>
      </c>
      <c r="F13" t="s">
        <v>1206</v>
      </c>
      <c r="G13" t="s">
        <v>110</v>
      </c>
      <c r="H13" s="78">
        <v>2489</v>
      </c>
      <c r="I13" s="78">
        <v>1</v>
      </c>
      <c r="J13" s="78">
        <v>9.7078467000000002E-2</v>
      </c>
      <c r="K13" s="79">
        <v>5.0000000000000001E-4</v>
      </c>
      <c r="L13" s="79">
        <v>0</v>
      </c>
      <c r="M13" s="79">
        <v>0</v>
      </c>
    </row>
    <row r="14" spans="2:98">
      <c r="B14" t="s">
        <v>2473</v>
      </c>
      <c r="C14" t="s">
        <v>2474</v>
      </c>
      <c r="D14" t="s">
        <v>123</v>
      </c>
      <c r="E14" t="s">
        <v>2475</v>
      </c>
      <c r="F14" t="s">
        <v>101</v>
      </c>
      <c r="G14" t="s">
        <v>102</v>
      </c>
      <c r="H14" s="78">
        <v>216534</v>
      </c>
      <c r="I14" s="78">
        <v>9.9999999999999995E-7</v>
      </c>
      <c r="J14" s="78">
        <v>2.1653400000000001E-6</v>
      </c>
      <c r="K14" s="79">
        <v>5.7999999999999996E-3</v>
      </c>
      <c r="L14" s="79">
        <v>0</v>
      </c>
      <c r="M14" s="79">
        <v>0</v>
      </c>
    </row>
    <row r="15" spans="2:98">
      <c r="B15" t="s">
        <v>2476</v>
      </c>
      <c r="C15" t="s">
        <v>2477</v>
      </c>
      <c r="D15" t="s">
        <v>123</v>
      </c>
      <c r="E15" t="s">
        <v>2424</v>
      </c>
      <c r="F15" t="s">
        <v>112</v>
      </c>
      <c r="G15" t="s">
        <v>102</v>
      </c>
      <c r="H15" s="78">
        <v>769197</v>
      </c>
      <c r="I15" s="78">
        <v>1E-4</v>
      </c>
      <c r="J15" s="78">
        <v>7.69197E-4</v>
      </c>
      <c r="K15" s="79">
        <v>2.8199999999999999E-2</v>
      </c>
      <c r="L15" s="79">
        <v>0</v>
      </c>
      <c r="M15" s="79">
        <v>0</v>
      </c>
    </row>
    <row r="16" spans="2:98">
      <c r="B16" t="s">
        <v>2478</v>
      </c>
      <c r="C16" t="s">
        <v>2479</v>
      </c>
      <c r="D16" t="s">
        <v>123</v>
      </c>
      <c r="E16" t="s">
        <v>2480</v>
      </c>
      <c r="F16" t="s">
        <v>448</v>
      </c>
      <c r="G16" t="s">
        <v>106</v>
      </c>
      <c r="H16" s="78">
        <v>1663134.65</v>
      </c>
      <c r="I16" s="78">
        <v>740.98019999999906</v>
      </c>
      <c r="J16" s="78">
        <v>43933.271995067</v>
      </c>
      <c r="K16" s="79">
        <v>2.87E-2</v>
      </c>
      <c r="L16" s="79">
        <v>0.1817</v>
      </c>
      <c r="M16" s="79">
        <v>2.5999999999999999E-3</v>
      </c>
    </row>
    <row r="17" spans="2:13">
      <c r="B17" t="s">
        <v>2481</v>
      </c>
      <c r="C17" t="s">
        <v>2482</v>
      </c>
      <c r="D17" t="s">
        <v>123</v>
      </c>
      <c r="E17" t="s">
        <v>2483</v>
      </c>
      <c r="F17" t="s">
        <v>127</v>
      </c>
      <c r="G17" t="s">
        <v>102</v>
      </c>
      <c r="H17" s="78">
        <v>0.03</v>
      </c>
      <c r="I17" s="78">
        <v>14032.855611000001</v>
      </c>
      <c r="J17" s="78">
        <v>4.2098566832999996E-3</v>
      </c>
      <c r="K17" s="79">
        <v>0</v>
      </c>
      <c r="L17" s="79">
        <v>0</v>
      </c>
      <c r="M17" s="79">
        <v>0</v>
      </c>
    </row>
    <row r="18" spans="2:13">
      <c r="B18" t="s">
        <v>2484</v>
      </c>
      <c r="C18" t="s">
        <v>2485</v>
      </c>
      <c r="D18" t="s">
        <v>123</v>
      </c>
      <c r="E18" t="s">
        <v>2457</v>
      </c>
      <c r="F18" t="s">
        <v>127</v>
      </c>
      <c r="G18" t="s">
        <v>106</v>
      </c>
      <c r="H18" s="78">
        <v>27366.1</v>
      </c>
      <c r="I18" s="78">
        <v>1620</v>
      </c>
      <c r="J18" s="78">
        <v>1580.4743733</v>
      </c>
      <c r="K18" s="79">
        <v>2.8E-3</v>
      </c>
      <c r="L18" s="79">
        <v>6.4999999999999997E-3</v>
      </c>
      <c r="M18" s="79">
        <v>1E-4</v>
      </c>
    </row>
    <row r="19" spans="2:13">
      <c r="B19" s="80" t="s">
        <v>274</v>
      </c>
      <c r="C19" s="16"/>
      <c r="D19" s="16"/>
      <c r="E19" s="16"/>
      <c r="H19" s="82">
        <v>31906138.449999999</v>
      </c>
      <c r="J19" s="82">
        <v>196259.19886588736</v>
      </c>
      <c r="L19" s="81">
        <v>0.81169999999999998</v>
      </c>
      <c r="M19" s="81">
        <v>1.1599999999999999E-2</v>
      </c>
    </row>
    <row r="20" spans="2:13">
      <c r="B20" s="80" t="s">
        <v>383</v>
      </c>
      <c r="C20" s="16"/>
      <c r="D20" s="16"/>
      <c r="E20" s="16"/>
      <c r="H20" s="82">
        <v>122000</v>
      </c>
      <c r="J20" s="82">
        <v>4.3492999999999998E-4</v>
      </c>
      <c r="L20" s="81">
        <v>0</v>
      </c>
      <c r="M20" s="81">
        <v>0</v>
      </c>
    </row>
    <row r="21" spans="2:13">
      <c r="B21" t="s">
        <v>2486</v>
      </c>
      <c r="C21" t="s">
        <v>2487</v>
      </c>
      <c r="D21" t="s">
        <v>1014</v>
      </c>
      <c r="E21" t="s">
        <v>2488</v>
      </c>
      <c r="F21" t="s">
        <v>1116</v>
      </c>
      <c r="G21" t="s">
        <v>106</v>
      </c>
      <c r="H21" s="78">
        <v>79000</v>
      </c>
      <c r="I21" s="78">
        <v>1E-4</v>
      </c>
      <c r="J21" s="78">
        <v>2.8163500000000002E-4</v>
      </c>
      <c r="K21" s="79">
        <v>3.0999999999999999E-3</v>
      </c>
      <c r="L21" s="79">
        <v>0</v>
      </c>
      <c r="M21" s="79">
        <v>0</v>
      </c>
    </row>
    <row r="22" spans="2:13">
      <c r="B22" t="s">
        <v>2489</v>
      </c>
      <c r="C22" t="s">
        <v>2490</v>
      </c>
      <c r="D22" t="s">
        <v>1014</v>
      </c>
      <c r="E22" t="s">
        <v>2491</v>
      </c>
      <c r="F22" t="s">
        <v>1095</v>
      </c>
      <c r="G22" t="s">
        <v>106</v>
      </c>
      <c r="H22" s="78">
        <v>43000</v>
      </c>
      <c r="I22" s="78">
        <v>1E-4</v>
      </c>
      <c r="J22" s="78">
        <v>1.5329499999999999E-4</v>
      </c>
      <c r="K22" s="79">
        <v>1E-3</v>
      </c>
      <c r="L22" s="79">
        <v>0</v>
      </c>
      <c r="M22" s="79">
        <v>0</v>
      </c>
    </row>
    <row r="23" spans="2:13">
      <c r="B23" s="80" t="s">
        <v>384</v>
      </c>
      <c r="C23" s="16"/>
      <c r="D23" s="16"/>
      <c r="E23" s="16"/>
      <c r="H23" s="82">
        <v>31784138.449999999</v>
      </c>
      <c r="J23" s="82">
        <v>196259.19843095736</v>
      </c>
      <c r="L23" s="81">
        <v>0.81169999999999998</v>
      </c>
      <c r="M23" s="81">
        <v>1.1599999999999999E-2</v>
      </c>
    </row>
    <row r="24" spans="2:13">
      <c r="B24" t="s">
        <v>2492</v>
      </c>
      <c r="C24" t="s">
        <v>2493</v>
      </c>
      <c r="D24" t="s">
        <v>123</v>
      </c>
      <c r="E24" t="s">
        <v>2494</v>
      </c>
      <c r="F24" t="s">
        <v>1100</v>
      </c>
      <c r="G24" t="s">
        <v>106</v>
      </c>
      <c r="H24" s="78">
        <v>3921650</v>
      </c>
      <c r="I24" s="78">
        <v>17.849599999999999</v>
      </c>
      <c r="J24" s="78">
        <v>2495.4958588959998</v>
      </c>
      <c r="K24" s="79">
        <v>3.1E-2</v>
      </c>
      <c r="L24" s="79">
        <v>1.03E-2</v>
      </c>
      <c r="M24" s="79">
        <v>1E-4</v>
      </c>
    </row>
    <row r="25" spans="2:13">
      <c r="B25" t="s">
        <v>2495</v>
      </c>
      <c r="C25" t="s">
        <v>2496</v>
      </c>
      <c r="D25" t="s">
        <v>123</v>
      </c>
      <c r="E25" t="s">
        <v>2497</v>
      </c>
      <c r="F25" t="s">
        <v>1206</v>
      </c>
      <c r="G25" t="s">
        <v>106</v>
      </c>
      <c r="H25" s="78">
        <v>2001000</v>
      </c>
      <c r="I25" s="78">
        <v>294.8526</v>
      </c>
      <c r="J25" s="78">
        <v>21033.501875189999</v>
      </c>
      <c r="K25" s="79">
        <v>0</v>
      </c>
      <c r="L25" s="79">
        <v>8.6999999999999994E-2</v>
      </c>
      <c r="M25" s="79">
        <v>1.1999999999999999E-3</v>
      </c>
    </row>
    <row r="26" spans="2:13">
      <c r="B26" t="s">
        <v>2498</v>
      </c>
      <c r="C26" t="s">
        <v>2499</v>
      </c>
      <c r="D26" t="s">
        <v>123</v>
      </c>
      <c r="E26" t="s">
        <v>2500</v>
      </c>
      <c r="F26" t="s">
        <v>1037</v>
      </c>
      <c r="G26" t="s">
        <v>110</v>
      </c>
      <c r="H26" s="78">
        <v>3633593.92</v>
      </c>
      <c r="I26" s="78">
        <v>112.61979999999983</v>
      </c>
      <c r="J26" s="78">
        <v>15960.597845374599</v>
      </c>
      <c r="K26" s="79">
        <v>3.5000000000000003E-2</v>
      </c>
      <c r="L26" s="79">
        <v>6.6000000000000003E-2</v>
      </c>
      <c r="M26" s="79">
        <v>8.9999999999999998E-4</v>
      </c>
    </row>
    <row r="27" spans="2:13">
      <c r="B27" t="s">
        <v>2501</v>
      </c>
      <c r="C27" t="s">
        <v>2502</v>
      </c>
      <c r="D27" t="s">
        <v>123</v>
      </c>
      <c r="E27" t="s">
        <v>2503</v>
      </c>
      <c r="F27" t="s">
        <v>1037</v>
      </c>
      <c r="G27" t="s">
        <v>106</v>
      </c>
      <c r="H27" s="78">
        <v>60981.88</v>
      </c>
      <c r="I27" s="78">
        <v>9192.2394999999997</v>
      </c>
      <c r="J27" s="78">
        <v>19983.965644187301</v>
      </c>
      <c r="K27" s="79">
        <v>3.6999999999999998E-2</v>
      </c>
      <c r="L27" s="79">
        <v>8.2699999999999996E-2</v>
      </c>
      <c r="M27" s="79">
        <v>1.1999999999999999E-3</v>
      </c>
    </row>
    <row r="28" spans="2:13">
      <c r="B28" t="s">
        <v>2504</v>
      </c>
      <c r="C28" t="s">
        <v>2505</v>
      </c>
      <c r="D28" t="s">
        <v>123</v>
      </c>
      <c r="E28" t="s">
        <v>2506</v>
      </c>
      <c r="F28" t="s">
        <v>1037</v>
      </c>
      <c r="G28" t="s">
        <v>106</v>
      </c>
      <c r="H28" s="78">
        <v>2482376.52</v>
      </c>
      <c r="I28" s="78">
        <v>114.51896499999997</v>
      </c>
      <c r="J28" s="78">
        <v>10134.5531167515</v>
      </c>
      <c r="K28" s="79">
        <v>2.98E-2</v>
      </c>
      <c r="L28" s="79">
        <v>4.19E-2</v>
      </c>
      <c r="M28" s="79">
        <v>5.9999999999999995E-4</v>
      </c>
    </row>
    <row r="29" spans="2:13">
      <c r="B29" t="s">
        <v>2507</v>
      </c>
      <c r="C29" t="s">
        <v>2508</v>
      </c>
      <c r="D29" t="s">
        <v>123</v>
      </c>
      <c r="E29" t="s">
        <v>2509</v>
      </c>
      <c r="F29" t="s">
        <v>1037</v>
      </c>
      <c r="G29" t="s">
        <v>113</v>
      </c>
      <c r="H29" s="78">
        <v>4330212.9800000004</v>
      </c>
      <c r="I29" s="78">
        <v>101.06724600000013</v>
      </c>
      <c r="J29" s="78">
        <v>19250.151823403499</v>
      </c>
      <c r="K29" s="79">
        <v>6.3899999999999998E-2</v>
      </c>
      <c r="L29" s="79">
        <v>7.9600000000000004E-2</v>
      </c>
      <c r="M29" s="79">
        <v>1.1000000000000001E-3</v>
      </c>
    </row>
    <row r="30" spans="2:13">
      <c r="B30" t="s">
        <v>2510</v>
      </c>
      <c r="C30" t="s">
        <v>2511</v>
      </c>
      <c r="D30" t="s">
        <v>123</v>
      </c>
      <c r="E30" t="s">
        <v>2512</v>
      </c>
      <c r="F30" t="s">
        <v>1037</v>
      </c>
      <c r="G30" t="s">
        <v>106</v>
      </c>
      <c r="H30" s="78">
        <v>3700454.24</v>
      </c>
      <c r="I30" s="78">
        <v>98.726199999999977</v>
      </c>
      <c r="J30" s="78">
        <v>13024.0781491209</v>
      </c>
      <c r="K30" s="79">
        <v>0</v>
      </c>
      <c r="L30" s="79">
        <v>5.3900000000000003E-2</v>
      </c>
      <c r="M30" s="79">
        <v>8.0000000000000004E-4</v>
      </c>
    </row>
    <row r="31" spans="2:13">
      <c r="B31" t="s">
        <v>2513</v>
      </c>
      <c r="C31" t="s">
        <v>2514</v>
      </c>
      <c r="D31" t="s">
        <v>123</v>
      </c>
      <c r="E31" t="s">
        <v>2515</v>
      </c>
      <c r="F31" t="s">
        <v>1037</v>
      </c>
      <c r="G31" t="s">
        <v>106</v>
      </c>
      <c r="H31" s="78">
        <v>1777728.18</v>
      </c>
      <c r="I31" s="78">
        <v>95.064999999999998</v>
      </c>
      <c r="J31" s="78">
        <v>6024.8403542401102</v>
      </c>
      <c r="K31" s="79">
        <v>4.1200000000000001E-2</v>
      </c>
      <c r="L31" s="79">
        <v>2.4899999999999999E-2</v>
      </c>
      <c r="M31" s="79">
        <v>4.0000000000000002E-4</v>
      </c>
    </row>
    <row r="32" spans="2:13">
      <c r="B32" t="s">
        <v>2516</v>
      </c>
      <c r="C32" t="s">
        <v>2517</v>
      </c>
      <c r="D32" t="s">
        <v>123</v>
      </c>
      <c r="E32" t="s">
        <v>2518</v>
      </c>
      <c r="F32" t="s">
        <v>1037</v>
      </c>
      <c r="G32" t="s">
        <v>106</v>
      </c>
      <c r="H32" s="78">
        <v>14966</v>
      </c>
      <c r="I32" s="78">
        <v>285.20100000000002</v>
      </c>
      <c r="J32" s="78">
        <v>152.1655426179</v>
      </c>
      <c r="K32" s="79">
        <v>5.9999999999999995E-4</v>
      </c>
      <c r="L32" s="79">
        <v>5.9999999999999995E-4</v>
      </c>
      <c r="M32" s="79">
        <v>0</v>
      </c>
    </row>
    <row r="33" spans="2:13">
      <c r="B33" t="s">
        <v>2519</v>
      </c>
      <c r="C33" t="s">
        <v>2520</v>
      </c>
      <c r="D33" t="s">
        <v>123</v>
      </c>
      <c r="E33" t="s">
        <v>2518</v>
      </c>
      <c r="F33" t="s">
        <v>1037</v>
      </c>
      <c r="G33" t="s">
        <v>106</v>
      </c>
      <c r="H33" s="78">
        <v>6109826.4699999997</v>
      </c>
      <c r="I33" s="78">
        <v>103.77100000000017</v>
      </c>
      <c r="J33" s="78">
        <v>22602.912913344899</v>
      </c>
      <c r="K33" s="79">
        <v>3.3599999999999998E-2</v>
      </c>
      <c r="L33" s="79">
        <v>9.35E-2</v>
      </c>
      <c r="M33" s="79">
        <v>1.2999999999999999E-3</v>
      </c>
    </row>
    <row r="34" spans="2:13">
      <c r="B34" t="s">
        <v>2521</v>
      </c>
      <c r="C34" t="s">
        <v>2522</v>
      </c>
      <c r="D34" t="s">
        <v>123</v>
      </c>
      <c r="E34" t="s">
        <v>2523</v>
      </c>
      <c r="F34" t="s">
        <v>1037</v>
      </c>
      <c r="G34" t="s">
        <v>106</v>
      </c>
      <c r="H34" s="78">
        <v>52256.47</v>
      </c>
      <c r="I34" s="78">
        <v>155.98159999999999</v>
      </c>
      <c r="J34" s="78">
        <v>290.58485410393899</v>
      </c>
      <c r="K34" s="79">
        <v>5.9999999999999995E-4</v>
      </c>
      <c r="L34" s="79">
        <v>1.1999999999999999E-3</v>
      </c>
      <c r="M34" s="79">
        <v>0</v>
      </c>
    </row>
    <row r="35" spans="2:13">
      <c r="B35" t="s">
        <v>2524</v>
      </c>
      <c r="C35" t="s">
        <v>2525</v>
      </c>
      <c r="D35" t="s">
        <v>123</v>
      </c>
      <c r="E35" t="s">
        <v>2526</v>
      </c>
      <c r="F35" t="s">
        <v>123</v>
      </c>
      <c r="G35" t="s">
        <v>106</v>
      </c>
      <c r="H35" s="78">
        <v>84251.14</v>
      </c>
      <c r="I35" s="78">
        <v>10070.115799999996</v>
      </c>
      <c r="J35" s="78">
        <v>30246.127941323801</v>
      </c>
      <c r="K35" s="79">
        <v>2.35E-2</v>
      </c>
      <c r="L35" s="79">
        <v>0.12509999999999999</v>
      </c>
      <c r="M35" s="79">
        <v>1.8E-3</v>
      </c>
    </row>
    <row r="36" spans="2:13">
      <c r="B36" t="s">
        <v>2527</v>
      </c>
      <c r="C36" t="s">
        <v>2528</v>
      </c>
      <c r="D36" t="s">
        <v>123</v>
      </c>
      <c r="E36" t="s">
        <v>2529</v>
      </c>
      <c r="F36" t="s">
        <v>123</v>
      </c>
      <c r="G36" t="s">
        <v>106</v>
      </c>
      <c r="H36" s="78">
        <v>55713.01</v>
      </c>
      <c r="I36" s="78">
        <v>10283.032599999986</v>
      </c>
      <c r="J36" s="78">
        <v>20423.838586342499</v>
      </c>
      <c r="K36" s="79">
        <v>2.2499999999999999E-2</v>
      </c>
      <c r="L36" s="79">
        <v>8.4500000000000006E-2</v>
      </c>
      <c r="M36" s="79">
        <v>1.1999999999999999E-3</v>
      </c>
    </row>
    <row r="37" spans="2:13">
      <c r="B37" t="s">
        <v>2530</v>
      </c>
      <c r="C37" t="s">
        <v>2531</v>
      </c>
      <c r="D37" t="s">
        <v>123</v>
      </c>
      <c r="E37" t="s">
        <v>2532</v>
      </c>
      <c r="F37" t="s">
        <v>448</v>
      </c>
      <c r="G37" t="s">
        <v>110</v>
      </c>
      <c r="H37" s="78">
        <v>3559127.64</v>
      </c>
      <c r="I37" s="78">
        <v>105.43679999999998</v>
      </c>
      <c r="J37" s="78">
        <v>14636.3839260604</v>
      </c>
      <c r="K37" s="79">
        <v>6.3799999999999996E-2</v>
      </c>
      <c r="L37" s="79">
        <v>6.0499999999999998E-2</v>
      </c>
      <c r="M37" s="79">
        <v>8.9999999999999998E-4</v>
      </c>
    </row>
    <row r="38" spans="2:13">
      <c r="B38" t="s">
        <v>276</v>
      </c>
      <c r="C38" s="16"/>
      <c r="D38" s="16"/>
      <c r="E38" s="16"/>
    </row>
    <row r="39" spans="2:13">
      <c r="B39" t="s">
        <v>377</v>
      </c>
      <c r="C39" s="16"/>
      <c r="D39" s="16"/>
      <c r="E39" s="16"/>
    </row>
    <row r="40" spans="2:13">
      <c r="B40" t="s">
        <v>378</v>
      </c>
      <c r="C40" s="16"/>
      <c r="D40" s="16"/>
      <c r="E40" s="16"/>
    </row>
    <row r="41" spans="2:13">
      <c r="B41" t="s">
        <v>379</v>
      </c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selection activeCell="A11" sqref="A11:XFD2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4386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 s="1" customFormat="1">
      <c r="B4" s="2" t="s">
        <v>3</v>
      </c>
    </row>
    <row r="5" spans="2:55">
      <c r="B5" s="75" t="s">
        <v>198</v>
      </c>
      <c r="C5" t="s">
        <v>199</v>
      </c>
    </row>
    <row r="6" spans="2:5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55" ht="26.25" customHeight="1">
      <c r="B7" s="119" t="s">
        <v>139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customFormat="1" ht="20.25">
      <c r="B11" s="91" t="s">
        <v>140</v>
      </c>
      <c r="C11" s="92"/>
      <c r="D11" s="92"/>
      <c r="E11" s="92"/>
      <c r="F11" s="93">
        <v>383630773.40600002</v>
      </c>
      <c r="G11" s="92"/>
      <c r="H11" s="93">
        <v>1066767.0301742414</v>
      </c>
      <c r="I11" s="92"/>
      <c r="J11" s="94">
        <v>1</v>
      </c>
      <c r="K11" s="94">
        <v>6.3299999999999995E-2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7"/>
    </row>
    <row r="12" spans="2:55" customFormat="1">
      <c r="B12" s="98" t="s">
        <v>208</v>
      </c>
      <c r="C12" s="97"/>
      <c r="D12" s="99"/>
      <c r="E12" s="99"/>
      <c r="F12" s="100">
        <v>66901698.589000002</v>
      </c>
      <c r="G12" s="99"/>
      <c r="H12" s="100">
        <v>110704.2373953865</v>
      </c>
      <c r="I12" s="99"/>
      <c r="J12" s="101">
        <v>0.1038</v>
      </c>
      <c r="K12" s="101">
        <v>6.6E-3</v>
      </c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2:55" customFormat="1">
      <c r="B13" s="98" t="s">
        <v>2533</v>
      </c>
      <c r="C13" s="97"/>
      <c r="D13" s="99"/>
      <c r="E13" s="99"/>
      <c r="F13" s="100">
        <v>4632955.28</v>
      </c>
      <c r="G13" s="99"/>
      <c r="H13" s="100">
        <v>7831.3827663305674</v>
      </c>
      <c r="I13" s="99"/>
      <c r="J13" s="101">
        <v>7.3000000000000001E-3</v>
      </c>
      <c r="K13" s="101">
        <v>5.0000000000000001E-4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2:55" customFormat="1" ht="12.75">
      <c r="B14" s="99" t="s">
        <v>2534</v>
      </c>
      <c r="C14" s="99" t="s">
        <v>2535</v>
      </c>
      <c r="D14" s="99" t="s">
        <v>106</v>
      </c>
      <c r="E14" s="99" t="s">
        <v>2536</v>
      </c>
      <c r="F14" s="102">
        <v>1172116.03</v>
      </c>
      <c r="G14" s="102">
        <v>137.30089999999996</v>
      </c>
      <c r="H14" s="102">
        <v>5737.2466846051702</v>
      </c>
      <c r="I14" s="103">
        <v>1.0699999999999999E-2</v>
      </c>
      <c r="J14" s="103">
        <v>5.4000000000000003E-3</v>
      </c>
      <c r="K14" s="103">
        <v>2.9999999999999997E-4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2:55" customFormat="1" ht="12.75">
      <c r="B15" s="99" t="s">
        <v>2537</v>
      </c>
      <c r="C15" s="99" t="s">
        <v>2538</v>
      </c>
      <c r="D15" s="99" t="s">
        <v>106</v>
      </c>
      <c r="E15" s="99" t="s">
        <v>2539</v>
      </c>
      <c r="F15" s="102">
        <v>179644.76</v>
      </c>
      <c r="G15" s="102">
        <v>100</v>
      </c>
      <c r="H15" s="102">
        <v>640.43356940000001</v>
      </c>
      <c r="I15" s="103">
        <v>3.3000000000000002E-2</v>
      </c>
      <c r="J15" s="103">
        <v>5.9999999999999995E-4</v>
      </c>
      <c r="K15" s="103">
        <v>0</v>
      </c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2:55" customFormat="1" ht="12.75">
      <c r="B16" s="99" t="s">
        <v>2540</v>
      </c>
      <c r="C16" s="99" t="s">
        <v>2541</v>
      </c>
      <c r="D16" s="99" t="s">
        <v>106</v>
      </c>
      <c r="E16" s="99" t="s">
        <v>2542</v>
      </c>
      <c r="F16" s="102">
        <v>1000000</v>
      </c>
      <c r="G16" s="102">
        <v>5.7519999999999998</v>
      </c>
      <c r="H16" s="102">
        <v>205.05879999999999</v>
      </c>
      <c r="I16" s="103">
        <v>0.1</v>
      </c>
      <c r="J16" s="103">
        <v>2.0000000000000001E-4</v>
      </c>
      <c r="K16" s="103">
        <v>0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</row>
    <row r="17" spans="2:11" customFormat="1" ht="12.75">
      <c r="B17" s="99" t="s">
        <v>2543</v>
      </c>
      <c r="C17" s="99" t="s">
        <v>2544</v>
      </c>
      <c r="D17" s="99" t="s">
        <v>106</v>
      </c>
      <c r="E17" s="99" t="s">
        <v>2542</v>
      </c>
      <c r="F17" s="102">
        <v>499706</v>
      </c>
      <c r="G17" s="102">
        <v>1E-4</v>
      </c>
      <c r="H17" s="102">
        <v>1.78145189E-3</v>
      </c>
      <c r="I17" s="103">
        <v>2.3400000000000001E-2</v>
      </c>
      <c r="J17" s="103">
        <v>0</v>
      </c>
      <c r="K17" s="103">
        <v>0</v>
      </c>
    </row>
    <row r="18" spans="2:11" customFormat="1" ht="12.75">
      <c r="B18" s="99" t="s">
        <v>2545</v>
      </c>
      <c r="C18" s="99" t="s">
        <v>2546</v>
      </c>
      <c r="D18" s="99" t="s">
        <v>106</v>
      </c>
      <c r="E18" s="99" t="s">
        <v>2547</v>
      </c>
      <c r="F18" s="102">
        <v>139972.16</v>
      </c>
      <c r="G18" s="102">
        <v>147.44739999999999</v>
      </c>
      <c r="H18" s="102">
        <v>735.76363244528898</v>
      </c>
      <c r="I18" s="103">
        <v>6.3E-3</v>
      </c>
      <c r="J18" s="103">
        <v>6.9999999999999999E-4</v>
      </c>
      <c r="K18" s="103">
        <v>0</v>
      </c>
    </row>
    <row r="19" spans="2:11" customFormat="1" ht="12.75">
      <c r="B19" s="99" t="s">
        <v>2548</v>
      </c>
      <c r="C19" s="99" t="s">
        <v>2549</v>
      </c>
      <c r="D19" s="99" t="s">
        <v>102</v>
      </c>
      <c r="E19" s="99" t="s">
        <v>2550</v>
      </c>
      <c r="F19" s="102">
        <v>85497.21</v>
      </c>
      <c r="G19" s="102">
        <v>79.442143000000002</v>
      </c>
      <c r="H19" s="102">
        <v>67.920815829210298</v>
      </c>
      <c r="I19" s="103">
        <v>6.3E-3</v>
      </c>
      <c r="J19" s="103">
        <v>1E-4</v>
      </c>
      <c r="K19" s="103">
        <v>0</v>
      </c>
    </row>
    <row r="20" spans="2:11" customFormat="1" ht="12.75">
      <c r="B20" s="99" t="s">
        <v>2551</v>
      </c>
      <c r="C20" s="99" t="s">
        <v>2552</v>
      </c>
      <c r="D20" s="99" t="s">
        <v>102</v>
      </c>
      <c r="E20" s="99" t="s">
        <v>2550</v>
      </c>
      <c r="F20" s="102">
        <v>568519.12</v>
      </c>
      <c r="G20" s="102">
        <v>76.867215000000002</v>
      </c>
      <c r="H20" s="102">
        <v>437.00481428650801</v>
      </c>
      <c r="I20" s="103">
        <v>6.3E-3</v>
      </c>
      <c r="J20" s="103">
        <v>4.0000000000000002E-4</v>
      </c>
      <c r="K20" s="103">
        <v>0</v>
      </c>
    </row>
    <row r="21" spans="2:11" customFormat="1" ht="12.75">
      <c r="B21" s="99" t="s">
        <v>2553</v>
      </c>
      <c r="C21" s="99" t="s">
        <v>2554</v>
      </c>
      <c r="D21" s="99" t="s">
        <v>106</v>
      </c>
      <c r="E21" s="99" t="s">
        <v>2542</v>
      </c>
      <c r="F21" s="102">
        <v>987500</v>
      </c>
      <c r="G21" s="102">
        <v>0.22589999999999999</v>
      </c>
      <c r="H21" s="102">
        <v>7.9526683125000002</v>
      </c>
      <c r="I21" s="103">
        <v>4.5600000000000002E-2</v>
      </c>
      <c r="J21" s="103">
        <v>0</v>
      </c>
      <c r="K21" s="103">
        <v>0</v>
      </c>
    </row>
    <row r="22" spans="2:11" customFormat="1">
      <c r="B22" s="98" t="s">
        <v>2555</v>
      </c>
      <c r="C22" s="97"/>
      <c r="D22" s="99"/>
      <c r="E22" s="99"/>
      <c r="F22" s="100">
        <v>0</v>
      </c>
      <c r="G22" s="99"/>
      <c r="H22" s="100">
        <v>0</v>
      </c>
      <c r="I22" s="99"/>
      <c r="J22" s="101">
        <v>0</v>
      </c>
      <c r="K22" s="101">
        <v>0</v>
      </c>
    </row>
    <row r="23" spans="2:11" customFormat="1" ht="12.75">
      <c r="B23" s="99" t="s">
        <v>226</v>
      </c>
      <c r="C23" s="99" t="s">
        <v>226</v>
      </c>
      <c r="D23" s="99" t="s">
        <v>226</v>
      </c>
      <c r="E23" s="99"/>
      <c r="F23" s="102">
        <v>0</v>
      </c>
      <c r="G23" s="102">
        <v>0</v>
      </c>
      <c r="H23" s="102">
        <v>0</v>
      </c>
      <c r="I23" s="103">
        <v>0</v>
      </c>
      <c r="J23" s="103">
        <v>0</v>
      </c>
      <c r="K23" s="103">
        <v>0</v>
      </c>
    </row>
    <row r="24" spans="2:11" customFormat="1">
      <c r="B24" s="98" t="s">
        <v>2556</v>
      </c>
      <c r="C24" s="97"/>
      <c r="D24" s="99"/>
      <c r="E24" s="99"/>
      <c r="F24" s="100">
        <v>15968191.68</v>
      </c>
      <c r="G24" s="99"/>
      <c r="H24" s="100">
        <v>15791.347010229991</v>
      </c>
      <c r="I24" s="99"/>
      <c r="J24" s="101">
        <v>1.4800000000000001E-2</v>
      </c>
      <c r="K24" s="101">
        <v>8.9999999999999998E-4</v>
      </c>
    </row>
    <row r="25" spans="2:11" customFormat="1" ht="12.75">
      <c r="B25" s="99" t="s">
        <v>2557</v>
      </c>
      <c r="C25" s="99" t="s">
        <v>2558</v>
      </c>
      <c r="D25" s="99" t="s">
        <v>102</v>
      </c>
      <c r="E25" s="99" t="s">
        <v>2559</v>
      </c>
      <c r="F25" s="102">
        <v>2463145.35</v>
      </c>
      <c r="G25" s="102">
        <v>65.746939999999995</v>
      </c>
      <c r="H25" s="102">
        <v>1619.44269537729</v>
      </c>
      <c r="I25" s="103">
        <v>2.1000000000000001E-2</v>
      </c>
      <c r="J25" s="103">
        <v>1.5E-3</v>
      </c>
      <c r="K25" s="103">
        <v>1E-4</v>
      </c>
    </row>
    <row r="26" spans="2:11" customFormat="1" ht="12.75">
      <c r="B26" s="99" t="s">
        <v>2560</v>
      </c>
      <c r="C26" s="99" t="s">
        <v>2561</v>
      </c>
      <c r="D26" s="99" t="s">
        <v>102</v>
      </c>
      <c r="E26" s="99" t="s">
        <v>374</v>
      </c>
      <c r="F26" s="102">
        <v>13505046.33</v>
      </c>
      <c r="G26" s="102">
        <v>104.93784300000002</v>
      </c>
      <c r="H26" s="102">
        <v>14171.9043148527</v>
      </c>
      <c r="I26" s="103">
        <v>2.63E-2</v>
      </c>
      <c r="J26" s="103">
        <v>1.3299999999999999E-2</v>
      </c>
      <c r="K26" s="103">
        <v>8.0000000000000004E-4</v>
      </c>
    </row>
    <row r="27" spans="2:11" customFormat="1">
      <c r="B27" s="98" t="s">
        <v>2562</v>
      </c>
      <c r="C27" s="97"/>
      <c r="D27" s="99"/>
      <c r="E27" s="99"/>
      <c r="F27" s="100">
        <v>46300551.629000001</v>
      </c>
      <c r="G27" s="99"/>
      <c r="H27" s="100">
        <v>87081.507618825941</v>
      </c>
      <c r="I27" s="99"/>
      <c r="J27" s="101">
        <v>8.1600000000000006E-2</v>
      </c>
      <c r="K27" s="101">
        <v>5.1999999999999998E-3</v>
      </c>
    </row>
    <row r="28" spans="2:11" customFormat="1" ht="12.75">
      <c r="B28" s="99" t="s">
        <v>2563</v>
      </c>
      <c r="C28" s="99" t="s">
        <v>2564</v>
      </c>
      <c r="D28" s="99" t="s">
        <v>106</v>
      </c>
      <c r="E28" s="99" t="s">
        <v>282</v>
      </c>
      <c r="F28" s="102">
        <v>7000.34</v>
      </c>
      <c r="G28" s="102">
        <v>100</v>
      </c>
      <c r="H28" s="102">
        <v>24.956212099999998</v>
      </c>
      <c r="I28" s="103">
        <v>1.7500000000000002E-2</v>
      </c>
      <c r="J28" s="103">
        <v>0</v>
      </c>
      <c r="K28" s="103">
        <v>0</v>
      </c>
    </row>
    <row r="29" spans="2:11" customFormat="1" ht="12.75">
      <c r="B29" s="99" t="s">
        <v>2565</v>
      </c>
      <c r="C29" s="99" t="s">
        <v>2566</v>
      </c>
      <c r="D29" s="99" t="s">
        <v>106</v>
      </c>
      <c r="E29" s="99" t="s">
        <v>2567</v>
      </c>
      <c r="F29" s="102">
        <v>34669.01</v>
      </c>
      <c r="G29" s="102">
        <v>100</v>
      </c>
      <c r="H29" s="102">
        <v>123.59502065</v>
      </c>
      <c r="I29" s="103">
        <v>1.6999999999999999E-3</v>
      </c>
      <c r="J29" s="103">
        <v>1E-4</v>
      </c>
      <c r="K29" s="103">
        <v>0</v>
      </c>
    </row>
    <row r="30" spans="2:11" customFormat="1" ht="12.75">
      <c r="B30" s="99" t="s">
        <v>2568</v>
      </c>
      <c r="C30" s="99" t="s">
        <v>2569</v>
      </c>
      <c r="D30" s="99" t="s">
        <v>106</v>
      </c>
      <c r="E30" s="99" t="s">
        <v>2570</v>
      </c>
      <c r="F30" s="102">
        <v>1393086</v>
      </c>
      <c r="G30" s="102">
        <v>78.501999999999995</v>
      </c>
      <c r="H30" s="102">
        <v>3898.6853251818002</v>
      </c>
      <c r="I30" s="103">
        <v>7.0000000000000007E-2</v>
      </c>
      <c r="J30" s="103">
        <v>3.7000000000000002E-3</v>
      </c>
      <c r="K30" s="103">
        <v>2.0000000000000001E-4</v>
      </c>
    </row>
    <row r="31" spans="2:11" customFormat="1" ht="12.75">
      <c r="B31" s="99" t="s">
        <v>2571</v>
      </c>
      <c r="C31" s="99" t="s">
        <v>2572</v>
      </c>
      <c r="D31" s="99" t="s">
        <v>102</v>
      </c>
      <c r="E31" s="99" t="s">
        <v>2436</v>
      </c>
      <c r="F31" s="102">
        <v>6706219.8600000003</v>
      </c>
      <c r="G31" s="102">
        <v>105.4592</v>
      </c>
      <c r="H31" s="102">
        <v>7072.3258145971204</v>
      </c>
      <c r="I31" s="103">
        <v>1.34E-2</v>
      </c>
      <c r="J31" s="103">
        <v>6.6E-3</v>
      </c>
      <c r="K31" s="103">
        <v>4.0000000000000002E-4</v>
      </c>
    </row>
    <row r="32" spans="2:11" customFormat="1" ht="12.75">
      <c r="B32" s="99" t="s">
        <v>2573</v>
      </c>
      <c r="C32" s="99" t="s">
        <v>2574</v>
      </c>
      <c r="D32" s="99" t="s">
        <v>102</v>
      </c>
      <c r="E32" s="99" t="s">
        <v>2575</v>
      </c>
      <c r="F32" s="102">
        <v>8492804.7200000007</v>
      </c>
      <c r="G32" s="102">
        <v>101.9207</v>
      </c>
      <c r="H32" s="102">
        <v>8655.9260202570404</v>
      </c>
      <c r="I32" s="103">
        <v>1.0699999999999999E-2</v>
      </c>
      <c r="J32" s="103">
        <v>8.0999999999999996E-3</v>
      </c>
      <c r="K32" s="103">
        <v>5.0000000000000001E-4</v>
      </c>
    </row>
    <row r="33" spans="2:11" customFormat="1" ht="12.75">
      <c r="B33" s="99" t="s">
        <v>2576</v>
      </c>
      <c r="C33" s="99" t="s">
        <v>2577</v>
      </c>
      <c r="D33" s="99" t="s">
        <v>106</v>
      </c>
      <c r="E33" s="99" t="s">
        <v>2578</v>
      </c>
      <c r="F33" s="102">
        <v>1373107.42</v>
      </c>
      <c r="G33" s="102">
        <v>97.221000000000004</v>
      </c>
      <c r="H33" s="102">
        <v>4759.0923465055803</v>
      </c>
      <c r="I33" s="103">
        <v>9.5999999999999992E-3</v>
      </c>
      <c r="J33" s="103">
        <v>4.4999999999999997E-3</v>
      </c>
      <c r="K33" s="103">
        <v>2.9999999999999997E-4</v>
      </c>
    </row>
    <row r="34" spans="2:11" customFormat="1" ht="12.75">
      <c r="B34" s="99" t="s">
        <v>2579</v>
      </c>
      <c r="C34" s="99" t="s">
        <v>2580</v>
      </c>
      <c r="D34" s="99" t="s">
        <v>106</v>
      </c>
      <c r="E34" s="99" t="s">
        <v>2581</v>
      </c>
      <c r="F34" s="102">
        <v>4997425</v>
      </c>
      <c r="G34" s="102">
        <v>7.758</v>
      </c>
      <c r="H34" s="102">
        <v>1382.1513252975001</v>
      </c>
      <c r="I34" s="103">
        <v>5.8400000000000001E-2</v>
      </c>
      <c r="J34" s="103">
        <v>1.2999999999999999E-3</v>
      </c>
      <c r="K34" s="103">
        <v>1E-4</v>
      </c>
    </row>
    <row r="35" spans="2:11" customFormat="1" ht="12.75">
      <c r="B35" s="99" t="s">
        <v>2582</v>
      </c>
      <c r="C35" s="99" t="s">
        <v>2583</v>
      </c>
      <c r="D35" s="99" t="s">
        <v>106</v>
      </c>
      <c r="E35" s="99" t="s">
        <v>2584</v>
      </c>
      <c r="F35" s="102">
        <v>2331630.659</v>
      </c>
      <c r="G35" s="102">
        <v>99.91819999999997</v>
      </c>
      <c r="H35" s="102">
        <v>8305.4638679561394</v>
      </c>
      <c r="I35" s="103">
        <v>4.1000000000000002E-2</v>
      </c>
      <c r="J35" s="103">
        <v>7.7999999999999996E-3</v>
      </c>
      <c r="K35" s="103">
        <v>5.0000000000000001E-4</v>
      </c>
    </row>
    <row r="36" spans="2:11" customFormat="1" ht="12.75">
      <c r="B36" s="99" t="s">
        <v>2585</v>
      </c>
      <c r="C36" s="99" t="s">
        <v>2586</v>
      </c>
      <c r="D36" s="99" t="s">
        <v>106</v>
      </c>
      <c r="E36" s="99" t="s">
        <v>2587</v>
      </c>
      <c r="F36" s="102">
        <v>754788.65</v>
      </c>
      <c r="G36" s="102">
        <v>104.64419999999978</v>
      </c>
      <c r="H36" s="102">
        <v>2815.7886710829598</v>
      </c>
      <c r="I36" s="103">
        <v>5.0000000000000001E-4</v>
      </c>
      <c r="J36" s="103">
        <v>2.5999999999999999E-3</v>
      </c>
      <c r="K36" s="103">
        <v>2.0000000000000001E-4</v>
      </c>
    </row>
    <row r="37" spans="2:11" customFormat="1" ht="12.75">
      <c r="B37" s="99" t="s">
        <v>2588</v>
      </c>
      <c r="C37" s="99" t="s">
        <v>2589</v>
      </c>
      <c r="D37" s="99" t="s">
        <v>102</v>
      </c>
      <c r="E37" s="99" t="s">
        <v>2590</v>
      </c>
      <c r="F37" s="102">
        <v>2145013.7999999998</v>
      </c>
      <c r="G37" s="102">
        <v>93.023700000000005</v>
      </c>
      <c r="H37" s="102">
        <v>1995.3712022706</v>
      </c>
      <c r="I37" s="103">
        <v>0.02</v>
      </c>
      <c r="J37" s="103">
        <v>1.9E-3</v>
      </c>
      <c r="K37" s="103">
        <v>1E-4</v>
      </c>
    </row>
    <row r="38" spans="2:11" customFormat="1" ht="12.75">
      <c r="B38" s="99" t="s">
        <v>2591</v>
      </c>
      <c r="C38" s="99" t="s">
        <v>2592</v>
      </c>
      <c r="D38" s="99" t="s">
        <v>106</v>
      </c>
      <c r="E38" s="99" t="s">
        <v>2593</v>
      </c>
      <c r="F38" s="102">
        <v>4061272.55</v>
      </c>
      <c r="G38" s="102">
        <v>1E-4</v>
      </c>
      <c r="H38" s="102">
        <v>1.4478436640750001E-2</v>
      </c>
      <c r="I38" s="103">
        <v>6.83E-2</v>
      </c>
      <c r="J38" s="103">
        <v>0</v>
      </c>
      <c r="K38" s="103">
        <v>0</v>
      </c>
    </row>
    <row r="39" spans="2:11" customFormat="1" ht="12.75">
      <c r="B39" s="99" t="s">
        <v>2594</v>
      </c>
      <c r="C39" s="99" t="s">
        <v>2595</v>
      </c>
      <c r="D39" s="99" t="s">
        <v>106</v>
      </c>
      <c r="E39" s="99" t="s">
        <v>2596</v>
      </c>
      <c r="F39" s="102">
        <v>2529092.59</v>
      </c>
      <c r="G39" s="102">
        <v>117.74500000000025</v>
      </c>
      <c r="H39" s="102">
        <v>10616.1424498905</v>
      </c>
      <c r="I39" s="103">
        <v>5.3E-3</v>
      </c>
      <c r="J39" s="103">
        <v>0.01</v>
      </c>
      <c r="K39" s="103">
        <v>5.9999999999999995E-4</v>
      </c>
    </row>
    <row r="40" spans="2:11" customFormat="1" ht="12.75">
      <c r="B40" s="99" t="s">
        <v>2597</v>
      </c>
      <c r="C40" s="99" t="s">
        <v>2598</v>
      </c>
      <c r="D40" s="99" t="s">
        <v>106</v>
      </c>
      <c r="E40" s="99" t="s">
        <v>2599</v>
      </c>
      <c r="F40" s="102">
        <v>4119097</v>
      </c>
      <c r="G40" s="102">
        <v>21.465199999999999</v>
      </c>
      <c r="H40" s="102">
        <v>3152.0746389548599</v>
      </c>
      <c r="I40" s="103">
        <v>2.8500000000000001E-2</v>
      </c>
      <c r="J40" s="103">
        <v>3.0000000000000001E-3</v>
      </c>
      <c r="K40" s="103">
        <v>2.0000000000000001E-4</v>
      </c>
    </row>
    <row r="41" spans="2:11" customFormat="1" ht="12.75">
      <c r="B41" s="99" t="s">
        <v>2600</v>
      </c>
      <c r="C41" s="99" t="s">
        <v>2601</v>
      </c>
      <c r="D41" s="99" t="s">
        <v>106</v>
      </c>
      <c r="E41" s="99" t="s">
        <v>2542</v>
      </c>
      <c r="F41" s="102">
        <v>1479000</v>
      </c>
      <c r="G41" s="102">
        <v>1E-4</v>
      </c>
      <c r="H41" s="102">
        <v>5.2726350000000003E-3</v>
      </c>
      <c r="I41" s="103">
        <v>3.8899999999999997E-2</v>
      </c>
      <c r="J41" s="103">
        <v>0</v>
      </c>
      <c r="K41" s="103">
        <v>0</v>
      </c>
    </row>
    <row r="42" spans="2:11" customFormat="1" ht="12.75">
      <c r="B42" s="99" t="s">
        <v>2602</v>
      </c>
      <c r="C42" s="99" t="s">
        <v>2603</v>
      </c>
      <c r="D42" s="99" t="s">
        <v>106</v>
      </c>
      <c r="E42" s="99" t="s">
        <v>2604</v>
      </c>
      <c r="F42" s="102">
        <v>31827.99</v>
      </c>
      <c r="G42" s="102">
        <v>7.5505000000000004</v>
      </c>
      <c r="H42" s="102">
        <v>8.5673095523467495</v>
      </c>
      <c r="I42" s="103">
        <v>0.01</v>
      </c>
      <c r="J42" s="103">
        <v>0</v>
      </c>
      <c r="K42" s="103">
        <v>0</v>
      </c>
    </row>
    <row r="43" spans="2:11" customFormat="1" ht="12.75">
      <c r="B43" s="99" t="s">
        <v>2605</v>
      </c>
      <c r="C43" s="99" t="s">
        <v>2606</v>
      </c>
      <c r="D43" s="99" t="s">
        <v>106</v>
      </c>
      <c r="E43" s="99" t="s">
        <v>2607</v>
      </c>
      <c r="F43" s="102">
        <v>3828732.12</v>
      </c>
      <c r="G43" s="102">
        <v>91.675100000000214</v>
      </c>
      <c r="H43" s="102">
        <v>12513.128609080701</v>
      </c>
      <c r="I43" s="103">
        <v>4.4900000000000002E-2</v>
      </c>
      <c r="J43" s="103">
        <v>1.17E-2</v>
      </c>
      <c r="K43" s="103">
        <v>6.9999999999999999E-4</v>
      </c>
    </row>
    <row r="44" spans="2:11" customFormat="1" ht="12.75">
      <c r="B44" s="99" t="s">
        <v>2608</v>
      </c>
      <c r="C44" s="99" t="s">
        <v>2609</v>
      </c>
      <c r="D44" s="99" t="s">
        <v>102</v>
      </c>
      <c r="E44" s="99" t="s">
        <v>2610</v>
      </c>
      <c r="F44" s="102">
        <v>30757.7</v>
      </c>
      <c r="G44" s="102">
        <v>15836.405390769984</v>
      </c>
      <c r="H44" s="102">
        <v>4870.9140608768603</v>
      </c>
      <c r="I44" s="103">
        <v>3.5000000000000003E-2</v>
      </c>
      <c r="J44" s="103">
        <v>4.5999999999999999E-3</v>
      </c>
      <c r="K44" s="103">
        <v>2.9999999999999997E-4</v>
      </c>
    </row>
    <row r="45" spans="2:11" customFormat="1" ht="12.75">
      <c r="B45" s="99" t="s">
        <v>2611</v>
      </c>
      <c r="C45" s="99" t="s">
        <v>2612</v>
      </c>
      <c r="D45" s="99" t="s">
        <v>110</v>
      </c>
      <c r="E45" s="99" t="s">
        <v>2613</v>
      </c>
      <c r="F45" s="102">
        <v>1985026.22</v>
      </c>
      <c r="G45" s="102">
        <v>218.12030000000019</v>
      </c>
      <c r="H45" s="102">
        <v>16887.3049935003</v>
      </c>
      <c r="I45" s="103">
        <v>1.95E-2</v>
      </c>
      <c r="J45" s="103">
        <v>1.5800000000000002E-2</v>
      </c>
      <c r="K45" s="103">
        <v>1E-3</v>
      </c>
    </row>
    <row r="46" spans="2:11" customFormat="1">
      <c r="B46" s="98" t="s">
        <v>274</v>
      </c>
      <c r="C46" s="97"/>
      <c r="D46" s="99"/>
      <c r="E46" s="99"/>
      <c r="F46" s="100">
        <v>316729074.81699997</v>
      </c>
      <c r="G46" s="99"/>
      <c r="H46" s="100">
        <v>956062.79277885472</v>
      </c>
      <c r="I46" s="99"/>
      <c r="J46" s="101">
        <v>0.8962</v>
      </c>
      <c r="K46" s="101">
        <v>5.67E-2</v>
      </c>
    </row>
    <row r="47" spans="2:11" customFormat="1">
      <c r="B47" s="98" t="s">
        <v>2614</v>
      </c>
      <c r="C47" s="97"/>
      <c r="D47" s="99"/>
      <c r="E47" s="99"/>
      <c r="F47" s="100">
        <v>11364466.65</v>
      </c>
      <c r="G47" s="99"/>
      <c r="H47" s="100">
        <v>46561.611541968079</v>
      </c>
      <c r="I47" s="99"/>
      <c r="J47" s="101">
        <v>4.36E-2</v>
      </c>
      <c r="K47" s="101">
        <v>2.8E-3</v>
      </c>
    </row>
    <row r="48" spans="2:11" customFormat="1" ht="12.75">
      <c r="B48" s="99" t="s">
        <v>4531</v>
      </c>
      <c r="C48" s="99" t="s">
        <v>2616</v>
      </c>
      <c r="D48" s="99" t="s">
        <v>106</v>
      </c>
      <c r="E48" s="99" t="s">
        <v>2617</v>
      </c>
      <c r="F48" s="102">
        <v>184223.67</v>
      </c>
      <c r="G48" s="102">
        <v>95.900900000000149</v>
      </c>
      <c r="H48" s="102">
        <v>629.83624164090202</v>
      </c>
      <c r="I48" s="103">
        <v>2.3E-2</v>
      </c>
      <c r="J48" s="103">
        <v>5.9999999999999995E-4</v>
      </c>
      <c r="K48" s="103">
        <v>0</v>
      </c>
    </row>
    <row r="49" spans="2:11" customFormat="1" ht="12.75">
      <c r="B49" s="99" t="s">
        <v>4532</v>
      </c>
      <c r="C49" s="99" t="s">
        <v>2618</v>
      </c>
      <c r="D49" s="99" t="s">
        <v>106</v>
      </c>
      <c r="E49" s="99" t="s">
        <v>2619</v>
      </c>
      <c r="F49" s="102">
        <v>1837420.01</v>
      </c>
      <c r="G49" s="102">
        <v>104.517</v>
      </c>
      <c r="H49" s="102">
        <v>6846.2840091513099</v>
      </c>
      <c r="I49" s="103">
        <v>2.8999999999999998E-3</v>
      </c>
      <c r="J49" s="103">
        <v>6.4000000000000003E-3</v>
      </c>
      <c r="K49" s="103">
        <v>4.0000000000000002E-4</v>
      </c>
    </row>
    <row r="50" spans="2:11" customFormat="1" ht="12.75">
      <c r="B50" s="99" t="s">
        <v>4463</v>
      </c>
      <c r="C50" s="99" t="s">
        <v>4533</v>
      </c>
      <c r="D50" s="99" t="s">
        <v>106</v>
      </c>
      <c r="E50" s="99" t="s">
        <v>2620</v>
      </c>
      <c r="F50" s="102">
        <v>2510472.0699999998</v>
      </c>
      <c r="G50" s="102">
        <v>139.40359999999956</v>
      </c>
      <c r="H50" s="102">
        <v>12476.3892977782</v>
      </c>
      <c r="I50" s="103">
        <v>7.6E-3</v>
      </c>
      <c r="J50" s="103">
        <v>1.17E-2</v>
      </c>
      <c r="K50" s="103">
        <v>6.9999999999999999E-4</v>
      </c>
    </row>
    <row r="51" spans="2:11" customFormat="1" ht="12.75">
      <c r="B51" s="99" t="s">
        <v>4534</v>
      </c>
      <c r="C51" s="99" t="s">
        <v>4535</v>
      </c>
      <c r="D51" s="99" t="s">
        <v>106</v>
      </c>
      <c r="E51" s="99" t="s">
        <v>2621</v>
      </c>
      <c r="F51" s="102">
        <v>993720.08</v>
      </c>
      <c r="G51" s="102">
        <v>97.330799999999996</v>
      </c>
      <c r="H51" s="102">
        <v>3448.0526834218399</v>
      </c>
      <c r="I51" s="103">
        <v>7.3000000000000001E-3</v>
      </c>
      <c r="J51" s="103">
        <v>3.2000000000000002E-3</v>
      </c>
      <c r="K51" s="103">
        <v>2.0000000000000001E-4</v>
      </c>
    </row>
    <row r="52" spans="2:11" customFormat="1" ht="12.75">
      <c r="B52" s="99" t="s">
        <v>4536</v>
      </c>
      <c r="C52" s="99" t="s">
        <v>4537</v>
      </c>
      <c r="D52" s="99" t="s">
        <v>106</v>
      </c>
      <c r="E52" s="99" t="s">
        <v>2584</v>
      </c>
      <c r="F52" s="102">
        <v>4847213</v>
      </c>
      <c r="G52" s="102">
        <v>113.3753</v>
      </c>
      <c r="H52" s="102">
        <v>19591.6082295868</v>
      </c>
      <c r="I52" s="103">
        <v>2.5999999999999999E-2</v>
      </c>
      <c r="J52" s="103">
        <v>1.84E-2</v>
      </c>
      <c r="K52" s="103">
        <v>1.1999999999999999E-3</v>
      </c>
    </row>
    <row r="53" spans="2:11" customFormat="1" ht="12.75">
      <c r="B53" s="99" t="s">
        <v>4538</v>
      </c>
      <c r="C53" s="99" t="s">
        <v>2622</v>
      </c>
      <c r="D53" s="99" t="s">
        <v>106</v>
      </c>
      <c r="E53" s="99" t="s">
        <v>2623</v>
      </c>
      <c r="F53" s="102">
        <v>991417.82</v>
      </c>
      <c r="G53" s="102">
        <v>100.99130000000005</v>
      </c>
      <c r="H53" s="102">
        <v>3569.44108038903</v>
      </c>
      <c r="I53" s="103">
        <v>1.9599999999999999E-2</v>
      </c>
      <c r="J53" s="103">
        <v>3.3E-3</v>
      </c>
      <c r="K53" s="103">
        <v>2.0000000000000001E-4</v>
      </c>
    </row>
    <row r="54" spans="2:11" customFormat="1">
      <c r="B54" s="98" t="s">
        <v>2624</v>
      </c>
      <c r="C54" s="97"/>
      <c r="D54" s="99"/>
      <c r="E54" s="99"/>
      <c r="F54" s="100">
        <v>57849.68</v>
      </c>
      <c r="G54" s="99"/>
      <c r="H54" s="100">
        <v>30686.078376788191</v>
      </c>
      <c r="I54" s="99"/>
      <c r="J54" s="101">
        <v>2.8799999999999999E-2</v>
      </c>
      <c r="K54" s="101">
        <v>1.8E-3</v>
      </c>
    </row>
    <row r="55" spans="2:11" customFormat="1" ht="12.75">
      <c r="B55" s="99" t="s">
        <v>2625</v>
      </c>
      <c r="C55" s="99" t="s">
        <v>2626</v>
      </c>
      <c r="D55" s="99" t="s">
        <v>106</v>
      </c>
      <c r="E55" s="99" t="s">
        <v>614</v>
      </c>
      <c r="F55" s="102">
        <v>3.08</v>
      </c>
      <c r="G55" s="102">
        <v>60704.32</v>
      </c>
      <c r="H55" s="102">
        <v>6.66545574464</v>
      </c>
      <c r="I55" s="103">
        <v>0</v>
      </c>
      <c r="J55" s="103">
        <v>0</v>
      </c>
      <c r="K55" s="103">
        <v>0</v>
      </c>
    </row>
    <row r="56" spans="2:11" customFormat="1" ht="12.75">
      <c r="B56" s="99" t="s">
        <v>2627</v>
      </c>
      <c r="C56" s="99" t="s">
        <v>2628</v>
      </c>
      <c r="D56" s="99" t="s">
        <v>113</v>
      </c>
      <c r="E56" s="99" t="s">
        <v>2629</v>
      </c>
      <c r="F56" s="102">
        <v>9771.15</v>
      </c>
      <c r="G56" s="102">
        <v>15286.710000000003</v>
      </c>
      <c r="H56" s="102">
        <v>6570.13324001617</v>
      </c>
      <c r="I56" s="103">
        <v>0</v>
      </c>
      <c r="J56" s="103">
        <v>6.1999999999999998E-3</v>
      </c>
      <c r="K56" s="103">
        <v>4.0000000000000002E-4</v>
      </c>
    </row>
    <row r="57" spans="2:11" customFormat="1" ht="12.75">
      <c r="B57" s="99" t="s">
        <v>2630</v>
      </c>
      <c r="C57" s="99" t="s">
        <v>2631</v>
      </c>
      <c r="D57" s="99" t="s">
        <v>113</v>
      </c>
      <c r="E57" s="99" t="s">
        <v>2632</v>
      </c>
      <c r="F57" s="102">
        <v>625.12</v>
      </c>
      <c r="G57" s="102">
        <v>15373.669999999986</v>
      </c>
      <c r="H57" s="102">
        <v>422.72255253733402</v>
      </c>
      <c r="I57" s="103">
        <v>0</v>
      </c>
      <c r="J57" s="103">
        <v>4.0000000000000002E-4</v>
      </c>
      <c r="K57" s="103">
        <v>0</v>
      </c>
    </row>
    <row r="58" spans="2:11" customFormat="1" ht="12.75">
      <c r="B58" s="99" t="s">
        <v>2633</v>
      </c>
      <c r="C58" s="99" t="s">
        <v>2634</v>
      </c>
      <c r="D58" s="99" t="s">
        <v>113</v>
      </c>
      <c r="E58" s="99" t="s">
        <v>2635</v>
      </c>
      <c r="F58" s="102">
        <v>1187.72</v>
      </c>
      <c r="G58" s="102">
        <v>15373.669999999993</v>
      </c>
      <c r="H58" s="102">
        <v>803.16744001094605</v>
      </c>
      <c r="I58" s="103">
        <v>0</v>
      </c>
      <c r="J58" s="103">
        <v>8.0000000000000004E-4</v>
      </c>
      <c r="K58" s="103">
        <v>0</v>
      </c>
    </row>
    <row r="59" spans="2:11" customFormat="1" ht="12.75">
      <c r="B59" s="99" t="s">
        <v>2636</v>
      </c>
      <c r="C59" s="99" t="s">
        <v>2637</v>
      </c>
      <c r="D59" s="99" t="s">
        <v>106</v>
      </c>
      <c r="E59" s="99" t="s">
        <v>2638</v>
      </c>
      <c r="F59" s="102">
        <v>35162.160000000003</v>
      </c>
      <c r="G59" s="102">
        <v>1E-4</v>
      </c>
      <c r="H59" s="102">
        <v>1.253531004E-4</v>
      </c>
      <c r="I59" s="103">
        <v>0</v>
      </c>
      <c r="J59" s="103">
        <v>0</v>
      </c>
      <c r="K59" s="103">
        <v>0</v>
      </c>
    </row>
    <row r="60" spans="2:11" customFormat="1" ht="12.75">
      <c r="B60" s="99" t="s">
        <v>2639</v>
      </c>
      <c r="C60" s="99" t="s">
        <v>2640</v>
      </c>
      <c r="D60" s="99" t="s">
        <v>110</v>
      </c>
      <c r="E60" s="99" t="s">
        <v>2641</v>
      </c>
      <c r="F60" s="102">
        <v>388.63</v>
      </c>
      <c r="G60" s="102">
        <v>291671.02</v>
      </c>
      <c r="H60" s="102">
        <v>1133.521085026</v>
      </c>
      <c r="I60" s="103">
        <v>0</v>
      </c>
      <c r="J60" s="103">
        <v>1.1000000000000001E-3</v>
      </c>
      <c r="K60" s="103">
        <v>1E-4</v>
      </c>
    </row>
    <row r="61" spans="2:11" customFormat="1" ht="12.75">
      <c r="B61" s="99" t="s">
        <v>2642</v>
      </c>
      <c r="C61" s="99" t="s">
        <v>2643</v>
      </c>
      <c r="D61" s="99" t="s">
        <v>102</v>
      </c>
      <c r="E61" s="99" t="s">
        <v>2644</v>
      </c>
      <c r="F61" s="102">
        <v>10711.82</v>
      </c>
      <c r="G61" s="102">
        <v>203045.5</v>
      </c>
      <c r="H61" s="102">
        <v>21749.868478100001</v>
      </c>
      <c r="I61" s="103">
        <v>0</v>
      </c>
      <c r="J61" s="103">
        <v>2.0400000000000001E-2</v>
      </c>
      <c r="K61" s="103">
        <v>1.2999999999999999E-3</v>
      </c>
    </row>
    <row r="62" spans="2:11" customFormat="1">
      <c r="B62" s="98" t="s">
        <v>2645</v>
      </c>
      <c r="C62" s="97"/>
      <c r="D62" s="99"/>
      <c r="E62" s="99"/>
      <c r="F62" s="100">
        <v>32968395.577</v>
      </c>
      <c r="G62" s="99"/>
      <c r="H62" s="100">
        <v>105156.88148354067</v>
      </c>
      <c r="I62" s="99"/>
      <c r="J62" s="101">
        <v>9.8599999999999993E-2</v>
      </c>
      <c r="K62" s="101">
        <v>6.1999999999999998E-3</v>
      </c>
    </row>
    <row r="63" spans="2:11" customFormat="1" ht="12.75">
      <c r="B63" s="99" t="s">
        <v>2646</v>
      </c>
      <c r="C63" s="99" t="s">
        <v>2647</v>
      </c>
      <c r="D63" s="99" t="s">
        <v>106</v>
      </c>
      <c r="E63" s="99" t="s">
        <v>2648</v>
      </c>
      <c r="F63" s="102">
        <v>5054334.96</v>
      </c>
      <c r="G63" s="102">
        <v>117.3397999999999</v>
      </c>
      <c r="H63" s="102">
        <v>21143.111391549901</v>
      </c>
      <c r="I63" s="103">
        <v>1.1999999999999999E-3</v>
      </c>
      <c r="J63" s="103">
        <v>1.9800000000000002E-2</v>
      </c>
      <c r="K63" s="103">
        <v>1.2999999999999999E-3</v>
      </c>
    </row>
    <row r="64" spans="2:11" customFormat="1" ht="12.75">
      <c r="B64" s="99" t="s">
        <v>2649</v>
      </c>
      <c r="C64" s="99" t="s">
        <v>2650</v>
      </c>
      <c r="D64" s="99" t="s">
        <v>106</v>
      </c>
      <c r="E64" s="99" t="s">
        <v>2651</v>
      </c>
      <c r="F64" s="102">
        <v>1715819.53</v>
      </c>
      <c r="G64" s="102">
        <v>116.28070000000005</v>
      </c>
      <c r="H64" s="102">
        <v>7112.77021318683</v>
      </c>
      <c r="I64" s="103">
        <v>0</v>
      </c>
      <c r="J64" s="103">
        <v>6.7000000000000002E-3</v>
      </c>
      <c r="K64" s="103">
        <v>4.0000000000000002E-4</v>
      </c>
    </row>
    <row r="65" spans="2:11" customFormat="1" ht="12.75">
      <c r="B65" s="99" t="s">
        <v>2652</v>
      </c>
      <c r="C65" s="99" t="s">
        <v>2653</v>
      </c>
      <c r="D65" s="99" t="s">
        <v>106</v>
      </c>
      <c r="E65" s="99" t="s">
        <v>2654</v>
      </c>
      <c r="F65" s="102">
        <v>5664576</v>
      </c>
      <c r="G65" s="102">
        <v>23.680700000000002</v>
      </c>
      <c r="H65" s="102">
        <v>4782.1311020860803</v>
      </c>
      <c r="I65" s="103">
        <v>5.5E-2</v>
      </c>
      <c r="J65" s="103">
        <v>4.4999999999999997E-3</v>
      </c>
      <c r="K65" s="103">
        <v>2.9999999999999997E-4</v>
      </c>
    </row>
    <row r="66" spans="2:11" customFormat="1" ht="12.75">
      <c r="B66" s="99" t="s">
        <v>2655</v>
      </c>
      <c r="C66" s="99" t="s">
        <v>2656</v>
      </c>
      <c r="D66" s="99" t="s">
        <v>106</v>
      </c>
      <c r="E66" s="99" t="s">
        <v>2621</v>
      </c>
      <c r="F66" s="102">
        <v>6754267.6969999997</v>
      </c>
      <c r="G66" s="102">
        <v>99.578100000000035</v>
      </c>
      <c r="H66" s="102">
        <v>23977.375189255399</v>
      </c>
      <c r="I66" s="103">
        <v>6.9999999999999999E-4</v>
      </c>
      <c r="J66" s="103">
        <v>2.2499999999999999E-2</v>
      </c>
      <c r="K66" s="103">
        <v>1.4E-3</v>
      </c>
    </row>
    <row r="67" spans="2:11" customFormat="1" ht="12.75">
      <c r="B67" s="99" t="s">
        <v>2657</v>
      </c>
      <c r="C67" s="99" t="s">
        <v>2658</v>
      </c>
      <c r="D67" s="99" t="s">
        <v>106</v>
      </c>
      <c r="E67" s="99" t="s">
        <v>2659</v>
      </c>
      <c r="F67" s="102">
        <v>2270955.88</v>
      </c>
      <c r="G67" s="102">
        <v>101.66840000000002</v>
      </c>
      <c r="H67" s="102">
        <v>8231.0306706703504</v>
      </c>
      <c r="I67" s="103">
        <v>6.9999999999999999E-4</v>
      </c>
      <c r="J67" s="103">
        <v>7.7000000000000002E-3</v>
      </c>
      <c r="K67" s="103">
        <v>5.0000000000000001E-4</v>
      </c>
    </row>
    <row r="68" spans="2:11" customFormat="1" ht="12.75">
      <c r="B68" s="99" t="s">
        <v>2660</v>
      </c>
      <c r="C68" s="99" t="s">
        <v>2661</v>
      </c>
      <c r="D68" s="99" t="s">
        <v>106</v>
      </c>
      <c r="E68" s="99" t="s">
        <v>2662</v>
      </c>
      <c r="F68" s="102">
        <v>2813436.2</v>
      </c>
      <c r="G68" s="102">
        <v>104.44290000000026</v>
      </c>
      <c r="H68" s="102">
        <v>10475.5184824547</v>
      </c>
      <c r="I68" s="103">
        <v>7.1000000000000004E-3</v>
      </c>
      <c r="J68" s="103">
        <v>9.7999999999999997E-3</v>
      </c>
      <c r="K68" s="103">
        <v>5.9999999999999995E-4</v>
      </c>
    </row>
    <row r="69" spans="2:11" customFormat="1" ht="12.75">
      <c r="B69" s="99" t="s">
        <v>2663</v>
      </c>
      <c r="C69" s="99" t="s">
        <v>2664</v>
      </c>
      <c r="D69" s="99" t="s">
        <v>106</v>
      </c>
      <c r="E69" s="99" t="s">
        <v>2665</v>
      </c>
      <c r="F69" s="102">
        <v>7765726.46</v>
      </c>
      <c r="G69" s="102">
        <v>94.604099999999889</v>
      </c>
      <c r="H69" s="102">
        <v>26190.969906493501</v>
      </c>
      <c r="I69" s="103">
        <v>4.0000000000000002E-4</v>
      </c>
      <c r="J69" s="103">
        <v>2.46E-2</v>
      </c>
      <c r="K69" s="103">
        <v>1.6000000000000001E-3</v>
      </c>
    </row>
    <row r="70" spans="2:11" customFormat="1" ht="12.75">
      <c r="B70" s="99" t="s">
        <v>2666</v>
      </c>
      <c r="C70" s="99" t="s">
        <v>2667</v>
      </c>
      <c r="D70" s="99" t="s">
        <v>106</v>
      </c>
      <c r="E70" s="99" t="s">
        <v>2665</v>
      </c>
      <c r="F70" s="102">
        <v>929278.85</v>
      </c>
      <c r="G70" s="102">
        <v>97.920100000000005</v>
      </c>
      <c r="H70" s="102">
        <v>3243.9745278439</v>
      </c>
      <c r="I70" s="103">
        <v>0</v>
      </c>
      <c r="J70" s="103">
        <v>3.0000000000000001E-3</v>
      </c>
      <c r="K70" s="103">
        <v>2.0000000000000001E-4</v>
      </c>
    </row>
    <row r="71" spans="2:11" customFormat="1">
      <c r="B71" s="98" t="s">
        <v>2668</v>
      </c>
      <c r="C71" s="97"/>
      <c r="D71" s="99"/>
      <c r="E71" s="99"/>
      <c r="F71" s="100">
        <v>272338362.91000003</v>
      </c>
      <c r="G71" s="99"/>
      <c r="H71" s="100">
        <v>773658.22137655783</v>
      </c>
      <c r="I71" s="99"/>
      <c r="J71" s="101">
        <v>0.72519999999999996</v>
      </c>
      <c r="K71" s="101">
        <v>4.5900000000000003E-2</v>
      </c>
    </row>
    <row r="72" spans="2:11" customFormat="1" ht="12.75">
      <c r="B72" s="99" t="s">
        <v>2669</v>
      </c>
      <c r="C72" s="99" t="s">
        <v>2670</v>
      </c>
      <c r="D72" s="99" t="s">
        <v>106</v>
      </c>
      <c r="E72" s="99" t="s">
        <v>2671</v>
      </c>
      <c r="F72" s="102">
        <v>1286914.28</v>
      </c>
      <c r="G72" s="102">
        <v>98.278299999999945</v>
      </c>
      <c r="H72" s="102">
        <v>4508.8604049390196</v>
      </c>
      <c r="I72" s="103">
        <v>2.5000000000000001E-3</v>
      </c>
      <c r="J72" s="103">
        <v>4.1999999999999997E-3</v>
      </c>
      <c r="K72" s="103">
        <v>2.9999999999999997E-4</v>
      </c>
    </row>
    <row r="73" spans="2:11" customFormat="1" ht="12.75">
      <c r="B73" s="99" t="s">
        <v>2672</v>
      </c>
      <c r="C73" s="99" t="s">
        <v>2673</v>
      </c>
      <c r="D73" s="99" t="s">
        <v>106</v>
      </c>
      <c r="E73" s="99" t="s">
        <v>282</v>
      </c>
      <c r="F73" s="102">
        <v>309518.40999999997</v>
      </c>
      <c r="G73" s="102">
        <v>98.780599999999993</v>
      </c>
      <c r="H73" s="102">
        <v>1089.97786804266</v>
      </c>
      <c r="I73" s="103">
        <v>2.8199999999999999E-2</v>
      </c>
      <c r="J73" s="103">
        <v>1E-3</v>
      </c>
      <c r="K73" s="103">
        <v>1E-4</v>
      </c>
    </row>
    <row r="74" spans="2:11" customFormat="1" ht="12.75">
      <c r="B74" s="99" t="s">
        <v>2674</v>
      </c>
      <c r="C74" s="99" t="s">
        <v>2675</v>
      </c>
      <c r="D74" s="99" t="s">
        <v>106</v>
      </c>
      <c r="E74" s="99" t="s">
        <v>2617</v>
      </c>
      <c r="F74" s="102">
        <v>328196.28000000003</v>
      </c>
      <c r="G74" s="102">
        <v>94.001300000000057</v>
      </c>
      <c r="H74" s="102">
        <v>1099.8337641646001</v>
      </c>
      <c r="I74" s="103">
        <v>3.61E-2</v>
      </c>
      <c r="J74" s="103">
        <v>1E-3</v>
      </c>
      <c r="K74" s="103">
        <v>1E-4</v>
      </c>
    </row>
    <row r="75" spans="2:11" customFormat="1" ht="12.75">
      <c r="B75" s="99" t="s">
        <v>2676</v>
      </c>
      <c r="C75" s="99" t="s">
        <v>2677</v>
      </c>
      <c r="D75" s="99" t="s">
        <v>106</v>
      </c>
      <c r="E75" s="99" t="s">
        <v>2394</v>
      </c>
      <c r="F75" s="102">
        <v>284817.07</v>
      </c>
      <c r="G75" s="102">
        <v>16.506900000000002</v>
      </c>
      <c r="H75" s="102">
        <v>167.606581727715</v>
      </c>
      <c r="I75" s="103">
        <v>8.2000000000000007E-3</v>
      </c>
      <c r="J75" s="103">
        <v>2.0000000000000001E-4</v>
      </c>
      <c r="K75" s="103">
        <v>0</v>
      </c>
    </row>
    <row r="76" spans="2:11" customFormat="1" ht="12.75">
      <c r="B76" s="99" t="s">
        <v>2678</v>
      </c>
      <c r="C76" s="99" t="s">
        <v>2679</v>
      </c>
      <c r="D76" s="99" t="s">
        <v>106</v>
      </c>
      <c r="E76" s="99" t="s">
        <v>2539</v>
      </c>
      <c r="F76" s="102">
        <v>354835.57</v>
      </c>
      <c r="G76" s="102">
        <v>98.586599999999876</v>
      </c>
      <c r="H76" s="102">
        <v>1247.1094552511499</v>
      </c>
      <c r="I76" s="103">
        <v>2.2000000000000001E-3</v>
      </c>
      <c r="J76" s="103">
        <v>1.1999999999999999E-3</v>
      </c>
      <c r="K76" s="103">
        <v>1E-4</v>
      </c>
    </row>
    <row r="77" spans="2:11" customFormat="1" ht="12.75">
      <c r="B77" s="99" t="s">
        <v>2680</v>
      </c>
      <c r="C77" s="99" t="s">
        <v>2681</v>
      </c>
      <c r="D77" s="99" t="s">
        <v>106</v>
      </c>
      <c r="E77" s="99" t="s">
        <v>2682</v>
      </c>
      <c r="F77" s="102">
        <v>24587751</v>
      </c>
      <c r="G77" s="102">
        <v>96.720600000000005</v>
      </c>
      <c r="H77" s="102">
        <v>84780.763347061802</v>
      </c>
      <c r="I77" s="103">
        <v>1.9699999999999999E-2</v>
      </c>
      <c r="J77" s="103">
        <v>7.9500000000000001E-2</v>
      </c>
      <c r="K77" s="103">
        <v>5.0000000000000001E-3</v>
      </c>
    </row>
    <row r="78" spans="2:11" customFormat="1" ht="12.75">
      <c r="B78" s="99" t="s">
        <v>2683</v>
      </c>
      <c r="C78" s="99" t="s">
        <v>2684</v>
      </c>
      <c r="D78" s="99" t="s">
        <v>110</v>
      </c>
      <c r="E78" s="99" t="s">
        <v>2550</v>
      </c>
      <c r="F78" s="102">
        <v>860624.28</v>
      </c>
      <c r="G78" s="102">
        <v>96.483200000000068</v>
      </c>
      <c r="H78" s="102">
        <v>3238.6447041053402</v>
      </c>
      <c r="I78" s="103">
        <v>7.0000000000000001E-3</v>
      </c>
      <c r="J78" s="103">
        <v>3.0000000000000001E-3</v>
      </c>
      <c r="K78" s="103">
        <v>2.0000000000000001E-4</v>
      </c>
    </row>
    <row r="79" spans="2:11" customFormat="1" ht="12.75">
      <c r="B79" s="99" t="s">
        <v>2685</v>
      </c>
      <c r="C79" s="99" t="s">
        <v>2686</v>
      </c>
      <c r="D79" s="99" t="s">
        <v>110</v>
      </c>
      <c r="E79" s="99" t="s">
        <v>2550</v>
      </c>
      <c r="F79" s="102">
        <v>276561.96999999997</v>
      </c>
      <c r="G79" s="102">
        <v>98.982600000000048</v>
      </c>
      <c r="H79" s="102">
        <v>1067.70021568571</v>
      </c>
      <c r="I79" s="103">
        <v>5.4000000000000003E-3</v>
      </c>
      <c r="J79" s="103">
        <v>1E-3</v>
      </c>
      <c r="K79" s="103">
        <v>1E-4</v>
      </c>
    </row>
    <row r="80" spans="2:11" customFormat="1" ht="12.75">
      <c r="B80" s="99" t="s">
        <v>2687</v>
      </c>
      <c r="C80" s="99" t="s">
        <v>2688</v>
      </c>
      <c r="D80" s="99" t="s">
        <v>110</v>
      </c>
      <c r="E80" s="99" t="s">
        <v>2689</v>
      </c>
      <c r="F80" s="102">
        <v>205367.8</v>
      </c>
      <c r="G80" s="102">
        <v>127.15510000000003</v>
      </c>
      <c r="H80" s="102">
        <v>1018.50730337486</v>
      </c>
      <c r="I80" s="103">
        <v>4.8999999999999998E-3</v>
      </c>
      <c r="J80" s="103">
        <v>1E-3</v>
      </c>
      <c r="K80" s="103">
        <v>1E-4</v>
      </c>
    </row>
    <row r="81" spans="2:11" customFormat="1" ht="12.75">
      <c r="B81" s="99" t="s">
        <v>2690</v>
      </c>
      <c r="C81" s="99" t="s">
        <v>2691</v>
      </c>
      <c r="D81" s="99" t="s">
        <v>106</v>
      </c>
      <c r="E81" s="99" t="s">
        <v>2692</v>
      </c>
      <c r="F81" s="102">
        <v>450.58</v>
      </c>
      <c r="G81" s="102">
        <v>100</v>
      </c>
      <c r="H81" s="102">
        <v>1.6063177</v>
      </c>
      <c r="I81" s="103">
        <v>8.3000000000000001E-3</v>
      </c>
      <c r="J81" s="103">
        <v>0</v>
      </c>
      <c r="K81" s="103">
        <v>0</v>
      </c>
    </row>
    <row r="82" spans="2:11" customFormat="1" ht="12.75">
      <c r="B82" s="99" t="s">
        <v>2693</v>
      </c>
      <c r="C82" s="99" t="s">
        <v>2694</v>
      </c>
      <c r="D82" s="99" t="s">
        <v>106</v>
      </c>
      <c r="E82" s="99" t="s">
        <v>2695</v>
      </c>
      <c r="F82" s="102">
        <v>4406043.4000000004</v>
      </c>
      <c r="G82" s="102">
        <v>98.241</v>
      </c>
      <c r="H82" s="102">
        <v>15431.2490093576</v>
      </c>
      <c r="I82" s="103">
        <v>3.7000000000000002E-3</v>
      </c>
      <c r="J82" s="103">
        <v>1.4500000000000001E-2</v>
      </c>
      <c r="K82" s="103">
        <v>8.9999999999999998E-4</v>
      </c>
    </row>
    <row r="83" spans="2:11" customFormat="1" ht="12.75">
      <c r="B83" s="99" t="s">
        <v>2696</v>
      </c>
      <c r="C83" s="99" t="s">
        <v>2697</v>
      </c>
      <c r="D83" s="99" t="s">
        <v>106</v>
      </c>
      <c r="E83" s="99" t="s">
        <v>2408</v>
      </c>
      <c r="F83" s="102">
        <v>4173017.22</v>
      </c>
      <c r="G83" s="102">
        <v>91.219500000000011</v>
      </c>
      <c r="H83" s="102">
        <v>13570.5484042875</v>
      </c>
      <c r="I83" s="103">
        <v>2.3999999999999998E-3</v>
      </c>
      <c r="J83" s="103">
        <v>1.2699999999999999E-2</v>
      </c>
      <c r="K83" s="103">
        <v>8.0000000000000004E-4</v>
      </c>
    </row>
    <row r="84" spans="2:11" customFormat="1" ht="12.75">
      <c r="B84" s="99" t="s">
        <v>2698</v>
      </c>
      <c r="C84" s="99" t="s">
        <v>2699</v>
      </c>
      <c r="D84" s="99" t="s">
        <v>106</v>
      </c>
      <c r="E84" s="99" t="s">
        <v>2425</v>
      </c>
      <c r="F84" s="102">
        <v>2413801.54</v>
      </c>
      <c r="G84" s="102">
        <v>98.638500000000036</v>
      </c>
      <c r="H84" s="102">
        <v>8488.0426581972806</v>
      </c>
      <c r="I84" s="103">
        <v>7.7999999999999996E-3</v>
      </c>
      <c r="J84" s="103">
        <v>8.0000000000000002E-3</v>
      </c>
      <c r="K84" s="103">
        <v>5.0000000000000001E-4</v>
      </c>
    </row>
    <row r="85" spans="2:11" customFormat="1" ht="12.75">
      <c r="B85" s="99" t="s">
        <v>2700</v>
      </c>
      <c r="C85" s="99" t="s">
        <v>2701</v>
      </c>
      <c r="D85" s="99" t="s">
        <v>113</v>
      </c>
      <c r="E85" s="99" t="s">
        <v>2702</v>
      </c>
      <c r="F85" s="102">
        <v>5653878.4699999997</v>
      </c>
      <c r="G85" s="102">
        <v>104.24440000000016</v>
      </c>
      <c r="H85" s="102">
        <v>25924.6960338721</v>
      </c>
      <c r="I85" s="103">
        <v>1.54E-2</v>
      </c>
      <c r="J85" s="103">
        <v>2.4299999999999999E-2</v>
      </c>
      <c r="K85" s="103">
        <v>1.5E-3</v>
      </c>
    </row>
    <row r="86" spans="2:11" customFormat="1" ht="12.75">
      <c r="B86" s="99" t="s">
        <v>2703</v>
      </c>
      <c r="C86" s="99" t="s">
        <v>2704</v>
      </c>
      <c r="D86" s="99" t="s">
        <v>106</v>
      </c>
      <c r="E86" s="99" t="s">
        <v>2604</v>
      </c>
      <c r="F86" s="102">
        <v>538147.5</v>
      </c>
      <c r="G86" s="102">
        <v>32.702600000000025</v>
      </c>
      <c r="H86" s="102">
        <v>627.39801975427497</v>
      </c>
      <c r="I86" s="103">
        <v>1E-3</v>
      </c>
      <c r="J86" s="103">
        <v>5.9999999999999995E-4</v>
      </c>
      <c r="K86" s="103">
        <v>0</v>
      </c>
    </row>
    <row r="87" spans="2:11" customFormat="1" ht="12.75">
      <c r="B87" s="99" t="s">
        <v>2705</v>
      </c>
      <c r="C87" s="99" t="s">
        <v>2706</v>
      </c>
      <c r="D87" s="99" t="s">
        <v>106</v>
      </c>
      <c r="E87" s="99" t="s">
        <v>2604</v>
      </c>
      <c r="F87" s="102">
        <v>2767888.11</v>
      </c>
      <c r="G87" s="102">
        <v>113.92550000000001</v>
      </c>
      <c r="H87" s="102">
        <v>11241.6227646224</v>
      </c>
      <c r="I87" s="103">
        <v>1.8E-3</v>
      </c>
      <c r="J87" s="103">
        <v>1.0500000000000001E-2</v>
      </c>
      <c r="K87" s="103">
        <v>6.9999999999999999E-4</v>
      </c>
    </row>
    <row r="88" spans="2:11" customFormat="1" ht="12.75">
      <c r="B88" s="99" t="s">
        <v>2707</v>
      </c>
      <c r="C88" s="99" t="s">
        <v>2708</v>
      </c>
      <c r="D88" s="99" t="s">
        <v>106</v>
      </c>
      <c r="E88" s="99" t="s">
        <v>2709</v>
      </c>
      <c r="F88" s="102">
        <v>104479.67</v>
      </c>
      <c r="G88" s="102">
        <v>98.569199999999995</v>
      </c>
      <c r="H88" s="102">
        <v>367.14072245304698</v>
      </c>
      <c r="I88" s="103">
        <v>5.0000000000000001E-4</v>
      </c>
      <c r="J88" s="103">
        <v>2.9999999999999997E-4</v>
      </c>
      <c r="K88" s="103">
        <v>0</v>
      </c>
    </row>
    <row r="89" spans="2:11" customFormat="1" ht="12.75">
      <c r="B89" s="99" t="s">
        <v>2710</v>
      </c>
      <c r="C89" s="99" t="s">
        <v>2711</v>
      </c>
      <c r="D89" s="99" t="s">
        <v>106</v>
      </c>
      <c r="E89" s="99" t="s">
        <v>2621</v>
      </c>
      <c r="F89" s="102">
        <v>1051423.51</v>
      </c>
      <c r="G89" s="102">
        <v>113.7363</v>
      </c>
      <c r="H89" s="102">
        <v>4263.20595445871</v>
      </c>
      <c r="I89" s="103">
        <v>2.0000000000000001E-4</v>
      </c>
      <c r="J89" s="103">
        <v>4.0000000000000001E-3</v>
      </c>
      <c r="K89" s="103">
        <v>2.9999999999999997E-4</v>
      </c>
    </row>
    <row r="90" spans="2:11" customFormat="1" ht="12.75">
      <c r="B90" s="99" t="s">
        <v>2712</v>
      </c>
      <c r="C90" s="99" t="s">
        <v>2713</v>
      </c>
      <c r="D90" s="99" t="s">
        <v>106</v>
      </c>
      <c r="E90" s="99" t="s">
        <v>2578</v>
      </c>
      <c r="F90" s="102">
        <v>211241.88</v>
      </c>
      <c r="G90" s="102">
        <v>103.2426</v>
      </c>
      <c r="H90" s="102">
        <v>777.496586801136</v>
      </c>
      <c r="I90" s="103">
        <v>1.1999999999999999E-3</v>
      </c>
      <c r="J90" s="103">
        <v>6.9999999999999999E-4</v>
      </c>
      <c r="K90" s="103">
        <v>0</v>
      </c>
    </row>
    <row r="91" spans="2:11" customFormat="1" ht="12.75">
      <c r="B91" s="99" t="s">
        <v>2714</v>
      </c>
      <c r="C91" s="99" t="s">
        <v>2715</v>
      </c>
      <c r="D91" s="99" t="s">
        <v>110</v>
      </c>
      <c r="E91" s="99" t="s">
        <v>2635</v>
      </c>
      <c r="F91" s="102">
        <v>128547.38</v>
      </c>
      <c r="G91" s="102">
        <v>96.504799999999989</v>
      </c>
      <c r="H91" s="102">
        <v>483.84934501712797</v>
      </c>
      <c r="I91" s="103">
        <v>8.9999999999999998E-4</v>
      </c>
      <c r="J91" s="103">
        <v>5.0000000000000001E-4</v>
      </c>
      <c r="K91" s="103">
        <v>0</v>
      </c>
    </row>
    <row r="92" spans="2:11" customFormat="1" ht="12.75">
      <c r="B92" s="99" t="s">
        <v>2716</v>
      </c>
      <c r="C92" s="99" t="s">
        <v>2717</v>
      </c>
      <c r="D92" s="99" t="s">
        <v>106</v>
      </c>
      <c r="E92" s="99" t="s">
        <v>2559</v>
      </c>
      <c r="F92" s="102">
        <v>490862.73</v>
      </c>
      <c r="G92" s="102">
        <v>100</v>
      </c>
      <c r="H92" s="102">
        <v>1749.92563245</v>
      </c>
      <c r="I92" s="103">
        <v>1.5100000000000001E-2</v>
      </c>
      <c r="J92" s="103">
        <v>1.6000000000000001E-3</v>
      </c>
      <c r="K92" s="103">
        <v>1E-4</v>
      </c>
    </row>
    <row r="93" spans="2:11" customFormat="1" ht="12.75">
      <c r="B93" s="99" t="s">
        <v>2718</v>
      </c>
      <c r="C93" s="99" t="s">
        <v>2719</v>
      </c>
      <c r="D93" s="99" t="s">
        <v>113</v>
      </c>
      <c r="E93" s="99" t="s">
        <v>2720</v>
      </c>
      <c r="F93" s="102">
        <v>125959.86</v>
      </c>
      <c r="G93" s="102">
        <v>31.521200000000068</v>
      </c>
      <c r="H93" s="102">
        <v>174.64227563426101</v>
      </c>
      <c r="I93" s="103">
        <v>2.8999999999999998E-3</v>
      </c>
      <c r="J93" s="103">
        <v>2.0000000000000001E-4</v>
      </c>
      <c r="K93" s="103">
        <v>0</v>
      </c>
    </row>
    <row r="94" spans="2:11" customFormat="1" ht="12.75">
      <c r="B94" s="99" t="s">
        <v>2721</v>
      </c>
      <c r="C94" s="99" t="s">
        <v>2722</v>
      </c>
      <c r="D94" s="99" t="s">
        <v>106</v>
      </c>
      <c r="E94" s="99" t="s">
        <v>2436</v>
      </c>
      <c r="F94" s="102">
        <v>178605</v>
      </c>
      <c r="G94" s="102">
        <v>84.864400000000003</v>
      </c>
      <c r="H94" s="102">
        <v>540.35439967529999</v>
      </c>
      <c r="I94" s="103">
        <v>8.0000000000000004E-4</v>
      </c>
      <c r="J94" s="103">
        <v>5.0000000000000001E-4</v>
      </c>
      <c r="K94" s="103">
        <v>0</v>
      </c>
    </row>
    <row r="95" spans="2:11" customFormat="1" ht="12.75">
      <c r="B95" s="99" t="s">
        <v>2723</v>
      </c>
      <c r="C95" s="99" t="s">
        <v>2724</v>
      </c>
      <c r="D95" s="99" t="s">
        <v>110</v>
      </c>
      <c r="E95" s="99" t="s">
        <v>2539</v>
      </c>
      <c r="F95" s="102">
        <v>3459376.11</v>
      </c>
      <c r="G95" s="102">
        <v>127.44930000000025</v>
      </c>
      <c r="H95" s="102">
        <v>17196.230167783699</v>
      </c>
      <c r="I95" s="103">
        <v>2.9999999999999997E-4</v>
      </c>
      <c r="J95" s="103">
        <v>1.61E-2</v>
      </c>
      <c r="K95" s="103">
        <v>1E-3</v>
      </c>
    </row>
    <row r="96" spans="2:11" customFormat="1" ht="12.75">
      <c r="B96" s="99" t="s">
        <v>2725</v>
      </c>
      <c r="C96" s="99" t="s">
        <v>2726</v>
      </c>
      <c r="D96" s="99" t="s">
        <v>106</v>
      </c>
      <c r="E96" s="99" t="s">
        <v>2617</v>
      </c>
      <c r="F96" s="102">
        <v>6323019.4800000004</v>
      </c>
      <c r="G96" s="102">
        <v>54.664499999999819</v>
      </c>
      <c r="H96" s="102">
        <v>12322.233496692999</v>
      </c>
      <c r="I96" s="103">
        <v>2.2000000000000001E-3</v>
      </c>
      <c r="J96" s="103">
        <v>1.1599999999999999E-2</v>
      </c>
      <c r="K96" s="103">
        <v>6.9999999999999999E-4</v>
      </c>
    </row>
    <row r="97" spans="2:11" customFormat="1" ht="12.75">
      <c r="B97" s="99" t="s">
        <v>2727</v>
      </c>
      <c r="C97" s="99" t="s">
        <v>2728</v>
      </c>
      <c r="D97" s="99" t="s">
        <v>106</v>
      </c>
      <c r="E97" s="99" t="s">
        <v>2729</v>
      </c>
      <c r="F97" s="102">
        <v>1242579.77</v>
      </c>
      <c r="G97" s="102">
        <v>86.335799999999935</v>
      </c>
      <c r="H97" s="102">
        <v>3824.5005747662099</v>
      </c>
      <c r="I97" s="103">
        <v>5.0000000000000001E-4</v>
      </c>
      <c r="J97" s="103">
        <v>3.5999999999999999E-3</v>
      </c>
      <c r="K97" s="103">
        <v>2.0000000000000001E-4</v>
      </c>
    </row>
    <row r="98" spans="2:11" customFormat="1" ht="12.75">
      <c r="B98" s="99" t="s">
        <v>2730</v>
      </c>
      <c r="C98" s="99" t="s">
        <v>2731</v>
      </c>
      <c r="D98" s="99" t="s">
        <v>106</v>
      </c>
      <c r="E98" s="99" t="s">
        <v>359</v>
      </c>
      <c r="F98" s="102">
        <v>1339086</v>
      </c>
      <c r="G98" s="102">
        <v>101.5</v>
      </c>
      <c r="H98" s="102">
        <v>4845.44921385</v>
      </c>
      <c r="I98" s="103">
        <v>3.5499999999999997E-2</v>
      </c>
      <c r="J98" s="103">
        <v>4.4999999999999997E-3</v>
      </c>
      <c r="K98" s="103">
        <v>2.9999999999999997E-4</v>
      </c>
    </row>
    <row r="99" spans="2:11" customFormat="1" ht="12.75">
      <c r="B99" s="99" t="s">
        <v>2732</v>
      </c>
      <c r="C99" s="99" t="s">
        <v>2733</v>
      </c>
      <c r="D99" s="99" t="s">
        <v>110</v>
      </c>
      <c r="E99" s="99" t="s">
        <v>2619</v>
      </c>
      <c r="F99" s="102">
        <v>4924698</v>
      </c>
      <c r="G99" s="102">
        <v>80.033999999999978</v>
      </c>
      <c r="H99" s="102">
        <v>15372.7703393872</v>
      </c>
      <c r="I99" s="103">
        <v>7.1000000000000004E-3</v>
      </c>
      <c r="J99" s="103">
        <v>1.44E-2</v>
      </c>
      <c r="K99" s="103">
        <v>8.9999999999999998E-4</v>
      </c>
    </row>
    <row r="100" spans="2:11" customFormat="1" ht="12.75">
      <c r="B100" s="99" t="s">
        <v>2734</v>
      </c>
      <c r="C100" s="99" t="s">
        <v>2735</v>
      </c>
      <c r="D100" s="99" t="s">
        <v>106</v>
      </c>
      <c r="E100" s="99" t="s">
        <v>2638</v>
      </c>
      <c r="F100" s="102">
        <v>5252052.01</v>
      </c>
      <c r="G100" s="102">
        <v>92.732500000000258</v>
      </c>
      <c r="H100" s="102">
        <v>17362.8302990677</v>
      </c>
      <c r="I100" s="103">
        <v>1.4E-3</v>
      </c>
      <c r="J100" s="103">
        <v>1.6299999999999999E-2</v>
      </c>
      <c r="K100" s="103">
        <v>1E-3</v>
      </c>
    </row>
    <row r="101" spans="2:11" customFormat="1" ht="12.75">
      <c r="B101" s="99" t="s">
        <v>2736</v>
      </c>
      <c r="C101" s="99" t="s">
        <v>2737</v>
      </c>
      <c r="D101" s="99" t="s">
        <v>110</v>
      </c>
      <c r="E101" s="99" t="s">
        <v>2720</v>
      </c>
      <c r="F101" s="102">
        <v>152662.47</v>
      </c>
      <c r="G101" s="102">
        <v>1E-4</v>
      </c>
      <c r="H101" s="102">
        <v>5.9542943174100001E-4</v>
      </c>
      <c r="I101" s="103">
        <v>5.9999999999999995E-4</v>
      </c>
      <c r="J101" s="103">
        <v>0</v>
      </c>
      <c r="K101" s="103">
        <v>0</v>
      </c>
    </row>
    <row r="102" spans="2:11" customFormat="1" ht="12.75">
      <c r="B102" s="99" t="s">
        <v>2738</v>
      </c>
      <c r="C102" s="99" t="s">
        <v>2739</v>
      </c>
      <c r="D102" s="99" t="s">
        <v>106</v>
      </c>
      <c r="E102" s="99" t="s">
        <v>2740</v>
      </c>
      <c r="F102" s="102">
        <v>4132702.07</v>
      </c>
      <c r="G102" s="102">
        <v>79.513099999999952</v>
      </c>
      <c r="H102" s="102">
        <v>11714.7309230995</v>
      </c>
      <c r="I102" s="103">
        <v>1.5E-3</v>
      </c>
      <c r="J102" s="103">
        <v>1.0999999999999999E-2</v>
      </c>
      <c r="K102" s="103">
        <v>6.9999999999999999E-4</v>
      </c>
    </row>
    <row r="103" spans="2:11" customFormat="1" ht="12.75">
      <c r="B103" s="99" t="s">
        <v>2741</v>
      </c>
      <c r="C103" s="99" t="s">
        <v>2742</v>
      </c>
      <c r="D103" s="99" t="s">
        <v>106</v>
      </c>
      <c r="E103" s="99" t="s">
        <v>2620</v>
      </c>
      <c r="F103" s="102">
        <v>3857020.3</v>
      </c>
      <c r="G103" s="102">
        <v>102.36009999999965</v>
      </c>
      <c r="H103" s="102">
        <v>14074.797665697501</v>
      </c>
      <c r="I103" s="103">
        <v>1.1000000000000001E-3</v>
      </c>
      <c r="J103" s="103">
        <v>1.32E-2</v>
      </c>
      <c r="K103" s="103">
        <v>8.0000000000000004E-4</v>
      </c>
    </row>
    <row r="104" spans="2:11" customFormat="1" ht="12.75">
      <c r="B104" s="99" t="s">
        <v>2743</v>
      </c>
      <c r="C104" s="99" t="s">
        <v>2744</v>
      </c>
      <c r="D104" s="99" t="s">
        <v>106</v>
      </c>
      <c r="E104" s="99" t="s">
        <v>2745</v>
      </c>
      <c r="F104" s="102">
        <v>1922627.12</v>
      </c>
      <c r="G104" s="102">
        <v>189.01770000000067</v>
      </c>
      <c r="H104" s="102">
        <v>12955.5863278179</v>
      </c>
      <c r="I104" s="103">
        <v>1.29E-2</v>
      </c>
      <c r="J104" s="103">
        <v>1.21E-2</v>
      </c>
      <c r="K104" s="103">
        <v>8.0000000000000004E-4</v>
      </c>
    </row>
    <row r="105" spans="2:11" customFormat="1" ht="12.75">
      <c r="B105" s="99" t="s">
        <v>2746</v>
      </c>
      <c r="C105" s="99" t="s">
        <v>2747</v>
      </c>
      <c r="D105" s="99" t="s">
        <v>106</v>
      </c>
      <c r="E105" s="99" t="s">
        <v>2748</v>
      </c>
      <c r="F105" s="102">
        <v>11852.68</v>
      </c>
      <c r="G105" s="102">
        <v>100</v>
      </c>
      <c r="H105" s="102">
        <v>42.254804200000002</v>
      </c>
      <c r="I105" s="103">
        <v>3.5099999999999999E-2</v>
      </c>
      <c r="J105" s="103">
        <v>0</v>
      </c>
      <c r="K105" s="103">
        <v>0</v>
      </c>
    </row>
    <row r="106" spans="2:11" customFormat="1" ht="12.75">
      <c r="B106" s="99" t="s">
        <v>2749</v>
      </c>
      <c r="C106" s="99" t="s">
        <v>2750</v>
      </c>
      <c r="D106" s="99" t="s">
        <v>106</v>
      </c>
      <c r="E106" s="99" t="s">
        <v>2596</v>
      </c>
      <c r="F106" s="102">
        <v>107555.46</v>
      </c>
      <c r="G106" s="102">
        <v>94.704599999999999</v>
      </c>
      <c r="H106" s="102">
        <v>363.13078653018499</v>
      </c>
      <c r="I106" s="103">
        <v>5.0000000000000001E-4</v>
      </c>
      <c r="J106" s="103">
        <v>2.9999999999999997E-4</v>
      </c>
      <c r="K106" s="103">
        <v>0</v>
      </c>
    </row>
    <row r="107" spans="2:11" customFormat="1" ht="12.75">
      <c r="B107" s="99" t="s">
        <v>2751</v>
      </c>
      <c r="C107" s="99" t="s">
        <v>2752</v>
      </c>
      <c r="D107" s="99" t="s">
        <v>110</v>
      </c>
      <c r="E107" s="99" t="s">
        <v>2753</v>
      </c>
      <c r="F107" s="102">
        <v>169488.81</v>
      </c>
      <c r="G107" s="102">
        <v>124.28190000000004</v>
      </c>
      <c r="H107" s="102">
        <v>821.574455260028</v>
      </c>
      <c r="I107" s="103">
        <v>1.6999999999999999E-3</v>
      </c>
      <c r="J107" s="103">
        <v>8.0000000000000004E-4</v>
      </c>
      <c r="K107" s="103">
        <v>0</v>
      </c>
    </row>
    <row r="108" spans="2:11" customFormat="1" ht="12.75">
      <c r="B108" s="99" t="s">
        <v>2754</v>
      </c>
      <c r="C108" s="99" t="s">
        <v>2755</v>
      </c>
      <c r="D108" s="99" t="s">
        <v>106</v>
      </c>
      <c r="E108" s="99" t="s">
        <v>2756</v>
      </c>
      <c r="F108" s="102">
        <v>330214.09999999998</v>
      </c>
      <c r="G108" s="102">
        <v>134.3794</v>
      </c>
      <c r="H108" s="102">
        <v>1581.9321242431099</v>
      </c>
      <c r="I108" s="103">
        <v>2.0000000000000001E-4</v>
      </c>
      <c r="J108" s="103">
        <v>1.5E-3</v>
      </c>
      <c r="K108" s="103">
        <v>1E-4</v>
      </c>
    </row>
    <row r="109" spans="2:11" customFormat="1" ht="12.75">
      <c r="B109" s="99" t="s">
        <v>2757</v>
      </c>
      <c r="C109" s="99" t="s">
        <v>2758</v>
      </c>
      <c r="D109" s="99" t="s">
        <v>106</v>
      </c>
      <c r="E109" s="99" t="s">
        <v>2759</v>
      </c>
      <c r="F109" s="102">
        <v>144492.97</v>
      </c>
      <c r="G109" s="102">
        <v>108.89730000000004</v>
      </c>
      <c r="H109" s="102">
        <v>560.94898186562295</v>
      </c>
      <c r="I109" s="103">
        <v>1E-4</v>
      </c>
      <c r="J109" s="103">
        <v>5.0000000000000001E-4</v>
      </c>
      <c r="K109" s="103">
        <v>0</v>
      </c>
    </row>
    <row r="110" spans="2:11" customFormat="1" ht="12.75">
      <c r="B110" s="99" t="s">
        <v>2760</v>
      </c>
      <c r="C110" s="99" t="s">
        <v>2761</v>
      </c>
      <c r="D110" s="99" t="s">
        <v>110</v>
      </c>
      <c r="E110" s="99" t="s">
        <v>2421</v>
      </c>
      <c r="F110" s="102">
        <v>254752.64000000001</v>
      </c>
      <c r="G110" s="102">
        <v>100.41900000000001</v>
      </c>
      <c r="H110" s="102">
        <v>997.77495490630895</v>
      </c>
      <c r="I110" s="103">
        <v>1.4E-3</v>
      </c>
      <c r="J110" s="103">
        <v>8.9999999999999998E-4</v>
      </c>
      <c r="K110" s="103">
        <v>1E-4</v>
      </c>
    </row>
    <row r="111" spans="2:11" customFormat="1" ht="12.75">
      <c r="B111" s="99" t="s">
        <v>2762</v>
      </c>
      <c r="C111" s="99" t="s">
        <v>2763</v>
      </c>
      <c r="D111" s="99" t="s">
        <v>106</v>
      </c>
      <c r="E111" s="99" t="s">
        <v>774</v>
      </c>
      <c r="F111" s="102">
        <v>205677.26</v>
      </c>
      <c r="G111" s="102">
        <v>106.27529999999996</v>
      </c>
      <c r="H111" s="102">
        <v>779.25240597002005</v>
      </c>
      <c r="I111" s="103">
        <v>5.9999999999999995E-4</v>
      </c>
      <c r="J111" s="103">
        <v>6.9999999999999999E-4</v>
      </c>
      <c r="K111" s="103">
        <v>0</v>
      </c>
    </row>
    <row r="112" spans="2:11" customFormat="1" ht="12.75">
      <c r="B112" s="99" t="s">
        <v>2764</v>
      </c>
      <c r="C112" s="99" t="s">
        <v>2765</v>
      </c>
      <c r="D112" s="99" t="s">
        <v>106</v>
      </c>
      <c r="E112" s="99" t="s">
        <v>2766</v>
      </c>
      <c r="F112" s="102">
        <v>2498053.35</v>
      </c>
      <c r="G112" s="102">
        <v>97.054299999999969</v>
      </c>
      <c r="H112" s="102">
        <v>8643.2291061521701</v>
      </c>
      <c r="I112" s="103">
        <v>6.0000000000000001E-3</v>
      </c>
      <c r="J112" s="103">
        <v>8.0999999999999996E-3</v>
      </c>
      <c r="K112" s="103">
        <v>5.0000000000000001E-4</v>
      </c>
    </row>
    <row r="113" spans="2:11" customFormat="1" ht="12.75">
      <c r="B113" s="99" t="s">
        <v>2767</v>
      </c>
      <c r="C113" s="99" t="s">
        <v>2768</v>
      </c>
      <c r="D113" s="99" t="s">
        <v>110</v>
      </c>
      <c r="E113" s="99" t="s">
        <v>2638</v>
      </c>
      <c r="F113" s="102">
        <v>53643.26</v>
      </c>
      <c r="G113" s="102">
        <v>97.174000000000007</v>
      </c>
      <c r="H113" s="102">
        <v>203.31211393280199</v>
      </c>
      <c r="I113" s="103">
        <v>3.2000000000000002E-3</v>
      </c>
      <c r="J113" s="103">
        <v>2.0000000000000001E-4</v>
      </c>
      <c r="K113" s="103">
        <v>0</v>
      </c>
    </row>
    <row r="114" spans="2:11" customFormat="1" ht="12.75">
      <c r="B114" s="99" t="s">
        <v>2769</v>
      </c>
      <c r="C114" s="99" t="s">
        <v>2770</v>
      </c>
      <c r="D114" s="99" t="s">
        <v>110</v>
      </c>
      <c r="E114" s="99" t="s">
        <v>2771</v>
      </c>
      <c r="F114" s="102">
        <v>3698314.46</v>
      </c>
      <c r="G114" s="102">
        <v>100.26300000000003</v>
      </c>
      <c r="H114" s="102">
        <v>14462.472417724401</v>
      </c>
      <c r="I114" s="103">
        <v>6.1999999999999998E-3</v>
      </c>
      <c r="J114" s="103">
        <v>1.3599999999999999E-2</v>
      </c>
      <c r="K114" s="103">
        <v>8.9999999999999998E-4</v>
      </c>
    </row>
    <row r="115" spans="2:11" customFormat="1" ht="12.75">
      <c r="B115" s="99" t="s">
        <v>2772</v>
      </c>
      <c r="C115" s="99" t="s">
        <v>2773</v>
      </c>
      <c r="D115" s="99" t="s">
        <v>106</v>
      </c>
      <c r="E115" s="99" t="s">
        <v>2774</v>
      </c>
      <c r="F115" s="102">
        <v>714285.27</v>
      </c>
      <c r="G115" s="102">
        <v>101.47040000000018</v>
      </c>
      <c r="H115" s="102">
        <v>2583.8696499749399</v>
      </c>
      <c r="I115" s="103">
        <v>1.1599999999999999E-2</v>
      </c>
      <c r="J115" s="103">
        <v>2.3999999999999998E-3</v>
      </c>
      <c r="K115" s="103">
        <v>2.0000000000000001E-4</v>
      </c>
    </row>
    <row r="116" spans="2:11" customFormat="1" ht="12.75">
      <c r="B116" s="99" t="s">
        <v>2775</v>
      </c>
      <c r="C116" s="99" t="s">
        <v>2776</v>
      </c>
      <c r="D116" s="99" t="s">
        <v>110</v>
      </c>
      <c r="E116" s="99" t="s">
        <v>2777</v>
      </c>
      <c r="F116" s="102">
        <v>2384435.0299999998</v>
      </c>
      <c r="G116" s="102">
        <v>77.179400000000044</v>
      </c>
      <c r="H116" s="102">
        <v>7177.6934210157597</v>
      </c>
      <c r="I116" s="103">
        <v>9.5999999999999992E-3</v>
      </c>
      <c r="J116" s="103">
        <v>6.7000000000000002E-3</v>
      </c>
      <c r="K116" s="103">
        <v>4.0000000000000002E-4</v>
      </c>
    </row>
    <row r="117" spans="2:11" customFormat="1" ht="12.75">
      <c r="B117" s="99" t="s">
        <v>2778</v>
      </c>
      <c r="C117" s="99" t="s">
        <v>2779</v>
      </c>
      <c r="D117" s="99" t="s">
        <v>106</v>
      </c>
      <c r="E117" s="99" t="s">
        <v>2780</v>
      </c>
      <c r="F117" s="102">
        <v>250125.02</v>
      </c>
      <c r="G117" s="102">
        <v>144.58280000000022</v>
      </c>
      <c r="H117" s="102">
        <v>1289.2386051900401</v>
      </c>
      <c r="I117" s="103">
        <v>2.0000000000000001E-4</v>
      </c>
      <c r="J117" s="103">
        <v>1.1999999999999999E-3</v>
      </c>
      <c r="K117" s="103">
        <v>1E-4</v>
      </c>
    </row>
    <row r="118" spans="2:11" customFormat="1" ht="12.75">
      <c r="B118" s="99" t="s">
        <v>2781</v>
      </c>
      <c r="C118" s="99" t="s">
        <v>2782</v>
      </c>
      <c r="D118" s="99" t="s">
        <v>106</v>
      </c>
      <c r="E118" s="99" t="s">
        <v>2584</v>
      </c>
      <c r="F118" s="102">
        <v>333804.24</v>
      </c>
      <c r="G118" s="102">
        <v>86.650999999999996</v>
      </c>
      <c r="H118" s="102">
        <v>1031.15739828856</v>
      </c>
      <c r="I118" s="103">
        <v>2.0000000000000001E-4</v>
      </c>
      <c r="J118" s="103">
        <v>1E-3</v>
      </c>
      <c r="K118" s="103">
        <v>1E-4</v>
      </c>
    </row>
    <row r="119" spans="2:11" customFormat="1" ht="12.75">
      <c r="B119" s="99" t="s">
        <v>2690</v>
      </c>
      <c r="C119" s="99" t="s">
        <v>2783</v>
      </c>
      <c r="D119" s="99" t="s">
        <v>106</v>
      </c>
      <c r="E119" s="99" t="s">
        <v>774</v>
      </c>
      <c r="F119" s="102">
        <v>169370.78</v>
      </c>
      <c r="G119" s="102">
        <v>93.582999999999998</v>
      </c>
      <c r="H119" s="102">
        <v>565.06054637398097</v>
      </c>
      <c r="I119" s="103">
        <v>1E-4</v>
      </c>
      <c r="J119" s="103">
        <v>5.0000000000000001E-4</v>
      </c>
      <c r="K119" s="103">
        <v>0</v>
      </c>
    </row>
    <row r="120" spans="2:11" customFormat="1" ht="12.75">
      <c r="B120" s="99" t="s">
        <v>2784</v>
      </c>
      <c r="C120" s="99" t="s">
        <v>2785</v>
      </c>
      <c r="D120" s="99" t="s">
        <v>106</v>
      </c>
      <c r="E120" s="99" t="s">
        <v>2539</v>
      </c>
      <c r="F120" s="102">
        <v>240989.51</v>
      </c>
      <c r="G120" s="102">
        <v>98.424199999999928</v>
      </c>
      <c r="H120" s="102">
        <v>845.58947037956102</v>
      </c>
      <c r="I120" s="103">
        <v>4.1999999999999997E-3</v>
      </c>
      <c r="J120" s="103">
        <v>8.0000000000000004E-4</v>
      </c>
      <c r="K120" s="103">
        <v>1E-4</v>
      </c>
    </row>
    <row r="121" spans="2:11" customFormat="1" ht="12.75">
      <c r="B121" s="99" t="s">
        <v>2786</v>
      </c>
      <c r="C121" s="99" t="s">
        <v>2787</v>
      </c>
      <c r="D121" s="99" t="s">
        <v>110</v>
      </c>
      <c r="E121" s="99" t="s">
        <v>2638</v>
      </c>
      <c r="F121" s="102">
        <v>2868100</v>
      </c>
      <c r="G121" s="102">
        <v>99.223699999999994</v>
      </c>
      <c r="H121" s="102">
        <v>11099.6100153119</v>
      </c>
      <c r="I121" s="103">
        <v>3.7100000000000001E-2</v>
      </c>
      <c r="J121" s="103">
        <v>1.04E-2</v>
      </c>
      <c r="K121" s="103">
        <v>6.9999999999999999E-4</v>
      </c>
    </row>
    <row r="122" spans="2:11" customFormat="1" ht="12.75">
      <c r="B122" s="99" t="s">
        <v>2788</v>
      </c>
      <c r="C122" s="99" t="s">
        <v>2789</v>
      </c>
      <c r="D122" s="99" t="s">
        <v>106</v>
      </c>
      <c r="E122" s="99" t="s">
        <v>2790</v>
      </c>
      <c r="F122" s="102">
        <v>4613023.6900000004</v>
      </c>
      <c r="G122" s="102">
        <v>70.138300000000015</v>
      </c>
      <c r="H122" s="102">
        <v>11534.544647331</v>
      </c>
      <c r="I122" s="103">
        <v>5.9999999999999995E-4</v>
      </c>
      <c r="J122" s="103">
        <v>1.0800000000000001E-2</v>
      </c>
      <c r="K122" s="103">
        <v>6.9999999999999999E-4</v>
      </c>
    </row>
    <row r="123" spans="2:11" customFormat="1" ht="12.75">
      <c r="B123" s="99" t="s">
        <v>2791</v>
      </c>
      <c r="C123" s="99" t="s">
        <v>2792</v>
      </c>
      <c r="D123" s="99" t="s">
        <v>110</v>
      </c>
      <c r="E123" s="99" t="s">
        <v>2793</v>
      </c>
      <c r="F123" s="102">
        <v>45175.15</v>
      </c>
      <c r="G123" s="102">
        <v>99.339699999999695</v>
      </c>
      <c r="H123" s="102">
        <v>175.03321114728999</v>
      </c>
      <c r="I123" s="103">
        <v>8.0000000000000004E-4</v>
      </c>
      <c r="J123" s="103">
        <v>2.0000000000000001E-4</v>
      </c>
      <c r="K123" s="103">
        <v>0</v>
      </c>
    </row>
    <row r="124" spans="2:11" customFormat="1" ht="12.75">
      <c r="B124" s="99" t="s">
        <v>2794</v>
      </c>
      <c r="C124" s="99" t="s">
        <v>2795</v>
      </c>
      <c r="D124" s="99" t="s">
        <v>106</v>
      </c>
      <c r="E124" s="99" t="s">
        <v>2587</v>
      </c>
      <c r="F124" s="102">
        <v>438263.81</v>
      </c>
      <c r="G124" s="102">
        <v>98.214200000000275</v>
      </c>
      <c r="H124" s="102">
        <v>1534.5089562508499</v>
      </c>
      <c r="I124" s="103">
        <v>2.3800000000000002E-2</v>
      </c>
      <c r="J124" s="103">
        <v>1.4E-3</v>
      </c>
      <c r="K124" s="103">
        <v>1E-4</v>
      </c>
    </row>
    <row r="125" spans="2:11" customFormat="1" ht="12.75">
      <c r="B125" s="99" t="s">
        <v>2796</v>
      </c>
      <c r="C125" s="99" t="s">
        <v>2797</v>
      </c>
      <c r="D125" s="99" t="s">
        <v>110</v>
      </c>
      <c r="E125" s="99" t="s">
        <v>2729</v>
      </c>
      <c r="F125" s="102">
        <v>1017424.16</v>
      </c>
      <c r="G125" s="102">
        <v>98.149999999999949</v>
      </c>
      <c r="H125" s="102">
        <v>3894.8466513999001</v>
      </c>
      <c r="I125" s="103">
        <v>6.1000000000000004E-3</v>
      </c>
      <c r="J125" s="103">
        <v>3.7000000000000002E-3</v>
      </c>
      <c r="K125" s="103">
        <v>2.0000000000000001E-4</v>
      </c>
    </row>
    <row r="126" spans="2:11" customFormat="1" ht="12.75">
      <c r="B126" s="99" t="s">
        <v>2798</v>
      </c>
      <c r="C126" s="99" t="s">
        <v>2799</v>
      </c>
      <c r="D126" s="99" t="s">
        <v>110</v>
      </c>
      <c r="E126" s="99" t="s">
        <v>2800</v>
      </c>
      <c r="F126" s="102">
        <v>4936367.75</v>
      </c>
      <c r="G126" s="102">
        <v>94.710700000000159</v>
      </c>
      <c r="H126" s="102">
        <v>18234.9495378723</v>
      </c>
      <c r="I126" s="103">
        <v>2.8E-3</v>
      </c>
      <c r="J126" s="103">
        <v>1.7100000000000001E-2</v>
      </c>
      <c r="K126" s="103">
        <v>1.1000000000000001E-3</v>
      </c>
    </row>
    <row r="127" spans="2:11" customFormat="1" ht="12.75">
      <c r="B127" s="99" t="s">
        <v>2801</v>
      </c>
      <c r="C127" s="99" t="s">
        <v>2802</v>
      </c>
      <c r="D127" s="99" t="s">
        <v>110</v>
      </c>
      <c r="E127" s="99" t="s">
        <v>2596</v>
      </c>
      <c r="F127" s="102">
        <v>1023507.5</v>
      </c>
      <c r="G127" s="102">
        <v>93.96949999999994</v>
      </c>
      <c r="H127" s="102">
        <v>3751.2495682928202</v>
      </c>
      <c r="I127" s="103">
        <v>1.1299999999999999E-2</v>
      </c>
      <c r="J127" s="103">
        <v>3.5000000000000001E-3</v>
      </c>
      <c r="K127" s="103">
        <v>2.0000000000000001E-4</v>
      </c>
    </row>
    <row r="128" spans="2:11" customFormat="1" ht="12.75">
      <c r="B128" s="99" t="s">
        <v>2803</v>
      </c>
      <c r="C128" s="99" t="s">
        <v>2804</v>
      </c>
      <c r="D128" s="99" t="s">
        <v>106</v>
      </c>
      <c r="E128" s="99" t="s">
        <v>2805</v>
      </c>
      <c r="F128" s="102">
        <v>2087477.19</v>
      </c>
      <c r="G128" s="102">
        <v>107.56129999999987</v>
      </c>
      <c r="H128" s="102">
        <v>8004.5572538660199</v>
      </c>
      <c r="I128" s="103">
        <v>5.1000000000000004E-3</v>
      </c>
      <c r="J128" s="103">
        <v>7.4999999999999997E-3</v>
      </c>
      <c r="K128" s="103">
        <v>5.0000000000000001E-4</v>
      </c>
    </row>
    <row r="129" spans="2:11" customFormat="1" ht="12.75">
      <c r="B129" s="99" t="s">
        <v>2806</v>
      </c>
      <c r="C129" s="99" t="s">
        <v>2807</v>
      </c>
      <c r="D129" s="99" t="s">
        <v>110</v>
      </c>
      <c r="E129" s="99" t="s">
        <v>2808</v>
      </c>
      <c r="F129" s="102">
        <v>3256445.99</v>
      </c>
      <c r="G129" s="102">
        <v>95.506300000000337</v>
      </c>
      <c r="H129" s="102">
        <v>12130.366231857701</v>
      </c>
      <c r="I129" s="103">
        <v>1.8E-3</v>
      </c>
      <c r="J129" s="103">
        <v>1.14E-2</v>
      </c>
      <c r="K129" s="103">
        <v>6.9999999999999999E-4</v>
      </c>
    </row>
    <row r="130" spans="2:11" customFormat="1" ht="12.75">
      <c r="B130" s="99" t="s">
        <v>2809</v>
      </c>
      <c r="C130" s="99" t="s">
        <v>2810</v>
      </c>
      <c r="D130" s="99" t="s">
        <v>106</v>
      </c>
      <c r="E130" s="99" t="s">
        <v>2811</v>
      </c>
      <c r="F130" s="102">
        <v>217608.8</v>
      </c>
      <c r="G130" s="102">
        <v>100</v>
      </c>
      <c r="H130" s="102">
        <v>775.77537199999995</v>
      </c>
      <c r="I130" s="103">
        <v>8.0000000000000002E-3</v>
      </c>
      <c r="J130" s="103">
        <v>6.9999999999999999E-4</v>
      </c>
      <c r="K130" s="103">
        <v>0</v>
      </c>
    </row>
    <row r="131" spans="2:11" customFormat="1" ht="12.75">
      <c r="B131" s="99" t="s">
        <v>2812</v>
      </c>
      <c r="C131" s="99" t="s">
        <v>2813</v>
      </c>
      <c r="D131" s="99" t="s">
        <v>110</v>
      </c>
      <c r="E131" s="99" t="s">
        <v>2425</v>
      </c>
      <c r="F131" s="102">
        <v>5265788.6399999997</v>
      </c>
      <c r="G131" s="102">
        <v>97.395000000000095</v>
      </c>
      <c r="H131" s="102">
        <v>20003.136483572998</v>
      </c>
      <c r="I131" s="103">
        <v>4.4000000000000003E-3</v>
      </c>
      <c r="J131" s="103">
        <v>1.8800000000000001E-2</v>
      </c>
      <c r="K131" s="103">
        <v>1.1999999999999999E-3</v>
      </c>
    </row>
    <row r="132" spans="2:11" customFormat="1" ht="12.75">
      <c r="B132" s="99" t="s">
        <v>2814</v>
      </c>
      <c r="C132" s="99" t="s">
        <v>2815</v>
      </c>
      <c r="D132" s="99" t="s">
        <v>106</v>
      </c>
      <c r="E132" s="99" t="s">
        <v>2771</v>
      </c>
      <c r="F132" s="102">
        <v>491088.91</v>
      </c>
      <c r="G132" s="102">
        <v>96.271000000000001</v>
      </c>
      <c r="H132" s="102">
        <v>1685.44716920684</v>
      </c>
      <c r="I132" s="103">
        <v>5.0000000000000001E-4</v>
      </c>
      <c r="J132" s="103">
        <v>1.6000000000000001E-3</v>
      </c>
      <c r="K132" s="103">
        <v>1E-4</v>
      </c>
    </row>
    <row r="133" spans="2:11" customFormat="1" ht="12.75">
      <c r="B133" s="99" t="s">
        <v>2816</v>
      </c>
      <c r="C133" s="99" t="s">
        <v>2817</v>
      </c>
      <c r="D133" s="99" t="s">
        <v>106</v>
      </c>
      <c r="E133" s="99" t="s">
        <v>2818</v>
      </c>
      <c r="F133" s="102">
        <v>4737633.34</v>
      </c>
      <c r="G133" s="102">
        <v>144.95929999999996</v>
      </c>
      <c r="H133" s="102">
        <v>24483.137050012199</v>
      </c>
      <c r="I133" s="103">
        <v>5.9999999999999995E-4</v>
      </c>
      <c r="J133" s="103">
        <v>2.3E-2</v>
      </c>
      <c r="K133" s="103">
        <v>1.5E-3</v>
      </c>
    </row>
    <row r="134" spans="2:11" customFormat="1" ht="12.75">
      <c r="B134" s="99" t="s">
        <v>2819</v>
      </c>
      <c r="C134" s="99" t="s">
        <v>2820</v>
      </c>
      <c r="D134" s="99" t="s">
        <v>106</v>
      </c>
      <c r="E134" s="99" t="s">
        <v>2800</v>
      </c>
      <c r="F134" s="102">
        <v>4570061.45</v>
      </c>
      <c r="G134" s="102">
        <v>105.29230000000037</v>
      </c>
      <c r="H134" s="102">
        <v>17154.504825201901</v>
      </c>
      <c r="I134" s="103">
        <v>8.9999999999999998E-4</v>
      </c>
      <c r="J134" s="103">
        <v>1.61E-2</v>
      </c>
      <c r="K134" s="103">
        <v>1E-3</v>
      </c>
    </row>
    <row r="135" spans="2:11" customFormat="1" ht="12.75">
      <c r="B135" s="99" t="s">
        <v>2821</v>
      </c>
      <c r="C135" s="99" t="s">
        <v>2822</v>
      </c>
      <c r="D135" s="99" t="s">
        <v>110</v>
      </c>
      <c r="E135" s="99" t="s">
        <v>618</v>
      </c>
      <c r="F135" s="102">
        <v>3954026.56</v>
      </c>
      <c r="G135" s="102">
        <v>107.92400000000032</v>
      </c>
      <c r="H135" s="102">
        <v>16643.920339083601</v>
      </c>
      <c r="I135" s="103">
        <v>8.8000000000000005E-3</v>
      </c>
      <c r="J135" s="103">
        <v>1.5599999999999999E-2</v>
      </c>
      <c r="K135" s="103">
        <v>1E-3</v>
      </c>
    </row>
    <row r="136" spans="2:11" customFormat="1" ht="12.75">
      <c r="B136" s="99" t="s">
        <v>2823</v>
      </c>
      <c r="C136" s="99" t="s">
        <v>2824</v>
      </c>
      <c r="D136" s="99" t="s">
        <v>106</v>
      </c>
      <c r="E136" s="99" t="s">
        <v>2825</v>
      </c>
      <c r="F136" s="102">
        <v>119791.67999999999</v>
      </c>
      <c r="G136" s="102">
        <v>126.45830000000004</v>
      </c>
      <c r="H136" s="102">
        <v>540.04945117755403</v>
      </c>
      <c r="I136" s="103">
        <v>4.0000000000000001E-3</v>
      </c>
      <c r="J136" s="103">
        <v>5.0000000000000001E-4</v>
      </c>
      <c r="K136" s="103">
        <v>0</v>
      </c>
    </row>
    <row r="137" spans="2:11" customFormat="1" ht="12.75">
      <c r="B137" s="99" t="s">
        <v>2826</v>
      </c>
      <c r="C137" s="99" t="s">
        <v>2827</v>
      </c>
      <c r="D137" s="99" t="s">
        <v>106</v>
      </c>
      <c r="E137" s="99" t="s">
        <v>2587</v>
      </c>
      <c r="F137" s="102">
        <v>163671.14000000001</v>
      </c>
      <c r="G137" s="102">
        <v>93.043099999999967</v>
      </c>
      <c r="H137" s="102">
        <v>542.89496427467702</v>
      </c>
      <c r="I137" s="103">
        <v>1.1999999999999999E-3</v>
      </c>
      <c r="J137" s="103">
        <v>5.0000000000000001E-4</v>
      </c>
      <c r="K137" s="103">
        <v>0</v>
      </c>
    </row>
    <row r="138" spans="2:11" customFormat="1" ht="12.75">
      <c r="B138" s="99" t="s">
        <v>2828</v>
      </c>
      <c r="C138" s="99" t="s">
        <v>2829</v>
      </c>
      <c r="D138" s="99" t="s">
        <v>106</v>
      </c>
      <c r="E138" s="99" t="s">
        <v>2830</v>
      </c>
      <c r="F138" s="102">
        <v>1463859.92</v>
      </c>
      <c r="G138" s="102">
        <v>71.037099999999995</v>
      </c>
      <c r="H138" s="102">
        <v>3707.1851595960902</v>
      </c>
      <c r="I138" s="103">
        <v>1.7000000000000001E-2</v>
      </c>
      <c r="J138" s="103">
        <v>3.5000000000000001E-3</v>
      </c>
      <c r="K138" s="103">
        <v>2.0000000000000001E-4</v>
      </c>
    </row>
    <row r="139" spans="2:11" customFormat="1" ht="12.75">
      <c r="B139" s="99" t="s">
        <v>2831</v>
      </c>
      <c r="C139" s="99" t="s">
        <v>2832</v>
      </c>
      <c r="D139" s="99" t="s">
        <v>110</v>
      </c>
      <c r="E139" s="99" t="s">
        <v>2665</v>
      </c>
      <c r="F139" s="102">
        <v>3950117.11</v>
      </c>
      <c r="G139" s="102">
        <v>105.7605999999997</v>
      </c>
      <c r="H139" s="102">
        <v>16294.156769597599</v>
      </c>
      <c r="I139" s="103">
        <v>5.7999999999999996E-3</v>
      </c>
      <c r="J139" s="103">
        <v>1.5299999999999999E-2</v>
      </c>
      <c r="K139" s="103">
        <v>1E-3</v>
      </c>
    </row>
    <row r="140" spans="2:11" customFormat="1" ht="12.75">
      <c r="B140" s="99" t="s">
        <v>2833</v>
      </c>
      <c r="C140" s="99" t="s">
        <v>2834</v>
      </c>
      <c r="D140" s="99" t="s">
        <v>110</v>
      </c>
      <c r="E140" s="99" t="s">
        <v>2425</v>
      </c>
      <c r="F140" s="102">
        <v>820971.65</v>
      </c>
      <c r="G140" s="102">
        <v>94.935800000000086</v>
      </c>
      <c r="H140" s="102">
        <v>3039.8782332338301</v>
      </c>
      <c r="I140" s="103">
        <v>0</v>
      </c>
      <c r="J140" s="103">
        <v>2.8E-3</v>
      </c>
      <c r="K140" s="103">
        <v>2.0000000000000001E-4</v>
      </c>
    </row>
    <row r="141" spans="2:11" customFormat="1" ht="12.75">
      <c r="B141" s="99" t="s">
        <v>2835</v>
      </c>
      <c r="C141" s="99" t="s">
        <v>2836</v>
      </c>
      <c r="D141" s="99" t="s">
        <v>106</v>
      </c>
      <c r="E141" s="99" t="s">
        <v>2759</v>
      </c>
      <c r="F141" s="102">
        <v>191666</v>
      </c>
      <c r="G141" s="102">
        <v>121.37390000000001</v>
      </c>
      <c r="H141" s="102">
        <v>829.33485955531</v>
      </c>
      <c r="I141" s="103">
        <v>1.1999999999999999E-3</v>
      </c>
      <c r="J141" s="103">
        <v>8.0000000000000004E-4</v>
      </c>
      <c r="K141" s="103">
        <v>0</v>
      </c>
    </row>
    <row r="142" spans="2:11" customFormat="1" ht="12.75">
      <c r="B142" s="99" t="s">
        <v>2837</v>
      </c>
      <c r="C142" s="99" t="s">
        <v>2838</v>
      </c>
      <c r="D142" s="99" t="s">
        <v>110</v>
      </c>
      <c r="E142" s="99" t="s">
        <v>2759</v>
      </c>
      <c r="F142" s="102">
        <v>97421.07</v>
      </c>
      <c r="G142" s="102">
        <v>66.59550000000003</v>
      </c>
      <c r="H142" s="102">
        <v>253.043853234816</v>
      </c>
      <c r="I142" s="103">
        <v>4.0000000000000002E-4</v>
      </c>
      <c r="J142" s="103">
        <v>2.0000000000000001E-4</v>
      </c>
      <c r="K142" s="103">
        <v>0</v>
      </c>
    </row>
    <row r="143" spans="2:11" customFormat="1" ht="12.75">
      <c r="B143" s="99" t="s">
        <v>2839</v>
      </c>
      <c r="C143" s="99" t="s">
        <v>2840</v>
      </c>
      <c r="D143" s="99" t="s">
        <v>106</v>
      </c>
      <c r="E143" s="99" t="s">
        <v>2841</v>
      </c>
      <c r="F143" s="102">
        <v>3204583.32</v>
      </c>
      <c r="G143" s="102">
        <v>90.990300000000019</v>
      </c>
      <c r="H143" s="102">
        <v>10395.040816643001</v>
      </c>
      <c r="I143" s="103">
        <v>1E-4</v>
      </c>
      <c r="J143" s="103">
        <v>9.7000000000000003E-3</v>
      </c>
      <c r="K143" s="103">
        <v>5.9999999999999995E-4</v>
      </c>
    </row>
    <row r="144" spans="2:11" customFormat="1" ht="12.75">
      <c r="B144" s="99" t="s">
        <v>2842</v>
      </c>
      <c r="C144" s="99" t="s">
        <v>2843</v>
      </c>
      <c r="D144" s="99" t="s">
        <v>106</v>
      </c>
      <c r="E144" s="99" t="s">
        <v>2446</v>
      </c>
      <c r="F144" s="102">
        <v>1086845.32</v>
      </c>
      <c r="G144" s="102">
        <v>99.938500000000175</v>
      </c>
      <c r="H144" s="102">
        <v>3872.2206846070499</v>
      </c>
      <c r="I144" s="103">
        <v>6.0000000000000001E-3</v>
      </c>
      <c r="J144" s="103">
        <v>3.5999999999999999E-3</v>
      </c>
      <c r="K144" s="103">
        <v>2.0000000000000001E-4</v>
      </c>
    </row>
    <row r="145" spans="2:11" customFormat="1" ht="12.75">
      <c r="B145" s="99" t="s">
        <v>2844</v>
      </c>
      <c r="C145" s="99" t="s">
        <v>2845</v>
      </c>
      <c r="D145" s="99" t="s">
        <v>110</v>
      </c>
      <c r="E145" s="99" t="s">
        <v>2575</v>
      </c>
      <c r="F145" s="102">
        <v>5425407.7999999998</v>
      </c>
      <c r="G145" s="102">
        <v>92.096200000000323</v>
      </c>
      <c r="H145" s="102">
        <v>19488.217209709601</v>
      </c>
      <c r="I145" s="103">
        <v>1.6000000000000001E-3</v>
      </c>
      <c r="J145" s="103">
        <v>1.83E-2</v>
      </c>
      <c r="K145" s="103">
        <v>1.1999999999999999E-3</v>
      </c>
    </row>
    <row r="146" spans="2:11" customFormat="1" ht="12.75">
      <c r="B146" s="99" t="s">
        <v>2846</v>
      </c>
      <c r="C146" s="99" t="s">
        <v>2847</v>
      </c>
      <c r="D146" s="99" t="s">
        <v>106</v>
      </c>
      <c r="E146" s="99" t="s">
        <v>2848</v>
      </c>
      <c r="F146" s="102">
        <v>1193992.8</v>
      </c>
      <c r="G146" s="102">
        <v>111.43559999999991</v>
      </c>
      <c r="H146" s="102">
        <v>4743.35028987019</v>
      </c>
      <c r="I146" s="103">
        <v>2.7799999999999998E-2</v>
      </c>
      <c r="J146" s="103">
        <v>4.4000000000000003E-3</v>
      </c>
      <c r="K146" s="103">
        <v>2.9999999999999997E-4</v>
      </c>
    </row>
    <row r="147" spans="2:11" customFormat="1" ht="12.75">
      <c r="B147" s="99" t="s">
        <v>2849</v>
      </c>
      <c r="C147" s="99" t="s">
        <v>2850</v>
      </c>
      <c r="D147" s="99" t="s">
        <v>106</v>
      </c>
      <c r="E147" s="99" t="s">
        <v>2596</v>
      </c>
      <c r="F147" s="102">
        <v>998993.03</v>
      </c>
      <c r="G147" s="102">
        <v>94.245400000000004</v>
      </c>
      <c r="H147" s="102">
        <v>3356.46524334589</v>
      </c>
      <c r="I147" s="103">
        <v>5.1999999999999998E-3</v>
      </c>
      <c r="J147" s="103">
        <v>3.0999999999999999E-3</v>
      </c>
      <c r="K147" s="103">
        <v>2.0000000000000001E-4</v>
      </c>
    </row>
    <row r="148" spans="2:11" customFormat="1" ht="12.75">
      <c r="B148" s="99" t="s">
        <v>2851</v>
      </c>
      <c r="C148" s="99" t="s">
        <v>2852</v>
      </c>
      <c r="D148" s="99" t="s">
        <v>113</v>
      </c>
      <c r="E148" s="99" t="s">
        <v>2853</v>
      </c>
      <c r="F148" s="102">
        <v>6358901.1200000001</v>
      </c>
      <c r="G148" s="102">
        <v>79.398000000000039</v>
      </c>
      <c r="H148" s="102">
        <v>22207.828993097701</v>
      </c>
      <c r="I148" s="103">
        <v>3.1199999999999999E-2</v>
      </c>
      <c r="J148" s="103">
        <v>2.0799999999999999E-2</v>
      </c>
      <c r="K148" s="103">
        <v>1.2999999999999999E-3</v>
      </c>
    </row>
    <row r="149" spans="2:11" customFormat="1" ht="12.75">
      <c r="B149" s="99" t="s">
        <v>2854</v>
      </c>
      <c r="C149" s="99" t="s">
        <v>2855</v>
      </c>
      <c r="D149" s="99" t="s">
        <v>106</v>
      </c>
      <c r="E149" s="99" t="s">
        <v>2856</v>
      </c>
      <c r="F149" s="102">
        <v>344999.91</v>
      </c>
      <c r="G149" s="102">
        <v>117.5625</v>
      </c>
      <c r="H149" s="102">
        <v>1445.9302009257201</v>
      </c>
      <c r="I149" s="103">
        <v>2.7900000000000001E-2</v>
      </c>
      <c r="J149" s="103">
        <v>1.4E-3</v>
      </c>
      <c r="K149" s="103">
        <v>1E-4</v>
      </c>
    </row>
    <row r="150" spans="2:11" customFormat="1" ht="12.75">
      <c r="B150" s="99" t="s">
        <v>2857</v>
      </c>
      <c r="C150" s="99" t="s">
        <v>2858</v>
      </c>
      <c r="D150" s="99" t="s">
        <v>113</v>
      </c>
      <c r="E150" s="99" t="s">
        <v>2859</v>
      </c>
      <c r="F150" s="102">
        <v>210612.32</v>
      </c>
      <c r="G150" s="102">
        <v>115.93649999999981</v>
      </c>
      <c r="H150" s="102">
        <v>1074.03498328459</v>
      </c>
      <c r="I150" s="103">
        <v>8.0000000000000004E-4</v>
      </c>
      <c r="J150" s="103">
        <v>1E-3</v>
      </c>
      <c r="K150" s="103">
        <v>1E-4</v>
      </c>
    </row>
    <row r="151" spans="2:11" customFormat="1" ht="12.75">
      <c r="B151" s="99" t="s">
        <v>2860</v>
      </c>
      <c r="C151" s="99" t="s">
        <v>2861</v>
      </c>
      <c r="D151" s="99" t="s">
        <v>106</v>
      </c>
      <c r="E151" s="99" t="s">
        <v>2862</v>
      </c>
      <c r="F151" s="102">
        <v>147637.94</v>
      </c>
      <c r="G151" s="102">
        <v>98.3626</v>
      </c>
      <c r="H151" s="102">
        <v>517.71114086061903</v>
      </c>
      <c r="I151" s="103">
        <v>6.9999999999999999E-4</v>
      </c>
      <c r="J151" s="103">
        <v>5.0000000000000001E-4</v>
      </c>
      <c r="K151" s="103">
        <v>0</v>
      </c>
    </row>
    <row r="152" spans="2:11" customFormat="1" ht="12.75">
      <c r="B152" s="99" t="s">
        <v>2863</v>
      </c>
      <c r="C152" s="99" t="s">
        <v>2864</v>
      </c>
      <c r="D152" s="99" t="s">
        <v>113</v>
      </c>
      <c r="E152" s="99" t="s">
        <v>2865</v>
      </c>
      <c r="F152" s="102">
        <v>2283740.11</v>
      </c>
      <c r="G152" s="102">
        <v>99.10349999999994</v>
      </c>
      <c r="H152" s="102">
        <v>9955.2034986890503</v>
      </c>
      <c r="I152" s="103">
        <v>4.0000000000000001E-3</v>
      </c>
      <c r="J152" s="103">
        <v>9.2999999999999992E-3</v>
      </c>
      <c r="K152" s="103">
        <v>5.9999999999999995E-4</v>
      </c>
    </row>
    <row r="153" spans="2:11" customFormat="1" ht="12.75">
      <c r="B153" s="99" t="s">
        <v>2866</v>
      </c>
      <c r="C153" s="99" t="s">
        <v>2867</v>
      </c>
      <c r="D153" s="99" t="s">
        <v>102</v>
      </c>
      <c r="E153" s="99" t="s">
        <v>2587</v>
      </c>
      <c r="F153" s="102">
        <v>6782828.6600000001</v>
      </c>
      <c r="G153" s="102">
        <v>94.669399999999996</v>
      </c>
      <c r="H153" s="102">
        <v>6421.2631954500403</v>
      </c>
      <c r="I153" s="103">
        <v>0</v>
      </c>
      <c r="J153" s="103">
        <v>6.0000000000000001E-3</v>
      </c>
      <c r="K153" s="103">
        <v>4.0000000000000002E-4</v>
      </c>
    </row>
    <row r="154" spans="2:11" customFormat="1" ht="12.75">
      <c r="B154" s="99" t="s">
        <v>2868</v>
      </c>
      <c r="C154" s="99" t="s">
        <v>2869</v>
      </c>
      <c r="D154" s="99" t="s">
        <v>102</v>
      </c>
      <c r="E154" s="99" t="s">
        <v>2870</v>
      </c>
      <c r="F154" s="102">
        <v>22047041.879999999</v>
      </c>
      <c r="G154" s="102">
        <v>33.168962000000036</v>
      </c>
      <c r="H154" s="102">
        <v>7312.7749433012896</v>
      </c>
      <c r="I154" s="103">
        <v>2.3E-2</v>
      </c>
      <c r="J154" s="103">
        <v>6.8999999999999999E-3</v>
      </c>
      <c r="K154" s="103">
        <v>4.0000000000000002E-4</v>
      </c>
    </row>
    <row r="155" spans="2:11" customFormat="1" ht="12.75">
      <c r="B155" s="99" t="s">
        <v>2871</v>
      </c>
      <c r="C155" s="99" t="s">
        <v>2872</v>
      </c>
      <c r="D155" s="99" t="s">
        <v>106</v>
      </c>
      <c r="E155" s="99" t="s">
        <v>2662</v>
      </c>
      <c r="F155" s="102">
        <v>15820320.060000001</v>
      </c>
      <c r="G155" s="102">
        <v>95.291799999999753</v>
      </c>
      <c r="H155" s="102">
        <v>53744.0425320836</v>
      </c>
      <c r="I155" s="103">
        <v>1.2999999999999999E-3</v>
      </c>
      <c r="J155" s="103">
        <v>5.04E-2</v>
      </c>
      <c r="K155" s="103">
        <v>3.2000000000000002E-3</v>
      </c>
    </row>
    <row r="156" spans="2:11" customFormat="1" ht="12.75">
      <c r="B156" s="99" t="s">
        <v>2873</v>
      </c>
      <c r="C156" s="99" t="s">
        <v>2874</v>
      </c>
      <c r="D156" s="99" t="s">
        <v>106</v>
      </c>
      <c r="E156" s="99" t="s">
        <v>2587</v>
      </c>
      <c r="F156" s="102">
        <v>1956248.45</v>
      </c>
      <c r="G156" s="102">
        <v>114.25459999999995</v>
      </c>
      <c r="H156" s="102">
        <v>7968.1451951389499</v>
      </c>
      <c r="I156" s="103">
        <v>1.2500000000000001E-2</v>
      </c>
      <c r="J156" s="103">
        <v>7.4999999999999997E-3</v>
      </c>
      <c r="K156" s="103">
        <v>5.0000000000000001E-4</v>
      </c>
    </row>
    <row r="157" spans="2:11" customFormat="1" ht="12.75">
      <c r="B157" s="99" t="s">
        <v>2875</v>
      </c>
      <c r="C157" s="99" t="s">
        <v>2876</v>
      </c>
      <c r="D157" s="99" t="s">
        <v>106</v>
      </c>
      <c r="E157" s="99" t="s">
        <v>2877</v>
      </c>
      <c r="F157" s="102">
        <v>4826112.1399999997</v>
      </c>
      <c r="G157" s="102">
        <v>13.774399999999998</v>
      </c>
      <c r="H157" s="102">
        <v>2369.8978865323502</v>
      </c>
      <c r="I157" s="103">
        <v>5.4999999999999997E-3</v>
      </c>
      <c r="J157" s="103">
        <v>2.2000000000000001E-3</v>
      </c>
      <c r="K157" s="103">
        <v>1E-4</v>
      </c>
    </row>
    <row r="158" spans="2:11" customFormat="1" ht="12.75">
      <c r="B158" s="99" t="s">
        <v>2878</v>
      </c>
      <c r="C158" s="99" t="s">
        <v>2879</v>
      </c>
      <c r="D158" s="99" t="s">
        <v>106</v>
      </c>
      <c r="E158" s="99" t="s">
        <v>2880</v>
      </c>
      <c r="F158" s="102">
        <v>2337753.84</v>
      </c>
      <c r="G158" s="102">
        <v>97.939899999999852</v>
      </c>
      <c r="H158" s="102">
        <v>8162.4018012518</v>
      </c>
      <c r="I158" s="103">
        <v>1.4E-3</v>
      </c>
      <c r="J158" s="103">
        <v>7.7000000000000002E-3</v>
      </c>
      <c r="K158" s="103">
        <v>5.0000000000000001E-4</v>
      </c>
    </row>
    <row r="159" spans="2:11" customFormat="1" ht="12.75">
      <c r="B159" s="99" t="s">
        <v>2881</v>
      </c>
      <c r="C159" s="99" t="s">
        <v>2882</v>
      </c>
      <c r="D159" s="99" t="s">
        <v>106</v>
      </c>
      <c r="E159" s="99" t="s">
        <v>2883</v>
      </c>
      <c r="F159" s="102">
        <v>3444239.5</v>
      </c>
      <c r="G159" s="102">
        <v>120.6546</v>
      </c>
      <c r="H159" s="102">
        <v>14814.833041649399</v>
      </c>
      <c r="I159" s="103">
        <v>1.6000000000000001E-3</v>
      </c>
      <c r="J159" s="103">
        <v>1.3899999999999999E-2</v>
      </c>
      <c r="K159" s="103">
        <v>8.9999999999999998E-4</v>
      </c>
    </row>
    <row r="160" spans="2:11" customFormat="1" ht="12.75">
      <c r="B160" s="99" t="s">
        <v>2884</v>
      </c>
      <c r="C160" s="99" t="s">
        <v>2885</v>
      </c>
      <c r="D160" s="99" t="s">
        <v>106</v>
      </c>
      <c r="E160" s="99" t="s">
        <v>2886</v>
      </c>
      <c r="F160" s="102">
        <v>3056832.88</v>
      </c>
      <c r="G160" s="102">
        <v>120.12860000000046</v>
      </c>
      <c r="H160" s="102">
        <v>13091.1453860934</v>
      </c>
      <c r="I160" s="103">
        <v>1.09E-2</v>
      </c>
      <c r="J160" s="103">
        <v>1.23E-2</v>
      </c>
      <c r="K160" s="103">
        <v>8.0000000000000004E-4</v>
      </c>
    </row>
    <row r="161" spans="2:11" customFormat="1" ht="12.75">
      <c r="B161" s="99" t="s">
        <v>2887</v>
      </c>
      <c r="C161" s="99" t="s">
        <v>2888</v>
      </c>
      <c r="D161" s="99" t="s">
        <v>106</v>
      </c>
      <c r="E161" s="99" t="s">
        <v>2889</v>
      </c>
      <c r="F161" s="102">
        <v>1846932</v>
      </c>
      <c r="G161" s="102">
        <v>70.038899999999998</v>
      </c>
      <c r="H161" s="102">
        <v>4611.5801035936202</v>
      </c>
      <c r="I161" s="103">
        <v>1.46E-2</v>
      </c>
      <c r="J161" s="103">
        <v>4.3E-3</v>
      </c>
      <c r="K161" s="103">
        <v>2.9999999999999997E-4</v>
      </c>
    </row>
    <row r="162" spans="2:11" customFormat="1" ht="12.75">
      <c r="B162" s="99" t="s">
        <v>2890</v>
      </c>
      <c r="C162" s="99" t="s">
        <v>2891</v>
      </c>
      <c r="D162" s="99" t="s">
        <v>110</v>
      </c>
      <c r="E162" s="99" t="s">
        <v>2542</v>
      </c>
      <c r="F162" s="102">
        <v>3815832.17</v>
      </c>
      <c r="G162" s="102">
        <v>12.055300000000027</v>
      </c>
      <c r="H162" s="102">
        <v>1794.1770638057201</v>
      </c>
      <c r="I162" s="103">
        <v>6.3E-2</v>
      </c>
      <c r="J162" s="103">
        <v>1.6999999999999999E-3</v>
      </c>
      <c r="K162" s="103">
        <v>1E-4</v>
      </c>
    </row>
    <row r="163" spans="2:11" customFormat="1" ht="12.75">
      <c r="B163" s="99" t="s">
        <v>2892</v>
      </c>
      <c r="C163" s="99" t="s">
        <v>2893</v>
      </c>
      <c r="D163" s="99" t="s">
        <v>110</v>
      </c>
      <c r="E163" s="99" t="s">
        <v>2894</v>
      </c>
      <c r="F163" s="102">
        <v>1425495.77</v>
      </c>
      <c r="G163" s="102">
        <v>100</v>
      </c>
      <c r="H163" s="102">
        <v>5559.8611517310001</v>
      </c>
      <c r="I163" s="103">
        <v>4.0000000000000001E-3</v>
      </c>
      <c r="J163" s="103">
        <v>5.1999999999999998E-3</v>
      </c>
      <c r="K163" s="103">
        <v>2.9999999999999997E-4</v>
      </c>
    </row>
    <row r="164" spans="2:11" customFormat="1" ht="12.75">
      <c r="B164" s="99" t="s">
        <v>2895</v>
      </c>
      <c r="C164" s="99" t="s">
        <v>2896</v>
      </c>
      <c r="D164" s="99" t="s">
        <v>110</v>
      </c>
      <c r="E164" s="99" t="s">
        <v>282</v>
      </c>
      <c r="F164" s="102">
        <v>524836.93999999994</v>
      </c>
      <c r="G164" s="102">
        <v>100</v>
      </c>
      <c r="H164" s="102">
        <v>2047.0215170819999</v>
      </c>
      <c r="I164" s="103">
        <v>2.1399999999999999E-2</v>
      </c>
      <c r="J164" s="103">
        <v>1.9E-3</v>
      </c>
      <c r="K164" s="103">
        <v>1E-4</v>
      </c>
    </row>
    <row r="165" spans="2:11" customFormat="1" ht="12.75">
      <c r="B165" s="99" t="s">
        <v>2897</v>
      </c>
      <c r="C165" s="99" t="s">
        <v>2898</v>
      </c>
      <c r="D165" s="99" t="s">
        <v>110</v>
      </c>
      <c r="E165" s="99" t="s">
        <v>2848</v>
      </c>
      <c r="F165" s="102">
        <v>751965.83</v>
      </c>
      <c r="G165" s="102">
        <v>80.655200000000207</v>
      </c>
      <c r="H165" s="102">
        <v>2365.5301719240501</v>
      </c>
      <c r="I165" s="103">
        <v>2.5000000000000001E-3</v>
      </c>
      <c r="J165" s="103">
        <v>2.2000000000000001E-3</v>
      </c>
      <c r="K165" s="103">
        <v>1E-4</v>
      </c>
    </row>
    <row r="166" spans="2:11" customFormat="1" ht="12.75">
      <c r="B166" s="99" t="s">
        <v>2899</v>
      </c>
      <c r="C166" s="99" t="s">
        <v>2900</v>
      </c>
      <c r="D166" s="99" t="s">
        <v>106</v>
      </c>
      <c r="E166" s="99" t="s">
        <v>2841</v>
      </c>
      <c r="F166" s="102">
        <v>7547477.4299999997</v>
      </c>
      <c r="G166" s="102">
        <v>92.843999999999994</v>
      </c>
      <c r="H166" s="102">
        <v>24981.3095043143</v>
      </c>
      <c r="I166" s="103">
        <v>7.0000000000000001E-3</v>
      </c>
      <c r="J166" s="103">
        <v>2.3400000000000001E-2</v>
      </c>
      <c r="K166" s="103">
        <v>1.5E-3</v>
      </c>
    </row>
    <row r="167" spans="2:11" customFormat="1" ht="12.75">
      <c r="B167" s="99" t="s">
        <v>2901</v>
      </c>
      <c r="C167" s="99" t="s">
        <v>2902</v>
      </c>
      <c r="D167" s="99" t="s">
        <v>204</v>
      </c>
      <c r="E167" s="99" t="s">
        <v>2590</v>
      </c>
      <c r="F167" s="102">
        <v>29196618.219999999</v>
      </c>
      <c r="G167" s="102">
        <v>93.963499999999854</v>
      </c>
      <c r="H167" s="102">
        <v>14328.864045828501</v>
      </c>
      <c r="I167" s="103">
        <v>5.0000000000000001E-3</v>
      </c>
      <c r="J167" s="103">
        <v>1.34E-2</v>
      </c>
      <c r="K167" s="103">
        <v>8.9999999999999998E-4</v>
      </c>
    </row>
    <row r="168" spans="2:11" customFormat="1" ht="12.75">
      <c r="B168" s="99" t="s">
        <v>2903</v>
      </c>
      <c r="C168" s="99" t="s">
        <v>2904</v>
      </c>
      <c r="D168" s="99" t="s">
        <v>106</v>
      </c>
      <c r="E168" s="99" t="s">
        <v>2905</v>
      </c>
      <c r="F168" s="102">
        <v>448502.42</v>
      </c>
      <c r="G168" s="102">
        <v>100.73809999999985</v>
      </c>
      <c r="H168" s="102">
        <v>1610.7126903306</v>
      </c>
      <c r="I168" s="103">
        <v>6.9999999999999999E-4</v>
      </c>
      <c r="J168" s="103">
        <v>1.5E-3</v>
      </c>
      <c r="K168" s="103">
        <v>1E-4</v>
      </c>
    </row>
    <row r="169" spans="2:11" customFormat="1" ht="12.75">
      <c r="B169" s="99" t="s">
        <v>2906</v>
      </c>
      <c r="C169" s="99" t="s">
        <v>2907</v>
      </c>
      <c r="D169" s="99" t="s">
        <v>110</v>
      </c>
      <c r="E169" s="99" t="s">
        <v>2908</v>
      </c>
      <c r="F169" s="102">
        <v>4012307.86</v>
      </c>
      <c r="G169" s="102">
        <v>99.865299999999962</v>
      </c>
      <c r="H169" s="102">
        <v>15628.124868103399</v>
      </c>
      <c r="I169" s="103">
        <v>1.6000000000000001E-3</v>
      </c>
      <c r="J169" s="103">
        <v>1.46E-2</v>
      </c>
      <c r="K169" s="103">
        <v>8.9999999999999998E-4</v>
      </c>
    </row>
    <row r="170" spans="2:11" customFormat="1">
      <c r="B170" s="99" t="s">
        <v>276</v>
      </c>
      <c r="C170" s="97"/>
      <c r="D170" s="99"/>
      <c r="E170" s="99"/>
      <c r="F170" s="99"/>
      <c r="G170" s="99"/>
      <c r="H170" s="99"/>
      <c r="I170" s="99"/>
      <c r="J170" s="99"/>
      <c r="K170" s="99"/>
    </row>
    <row r="171" spans="2:11" customFormat="1">
      <c r="B171" s="99" t="s">
        <v>377</v>
      </c>
      <c r="C171" s="97"/>
      <c r="D171" s="99"/>
      <c r="E171" s="99"/>
      <c r="F171" s="99"/>
      <c r="G171" s="99"/>
      <c r="H171" s="99"/>
      <c r="I171" s="99"/>
      <c r="J171" s="99"/>
      <c r="K171" s="99"/>
    </row>
    <row r="172" spans="2:11" customFormat="1">
      <c r="B172" s="99" t="s">
        <v>378</v>
      </c>
      <c r="C172" s="97"/>
      <c r="D172" s="99"/>
      <c r="E172" s="99"/>
      <c r="F172" s="99"/>
      <c r="G172" s="99"/>
      <c r="H172" s="99"/>
      <c r="I172" s="99"/>
      <c r="J172" s="99"/>
      <c r="K172" s="99"/>
    </row>
    <row r="173" spans="2:11" customFormat="1">
      <c r="B173" s="99" t="s">
        <v>379</v>
      </c>
      <c r="C173" s="97"/>
      <c r="D173" s="99"/>
      <c r="E173" s="99"/>
      <c r="F173" s="99"/>
      <c r="G173" s="99"/>
      <c r="H173" s="99"/>
      <c r="I173" s="99"/>
      <c r="J173" s="99"/>
      <c r="K173" s="99"/>
    </row>
    <row r="174" spans="2:11" customFormat="1">
      <c r="B174" s="99"/>
      <c r="C174" s="97"/>
      <c r="D174" s="99"/>
      <c r="E174" s="99"/>
      <c r="F174" s="99"/>
      <c r="G174" s="99"/>
      <c r="H174" s="99"/>
      <c r="I174" s="99"/>
      <c r="J174" s="99"/>
      <c r="K174" s="99"/>
    </row>
    <row r="175" spans="2:11" customFormat="1">
      <c r="B175" s="99"/>
      <c r="C175" s="97"/>
      <c r="D175" s="99"/>
      <c r="E175" s="99"/>
      <c r="F175" s="99"/>
      <c r="G175" s="99"/>
      <c r="H175" s="99"/>
      <c r="I175" s="99"/>
      <c r="J175" s="99"/>
      <c r="K175" s="99"/>
    </row>
    <row r="176" spans="2:11" customFormat="1">
      <c r="B176" s="99"/>
      <c r="C176" s="97"/>
      <c r="D176" s="99"/>
      <c r="E176" s="99"/>
      <c r="F176" s="99"/>
      <c r="G176" s="99"/>
      <c r="H176" s="99"/>
      <c r="I176" s="99"/>
      <c r="J176" s="99"/>
      <c r="K176" s="99"/>
    </row>
    <row r="177" spans="3:3" customFormat="1">
      <c r="C177" s="97"/>
    </row>
    <row r="178" spans="3:3" customFormat="1">
      <c r="C178" s="97"/>
    </row>
    <row r="179" spans="3:3" customFormat="1">
      <c r="C179" s="97"/>
    </row>
    <row r="180" spans="3:3" customFormat="1">
      <c r="C180" s="97"/>
    </row>
    <row r="181" spans="3:3" customFormat="1">
      <c r="C181" s="97"/>
    </row>
    <row r="182" spans="3:3" customFormat="1">
      <c r="C182" s="97"/>
    </row>
    <row r="183" spans="3:3" customFormat="1">
      <c r="C183" s="97"/>
    </row>
    <row r="184" spans="3:3" customFormat="1">
      <c r="C184" s="97"/>
    </row>
    <row r="185" spans="3:3" customFormat="1">
      <c r="C185" s="97"/>
    </row>
    <row r="186" spans="3:3" customFormat="1">
      <c r="C186" s="97"/>
    </row>
    <row r="187" spans="3:3" customFormat="1">
      <c r="C187" s="97"/>
    </row>
    <row r="188" spans="3:3" customFormat="1">
      <c r="C188" s="97"/>
    </row>
    <row r="189" spans="3:3" customFormat="1">
      <c r="C189" s="97"/>
    </row>
    <row r="190" spans="3:3" customFormat="1">
      <c r="C190" s="97"/>
    </row>
    <row r="191" spans="3:3" customFormat="1">
      <c r="C191" s="97"/>
    </row>
    <row r="192" spans="3:3" customFormat="1">
      <c r="C192" s="97"/>
    </row>
    <row r="193" spans="3:3" customFormat="1">
      <c r="C193" s="97"/>
    </row>
    <row r="194" spans="3:3" customFormat="1">
      <c r="C194" s="97"/>
    </row>
    <row r="195" spans="3:3" customFormat="1">
      <c r="C195" s="97"/>
    </row>
    <row r="196" spans="3:3" customFormat="1">
      <c r="C196" s="97"/>
    </row>
    <row r="197" spans="3:3" customFormat="1">
      <c r="C197" s="97"/>
    </row>
    <row r="198" spans="3:3" customFormat="1">
      <c r="C198" s="97"/>
    </row>
    <row r="199" spans="3:3" customFormat="1">
      <c r="C199" s="97"/>
    </row>
    <row r="200" spans="3:3" customFormat="1">
      <c r="C200" s="97"/>
    </row>
    <row r="201" spans="3:3" customFormat="1">
      <c r="C201" s="97"/>
    </row>
    <row r="202" spans="3:3" customFormat="1">
      <c r="C202" s="97"/>
    </row>
    <row r="203" spans="3:3" customFormat="1">
      <c r="C203" s="97"/>
    </row>
    <row r="204" spans="3:3" customFormat="1">
      <c r="C204" s="97"/>
    </row>
    <row r="205" spans="3:3" customFormat="1">
      <c r="C205" s="97"/>
    </row>
    <row r="206" spans="3:3" customFormat="1">
      <c r="C206" s="97"/>
    </row>
    <row r="207" spans="3:3" customFormat="1">
      <c r="C207" s="97"/>
    </row>
    <row r="208" spans="3:3" customFormat="1">
      <c r="C208" s="97"/>
    </row>
    <row r="209" spans="3:3" customFormat="1">
      <c r="C209" s="97"/>
    </row>
    <row r="210" spans="3:3" customFormat="1">
      <c r="C210" s="97"/>
    </row>
    <row r="211" spans="3:3" customFormat="1">
      <c r="C211" s="97"/>
    </row>
    <row r="212" spans="3:3" customFormat="1">
      <c r="C212" s="97"/>
    </row>
    <row r="213" spans="3:3" customFormat="1">
      <c r="C213" s="97"/>
    </row>
    <row r="214" spans="3:3" customFormat="1">
      <c r="C214" s="97"/>
    </row>
    <row r="215" spans="3:3" customFormat="1">
      <c r="C215" s="97"/>
    </row>
    <row r="216" spans="3:3" customFormat="1">
      <c r="C216" s="97"/>
    </row>
    <row r="217" spans="3:3" customFormat="1">
      <c r="C217" s="97"/>
    </row>
    <row r="218" spans="3:3" customFormat="1">
      <c r="C218" s="97"/>
    </row>
    <row r="219" spans="3:3" customFormat="1">
      <c r="C219" s="97"/>
    </row>
    <row r="220" spans="3:3" customFormat="1">
      <c r="C220" s="97"/>
    </row>
    <row r="221" spans="3:3" customFormat="1">
      <c r="C221" s="97"/>
    </row>
    <row r="222" spans="3:3" customFormat="1">
      <c r="C222" s="97"/>
    </row>
    <row r="223" spans="3:3" customFormat="1">
      <c r="C223" s="97"/>
    </row>
    <row r="224" spans="3:3" customFormat="1">
      <c r="C224" s="97"/>
    </row>
    <row r="225" spans="3:3" customFormat="1">
      <c r="C225" s="97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43921</v>
      </c>
    </row>
    <row r="2" spans="2:59">
      <c r="B2" s="2" t="s">
        <v>1</v>
      </c>
      <c r="C2" s="12" t="s">
        <v>197</v>
      </c>
    </row>
    <row r="3" spans="2:59">
      <c r="B3" s="2" t="s">
        <v>2</v>
      </c>
      <c r="C3" s="26" t="s">
        <v>4386</v>
      </c>
    </row>
    <row r="4" spans="2:59" s="1" customFormat="1">
      <c r="B4" s="2" t="s">
        <v>3</v>
      </c>
    </row>
    <row r="5" spans="2:59">
      <c r="B5" s="75" t="s">
        <v>198</v>
      </c>
      <c r="C5" t="s">
        <v>199</v>
      </c>
    </row>
    <row r="6" spans="2:5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9" ht="26.25" customHeight="1">
      <c r="B7" s="119" t="s">
        <v>141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2332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276</v>
      </c>
      <c r="C16" s="16"/>
      <c r="D16" s="16"/>
    </row>
    <row r="17" spans="2:4">
      <c r="B17" t="s">
        <v>377</v>
      </c>
      <c r="C17" s="16"/>
      <c r="D17" s="16"/>
    </row>
    <row r="18" spans="2:4">
      <c r="B18" t="s">
        <v>378</v>
      </c>
      <c r="C18" s="16"/>
      <c r="D18" s="16"/>
    </row>
    <row r="19" spans="2:4">
      <c r="B19" t="s">
        <v>379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43921</v>
      </c>
    </row>
    <row r="2" spans="2:52">
      <c r="B2" s="2" t="s">
        <v>1</v>
      </c>
      <c r="C2" s="12" t="s">
        <v>197</v>
      </c>
    </row>
    <row r="3" spans="2:52">
      <c r="B3" s="2" t="s">
        <v>2</v>
      </c>
      <c r="C3" s="26" t="s">
        <v>4386</v>
      </c>
    </row>
    <row r="4" spans="2:52" s="1" customFormat="1">
      <c r="B4" s="2" t="s">
        <v>3</v>
      </c>
    </row>
    <row r="5" spans="2:52">
      <c r="B5" s="75" t="s">
        <v>198</v>
      </c>
      <c r="C5" t="s">
        <v>199</v>
      </c>
    </row>
    <row r="6" spans="2:5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2" ht="26.25" customHeight="1">
      <c r="B7" s="119" t="s">
        <v>142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2335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2344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2910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274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2335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2345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276</v>
      </c>
      <c r="C34" s="16"/>
      <c r="D34" s="16"/>
    </row>
    <row r="35" spans="2:12">
      <c r="B35" t="s">
        <v>377</v>
      </c>
      <c r="C35" s="16"/>
      <c r="D35" s="16"/>
    </row>
    <row r="36" spans="2:12">
      <c r="B36" t="s">
        <v>378</v>
      </c>
      <c r="C36" s="16"/>
      <c r="D36" s="16"/>
    </row>
    <row r="37" spans="2:12">
      <c r="B37" t="s">
        <v>379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L16" sqref="L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43921</v>
      </c>
    </row>
    <row r="2" spans="2:13">
      <c r="B2" s="2" t="s">
        <v>1</v>
      </c>
      <c r="C2" s="12" t="s">
        <v>197</v>
      </c>
    </row>
    <row r="3" spans="2:13">
      <c r="B3" s="2" t="s">
        <v>2</v>
      </c>
      <c r="C3" s="26" t="s">
        <v>4386</v>
      </c>
    </row>
    <row r="4" spans="2:13" s="1" customFormat="1">
      <c r="B4" s="2" t="s">
        <v>3</v>
      </c>
    </row>
    <row r="5" spans="2:13">
      <c r="B5" s="75" t="s">
        <v>198</v>
      </c>
      <c r="C5" t="s">
        <v>199</v>
      </c>
    </row>
    <row r="7" spans="2:13" ht="26.25" customHeight="1">
      <c r="B7" s="109" t="s">
        <v>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f>J12+J62</f>
        <v>1493154.1407831265</v>
      </c>
      <c r="K11" s="77">
        <f>J11/$J$11</f>
        <v>1</v>
      </c>
      <c r="L11" s="77">
        <f>J11/'סכום נכסי הקרן'!$C$42</f>
        <v>8.8590989179566218E-2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f>J13+J19+J51+J54+J56+J58+J60</f>
        <v>1492577.4380696174</v>
      </c>
      <c r="K12" s="81">
        <f t="shared" ref="K12:K74" si="0">J12/$J$11</f>
        <v>0.99961376880138664</v>
      </c>
      <c r="L12" s="81">
        <f>J12/'סכום נכסי הקרן'!$C$42</f>
        <v>8.8556772575629064E-2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f>SUM(J14:J18)</f>
        <v>492311.99725999997</v>
      </c>
      <c r="K13" s="81">
        <f t="shared" si="0"/>
        <v>0.32971277633921514</v>
      </c>
      <c r="L13" s="81">
        <f>J13/'סכום נכסי הקרן'!$C$42</f>
        <v>2.9209581001032148E-2</v>
      </c>
    </row>
    <row r="14" spans="2:13">
      <c r="B14" s="85" t="s">
        <v>4387</v>
      </c>
      <c r="C14" t="s">
        <v>212</v>
      </c>
      <c r="D14" t="s">
        <v>213</v>
      </c>
      <c r="E14" t="s">
        <v>214</v>
      </c>
      <c r="F14" t="s">
        <v>150</v>
      </c>
      <c r="G14" t="s">
        <v>102</v>
      </c>
      <c r="H14" s="79">
        <v>0</v>
      </c>
      <c r="I14" s="79">
        <v>0</v>
      </c>
      <c r="J14" s="78">
        <v>12.53825</v>
      </c>
      <c r="K14" s="79">
        <f t="shared" si="0"/>
        <v>8.397157170540989E-6</v>
      </c>
      <c r="L14" s="79">
        <f>J14/'סכום נכסי הקרן'!$C$42</f>
        <v>7.439124600345136E-7</v>
      </c>
    </row>
    <row r="15" spans="2:13">
      <c r="B15" s="85" t="s">
        <v>4388</v>
      </c>
      <c r="C15" t="s">
        <v>215</v>
      </c>
      <c r="D15" t="s">
        <v>216</v>
      </c>
      <c r="E15" t="s">
        <v>217</v>
      </c>
      <c r="F15" t="s">
        <v>218</v>
      </c>
      <c r="G15" t="s">
        <v>102</v>
      </c>
      <c r="H15" s="79">
        <v>0</v>
      </c>
      <c r="I15" s="79">
        <v>0</v>
      </c>
      <c r="J15" s="78">
        <v>46692.107049999999</v>
      </c>
      <c r="K15" s="79">
        <f t="shared" si="0"/>
        <v>3.1270788309578683E-2</v>
      </c>
      <c r="L15" s="79">
        <f>J15/'סכום נכסי הקרן'!$C$42</f>
        <v>2.7703100687703911E-3</v>
      </c>
    </row>
    <row r="16" spans="2:13">
      <c r="B16" s="85" t="s">
        <v>4389</v>
      </c>
      <c r="C16" t="s">
        <v>219</v>
      </c>
      <c r="D16" t="s">
        <v>220</v>
      </c>
      <c r="E16" t="s">
        <v>217</v>
      </c>
      <c r="F16" t="s">
        <v>218</v>
      </c>
      <c r="G16" t="s">
        <v>102</v>
      </c>
      <c r="H16" s="79">
        <v>0</v>
      </c>
      <c r="I16" s="79">
        <v>0</v>
      </c>
      <c r="J16" s="78">
        <v>42420.660510000002</v>
      </c>
      <c r="K16" s="79">
        <f t="shared" si="0"/>
        <v>2.8410101376239227E-2</v>
      </c>
      <c r="L16" s="79">
        <f>J16/'סכום נכסי הקרן'!$C$42</f>
        <v>2.5168789836127886E-3</v>
      </c>
    </row>
    <row r="17" spans="2:12">
      <c r="B17" s="85" t="s">
        <v>4390</v>
      </c>
      <c r="C17" t="s">
        <v>221</v>
      </c>
      <c r="D17" t="s">
        <v>222</v>
      </c>
      <c r="E17" t="s">
        <v>217</v>
      </c>
      <c r="F17" t="s">
        <v>218</v>
      </c>
      <c r="G17" t="s">
        <v>102</v>
      </c>
      <c r="H17" s="79">
        <v>0</v>
      </c>
      <c r="I17" s="79">
        <v>0</v>
      </c>
      <c r="J17" s="78">
        <v>3607.2009899999998</v>
      </c>
      <c r="K17" s="79">
        <f t="shared" si="0"/>
        <v>2.4158262643320283E-3</v>
      </c>
      <c r="L17" s="79">
        <f>J17/'סכום נכסי הקרן'!$C$42</f>
        <v>2.1402043844315059E-4</v>
      </c>
    </row>
    <row r="18" spans="2:12">
      <c r="B18" s="85" t="s">
        <v>4391</v>
      </c>
      <c r="C18" t="s">
        <v>223</v>
      </c>
      <c r="D18" t="s">
        <v>224</v>
      </c>
      <c r="E18" t="s">
        <v>217</v>
      </c>
      <c r="F18" t="s">
        <v>218</v>
      </c>
      <c r="G18" t="s">
        <v>102</v>
      </c>
      <c r="H18" s="79">
        <v>0</v>
      </c>
      <c r="I18" s="79">
        <v>0</v>
      </c>
      <c r="J18" s="78">
        <f>396828.52663+(7535.5+92473.89+42246.13+2608708.31)/1000</f>
        <v>399579.49046</v>
      </c>
      <c r="K18" s="79">
        <f t="shared" si="0"/>
        <v>0.26760766323189472</v>
      </c>
      <c r="L18" s="79">
        <f>J18/'סכום נכסי הקרן'!$C$42</f>
        <v>2.3707627597745785E-2</v>
      </c>
    </row>
    <row r="19" spans="2:12">
      <c r="B19" s="80" t="s">
        <v>225</v>
      </c>
      <c r="D19" s="16"/>
      <c r="I19" s="81">
        <v>0</v>
      </c>
      <c r="J19" s="82">
        <f>SUM(J20:J50)</f>
        <v>765898.66157961742</v>
      </c>
      <c r="K19" s="81">
        <f t="shared" si="0"/>
        <v>0.51294011827735375</v>
      </c>
      <c r="L19" s="81">
        <f>J19/'סכום נכסי הקרן'!$C$42</f>
        <v>4.5441872468074462E-2</v>
      </c>
    </row>
    <row r="20" spans="2:12">
      <c r="B20" s="85" t="s">
        <v>4389</v>
      </c>
      <c r="C20" t="s">
        <v>229</v>
      </c>
      <c r="D20" t="s">
        <v>220</v>
      </c>
      <c r="E20" t="s">
        <v>217</v>
      </c>
      <c r="F20" t="s">
        <v>218</v>
      </c>
      <c r="G20" t="s">
        <v>120</v>
      </c>
      <c r="H20" s="79">
        <v>0</v>
      </c>
      <c r="I20" s="79">
        <v>0</v>
      </c>
      <c r="J20" s="78">
        <v>2.4021490920000002</v>
      </c>
      <c r="K20" s="79">
        <f t="shared" si="0"/>
        <v>1.6087750262274502E-6</v>
      </c>
      <c r="L20" s="79">
        <f>J20/'סכום נכסי הקרן'!$C$42</f>
        <v>1.425229709408724E-7</v>
      </c>
    </row>
    <row r="21" spans="2:12">
      <c r="B21" s="85" t="s">
        <v>4391</v>
      </c>
      <c r="C21" t="s">
        <v>230</v>
      </c>
      <c r="D21" t="s">
        <v>224</v>
      </c>
      <c r="E21" t="s">
        <v>217</v>
      </c>
      <c r="F21" t="s">
        <v>218</v>
      </c>
      <c r="G21" t="s">
        <v>120</v>
      </c>
      <c r="H21" s="79">
        <v>0</v>
      </c>
      <c r="I21" s="79">
        <v>0</v>
      </c>
      <c r="J21" s="78">
        <f>80.530339874+16.253225836</f>
        <v>96.783565710000005</v>
      </c>
      <c r="K21" s="79">
        <f t="shared" si="0"/>
        <v>6.4818201327318533E-5</v>
      </c>
      <c r="L21" s="79">
        <f>J21/'סכום נכסי הקרן'!$C$42</f>
        <v>5.7423085724274207E-6</v>
      </c>
    </row>
    <row r="22" spans="2:12">
      <c r="B22" s="85" t="s">
        <v>4388</v>
      </c>
      <c r="C22" t="s">
        <v>232</v>
      </c>
      <c r="D22" t="s">
        <v>216</v>
      </c>
      <c r="E22" t="s">
        <v>217</v>
      </c>
      <c r="F22" t="s">
        <v>218</v>
      </c>
      <c r="G22" t="s">
        <v>106</v>
      </c>
      <c r="H22" s="79">
        <v>0</v>
      </c>
      <c r="I22" s="79">
        <v>0</v>
      </c>
      <c r="J22" s="78">
        <v>3820.1337881999998</v>
      </c>
      <c r="K22" s="79">
        <f t="shared" si="0"/>
        <v>2.5584323037114065E-3</v>
      </c>
      <c r="L22" s="79">
        <f>J22/'סכום נכסי הקרן'!$C$42</f>
        <v>2.2665404853474988E-4</v>
      </c>
    </row>
    <row r="23" spans="2:12">
      <c r="B23" s="85" t="s">
        <v>4389</v>
      </c>
      <c r="C23" t="s">
        <v>233</v>
      </c>
      <c r="D23" t="s">
        <v>220</v>
      </c>
      <c r="E23" t="s">
        <v>217</v>
      </c>
      <c r="F23" t="s">
        <v>218</v>
      </c>
      <c r="G23" t="s">
        <v>106</v>
      </c>
      <c r="H23" s="79">
        <v>0</v>
      </c>
      <c r="I23" s="79">
        <v>0</v>
      </c>
      <c r="J23" s="78">
        <v>34934.051958900003</v>
      </c>
      <c r="K23" s="79">
        <f t="shared" si="0"/>
        <v>2.3396145786112786E-2</v>
      </c>
      <c r="L23" s="79">
        <f>J23/'סכום נכסי הקרן'!$C$42</f>
        <v>2.0726876981810717E-3</v>
      </c>
    </row>
    <row r="24" spans="2:12">
      <c r="B24" s="85" t="s">
        <v>4390</v>
      </c>
      <c r="C24" t="s">
        <v>235</v>
      </c>
      <c r="D24" t="s">
        <v>222</v>
      </c>
      <c r="E24" t="s">
        <v>217</v>
      </c>
      <c r="F24" t="s">
        <v>218</v>
      </c>
      <c r="G24" t="s">
        <v>106</v>
      </c>
      <c r="H24" s="79">
        <v>0</v>
      </c>
      <c r="I24" s="79">
        <v>0</v>
      </c>
      <c r="J24" s="78">
        <v>-4.6344999999999997E-3</v>
      </c>
      <c r="K24" s="79">
        <f t="shared" si="0"/>
        <v>-3.103832265816379E-9</v>
      </c>
      <c r="L24" s="79">
        <f>J24/'סכום נכסי הקרן'!$C$42</f>
        <v>-2.7497157067612735E-10</v>
      </c>
    </row>
    <row r="25" spans="2:12">
      <c r="B25" s="85" t="s">
        <v>4391</v>
      </c>
      <c r="C25" t="s">
        <v>236</v>
      </c>
      <c r="D25" t="s">
        <v>224</v>
      </c>
      <c r="E25" t="s">
        <v>217</v>
      </c>
      <c r="F25" t="s">
        <v>218</v>
      </c>
      <c r="G25" t="s">
        <v>106</v>
      </c>
      <c r="H25" s="79">
        <v>0</v>
      </c>
      <c r="I25" s="79">
        <v>0</v>
      </c>
      <c r="J25" s="78">
        <f>152682.17610785+539101.5169309</f>
        <v>691783.69303875009</v>
      </c>
      <c r="K25" s="79">
        <f t="shared" si="0"/>
        <v>0.4633036028523651</v>
      </c>
      <c r="L25" s="79">
        <f>J25/'סכום נכסי הקרן'!$C$42</f>
        <v>4.1044524467147923E-2</v>
      </c>
    </row>
    <row r="26" spans="2:12">
      <c r="B26" s="85" t="s">
        <v>4391</v>
      </c>
      <c r="C26" t="s">
        <v>234</v>
      </c>
      <c r="D26" t="s">
        <v>224</v>
      </c>
      <c r="E26" t="s">
        <v>217</v>
      </c>
      <c r="F26" t="s">
        <v>218</v>
      </c>
      <c r="G26" t="s">
        <v>205</v>
      </c>
      <c r="H26" s="79">
        <v>0</v>
      </c>
      <c r="I26" s="79">
        <v>0</v>
      </c>
      <c r="J26" s="78">
        <f>2.886659971+372.4352234</f>
        <v>375.32188337099996</v>
      </c>
      <c r="K26" s="79">
        <f>J26/$J$11</f>
        <v>2.5136178048848452E-4</v>
      </c>
      <c r="L26" s="79">
        <f>J26/'סכום נכסי הקרן'!$C$42</f>
        <v>2.2268388775411831E-5</v>
      </c>
    </row>
    <row r="27" spans="2:12">
      <c r="B27" s="85" t="s">
        <v>4388</v>
      </c>
      <c r="C27" t="s">
        <v>238</v>
      </c>
      <c r="D27" t="s">
        <v>216</v>
      </c>
      <c r="E27" t="s">
        <v>217</v>
      </c>
      <c r="F27" t="s">
        <v>218</v>
      </c>
      <c r="G27" t="s">
        <v>116</v>
      </c>
      <c r="H27" s="79">
        <v>0</v>
      </c>
      <c r="I27" s="79">
        <v>0</v>
      </c>
      <c r="J27" s="78">
        <v>1.2501E-2</v>
      </c>
      <c r="K27" s="79">
        <f t="shared" si="0"/>
        <v>8.3722099805740765E-9</v>
      </c>
      <c r="L27" s="79">
        <f>J27/'סכום נכסי הקרן'!$C$42</f>
        <v>7.4170236379809429E-10</v>
      </c>
    </row>
    <row r="28" spans="2:12">
      <c r="B28" s="85" t="s">
        <v>4389</v>
      </c>
      <c r="C28" t="s">
        <v>239</v>
      </c>
      <c r="D28" t="s">
        <v>220</v>
      </c>
      <c r="E28" t="s">
        <v>217</v>
      </c>
      <c r="F28" t="s">
        <v>218</v>
      </c>
      <c r="G28" t="s">
        <v>116</v>
      </c>
      <c r="H28" s="79">
        <v>0</v>
      </c>
      <c r="I28" s="79">
        <v>0</v>
      </c>
      <c r="J28" s="78">
        <v>268.69156860599998</v>
      </c>
      <c r="K28" s="79">
        <f t="shared" si="0"/>
        <v>1.7994898267172682E-4</v>
      </c>
      <c r="L28" s="79">
        <f>J28/'סכום נכסי הקרן'!$C$42</f>
        <v>1.5941858376744899E-5</v>
      </c>
    </row>
    <row r="29" spans="2:12">
      <c r="B29" s="85" t="s">
        <v>4391</v>
      </c>
      <c r="C29" t="s">
        <v>240</v>
      </c>
      <c r="D29" t="s">
        <v>224</v>
      </c>
      <c r="E29" t="s">
        <v>217</v>
      </c>
      <c r="F29" t="s">
        <v>218</v>
      </c>
      <c r="G29" t="s">
        <v>116</v>
      </c>
      <c r="H29" s="79">
        <v>0</v>
      </c>
      <c r="I29" s="79">
        <v>0</v>
      </c>
      <c r="J29" s="78">
        <v>196.425487782</v>
      </c>
      <c r="K29" s="79">
        <f t="shared" si="0"/>
        <v>1.3155071028298469E-4</v>
      </c>
      <c r="L29" s="79">
        <f>J29/'סכום נכסי הקרן'!$C$42</f>
        <v>1.1654207551244148E-5</v>
      </c>
    </row>
    <row r="30" spans="2:12">
      <c r="B30" s="85" t="s">
        <v>4388</v>
      </c>
      <c r="C30" t="s">
        <v>242</v>
      </c>
      <c r="D30" t="s">
        <v>216</v>
      </c>
      <c r="E30" t="s">
        <v>217</v>
      </c>
      <c r="F30" t="s">
        <v>218</v>
      </c>
      <c r="G30" t="s">
        <v>110</v>
      </c>
      <c r="H30" s="79">
        <v>0</v>
      </c>
      <c r="I30" s="79">
        <v>0</v>
      </c>
      <c r="J30" s="78">
        <v>-0.26522040000000002</v>
      </c>
      <c r="K30" s="79">
        <f t="shared" si="0"/>
        <v>-1.776242604537116E-7</v>
      </c>
      <c r="L30" s="79">
        <f>J30/'סכום נכסי הקרן'!$C$42</f>
        <v>-1.5735908935883216E-8</v>
      </c>
    </row>
    <row r="31" spans="2:12">
      <c r="B31" s="85" t="s">
        <v>4389</v>
      </c>
      <c r="C31" t="s">
        <v>243</v>
      </c>
      <c r="D31" t="s">
        <v>220</v>
      </c>
      <c r="E31" t="s">
        <v>217</v>
      </c>
      <c r="F31" t="s">
        <v>218</v>
      </c>
      <c r="G31" t="s">
        <v>110</v>
      </c>
      <c r="H31" s="79">
        <v>0</v>
      </c>
      <c r="I31" s="79">
        <v>0</v>
      </c>
      <c r="J31" s="78">
        <v>107.306847738</v>
      </c>
      <c r="K31" s="79">
        <f t="shared" si="0"/>
        <v>7.1865887658269443E-5</v>
      </c>
      <c r="L31" s="79">
        <f>J31/'סכום נכסי הקרן'!$C$42</f>
        <v>6.3666700759136694E-6</v>
      </c>
    </row>
    <row r="32" spans="2:12">
      <c r="B32" s="85" t="s">
        <v>4390</v>
      </c>
      <c r="C32" t="s">
        <v>244</v>
      </c>
      <c r="D32" t="s">
        <v>222</v>
      </c>
      <c r="E32" t="s">
        <v>217</v>
      </c>
      <c r="F32" t="s">
        <v>218</v>
      </c>
      <c r="G32" t="s">
        <v>110</v>
      </c>
      <c r="H32" s="79">
        <v>0</v>
      </c>
      <c r="I32" s="79">
        <v>0</v>
      </c>
      <c r="J32" s="78">
        <v>6.0181629E-2</v>
      </c>
      <c r="K32" s="79">
        <f t="shared" si="0"/>
        <v>4.030503439412897E-8</v>
      </c>
      <c r="L32" s="79">
        <f>J32/'סכום נכסי הקרן'!$C$42</f>
        <v>3.570662865892324E-9</v>
      </c>
    </row>
    <row r="33" spans="2:12">
      <c r="B33" s="85" t="s">
        <v>4391</v>
      </c>
      <c r="C33" t="s">
        <v>245</v>
      </c>
      <c r="D33" t="s">
        <v>224</v>
      </c>
      <c r="E33" t="s">
        <v>217</v>
      </c>
      <c r="F33" t="s">
        <v>218</v>
      </c>
      <c r="G33" t="s">
        <v>110</v>
      </c>
      <c r="H33" s="79">
        <v>0</v>
      </c>
      <c r="I33" s="79">
        <v>0</v>
      </c>
      <c r="J33" s="78">
        <f>5602.975613973+21644.651392119</f>
        <v>27247.627006092</v>
      </c>
      <c r="K33" s="79">
        <f t="shared" si="0"/>
        <v>1.82483685119081E-2</v>
      </c>
      <c r="L33" s="79">
        <f>J33/'סכום נכסי הקרן'!$C$42</f>
        <v>1.6166410173831874E-3</v>
      </c>
    </row>
    <row r="34" spans="2:12">
      <c r="B34" s="85" t="s">
        <v>4388</v>
      </c>
      <c r="C34" t="s">
        <v>247</v>
      </c>
      <c r="D34" t="s">
        <v>216</v>
      </c>
      <c r="E34" t="s">
        <v>217</v>
      </c>
      <c r="F34" t="s">
        <v>218</v>
      </c>
      <c r="G34" t="s">
        <v>202</v>
      </c>
      <c r="H34" s="79">
        <v>0</v>
      </c>
      <c r="I34" s="79">
        <v>0</v>
      </c>
      <c r="J34" s="78">
        <v>2.8525560000000001E-5</v>
      </c>
      <c r="K34" s="79">
        <f t="shared" si="0"/>
        <v>1.9104229912284187E-11</v>
      </c>
      <c r="L34" s="79">
        <f>J34/'סכום נכסי הקרן'!$C$42</f>
        <v>1.6924626254431139E-12</v>
      </c>
    </row>
    <row r="35" spans="2:12">
      <c r="B35" s="85" t="s">
        <v>4389</v>
      </c>
      <c r="C35" t="s">
        <v>248</v>
      </c>
      <c r="D35" t="s">
        <v>220</v>
      </c>
      <c r="E35" t="s">
        <v>217</v>
      </c>
      <c r="F35" t="s">
        <v>218</v>
      </c>
      <c r="G35" t="s">
        <v>202</v>
      </c>
      <c r="H35" s="79">
        <v>0</v>
      </c>
      <c r="I35" s="79">
        <v>0</v>
      </c>
      <c r="J35" s="78">
        <v>0.18969025252800001</v>
      </c>
      <c r="K35" s="79">
        <f t="shared" si="0"/>
        <v>1.2703996683725611E-7</v>
      </c>
      <c r="L35" s="79">
        <f>J35/'סכום נכסי הקרן'!$C$42</f>
        <v>1.1254596327451806E-8</v>
      </c>
    </row>
    <row r="36" spans="2:12">
      <c r="B36" s="85" t="s">
        <v>4390</v>
      </c>
      <c r="C36" t="s">
        <v>249</v>
      </c>
      <c r="D36" t="s">
        <v>222</v>
      </c>
      <c r="E36" t="s">
        <v>217</v>
      </c>
      <c r="F36" t="s">
        <v>218</v>
      </c>
      <c r="G36" t="s">
        <v>202</v>
      </c>
      <c r="H36" s="79">
        <v>0</v>
      </c>
      <c r="I36" s="79">
        <v>0</v>
      </c>
      <c r="J36" s="78">
        <v>-6.9510560000000002E-5</v>
      </c>
      <c r="K36" s="79">
        <f t="shared" si="0"/>
        <v>-4.6552836108094805E-11</v>
      </c>
      <c r="L36" s="79">
        <f>J36/'סכום נכסי הקרן'!$C$42</f>
        <v>-4.1241617999303467E-12</v>
      </c>
    </row>
    <row r="37" spans="2:12">
      <c r="B37" s="85" t="s">
        <v>4391</v>
      </c>
      <c r="C37" t="s">
        <v>250</v>
      </c>
      <c r="D37" t="s">
        <v>224</v>
      </c>
      <c r="E37" t="s">
        <v>217</v>
      </c>
      <c r="F37" t="s">
        <v>218</v>
      </c>
      <c r="G37" t="s">
        <v>202</v>
      </c>
      <c r="H37" s="79">
        <v>0</v>
      </c>
      <c r="I37" s="79">
        <v>0</v>
      </c>
      <c r="J37" s="78">
        <f>269.12530044092+253.07707777072</f>
        <v>522.20237821164005</v>
      </c>
      <c r="K37" s="79">
        <f t="shared" si="0"/>
        <v>3.4973105853475808E-4</v>
      </c>
      <c r="L37" s="79">
        <f>J37/'סכום נכסי הקרן'!$C$42</f>
        <v>3.0983020422410993E-5</v>
      </c>
    </row>
    <row r="38" spans="2:12">
      <c r="B38" s="85" t="s">
        <v>4389</v>
      </c>
      <c r="C38" t="s">
        <v>251</v>
      </c>
      <c r="D38" t="s">
        <v>220</v>
      </c>
      <c r="E38" t="s">
        <v>217</v>
      </c>
      <c r="F38" t="s">
        <v>218</v>
      </c>
      <c r="G38" t="s">
        <v>204</v>
      </c>
      <c r="H38" s="79">
        <v>0</v>
      </c>
      <c r="I38" s="79">
        <v>0</v>
      </c>
      <c r="J38" s="78">
        <v>3.2852670000000001E-3</v>
      </c>
      <c r="K38" s="79">
        <f t="shared" si="0"/>
        <v>2.2002195957323936E-9</v>
      </c>
      <c r="L38" s="79">
        <f>J38/'סכום נכסי הקרן'!$C$42</f>
        <v>1.9491963039819804E-10</v>
      </c>
    </row>
    <row r="39" spans="2:12">
      <c r="B39" s="85" t="s">
        <v>4391</v>
      </c>
      <c r="C39" t="s">
        <v>252</v>
      </c>
      <c r="D39" t="s">
        <v>224</v>
      </c>
      <c r="E39" t="s">
        <v>217</v>
      </c>
      <c r="F39" t="s">
        <v>218</v>
      </c>
      <c r="G39" t="s">
        <v>204</v>
      </c>
      <c r="H39" s="79">
        <v>0</v>
      </c>
      <c r="I39" s="79">
        <v>0</v>
      </c>
      <c r="J39" s="78">
        <v>1.7340359999999999E-2</v>
      </c>
      <c r="K39" s="79">
        <f t="shared" si="0"/>
        <v>1.1613241745360168E-8</v>
      </c>
      <c r="L39" s="79">
        <f>J39/'סכום נכסי הקרן'!$C$42</f>
        <v>1.0288285738028895E-9</v>
      </c>
    </row>
    <row r="40" spans="2:12">
      <c r="B40" s="85" t="s">
        <v>4391</v>
      </c>
      <c r="C40" t="s">
        <v>253</v>
      </c>
      <c r="D40" t="s">
        <v>224</v>
      </c>
      <c r="E40" t="s">
        <v>217</v>
      </c>
      <c r="F40" t="s">
        <v>218</v>
      </c>
      <c r="G40" s="85" t="s">
        <v>207</v>
      </c>
      <c r="H40" s="79">
        <v>0</v>
      </c>
      <c r="I40" s="79">
        <v>0</v>
      </c>
      <c r="J40" s="78">
        <v>0.45042480000000001</v>
      </c>
      <c r="K40" s="79">
        <f t="shared" si="0"/>
        <v>3.0165994768883147E-7</v>
      </c>
      <c r="L40" s="79">
        <f>J40/'סכום נכסי הקרן'!$C$42</f>
        <v>2.6724353161609779E-8</v>
      </c>
    </row>
    <row r="41" spans="2:12">
      <c r="B41" s="85" t="s">
        <v>4391</v>
      </c>
      <c r="C41" t="s">
        <v>255</v>
      </c>
      <c r="D41" t="s">
        <v>224</v>
      </c>
      <c r="E41" t="s">
        <v>217</v>
      </c>
      <c r="F41" t="s">
        <v>218</v>
      </c>
      <c r="G41" t="s">
        <v>203</v>
      </c>
      <c r="H41" s="79">
        <v>0</v>
      </c>
      <c r="I41" s="79">
        <v>0</v>
      </c>
      <c r="J41" s="78">
        <f>0.225747369+53.456875632</f>
        <v>53.682623000999996</v>
      </c>
      <c r="K41" s="79">
        <f t="shared" si="0"/>
        <v>3.5952499165856141E-5</v>
      </c>
      <c r="L41" s="79">
        <f>J41/'סכום נכסי הקרן'!$C$42</f>
        <v>3.1850674645807249E-6</v>
      </c>
    </row>
    <row r="42" spans="2:12">
      <c r="B42" s="85" t="s">
        <v>4388</v>
      </c>
      <c r="C42" t="s">
        <v>257</v>
      </c>
      <c r="D42" t="s">
        <v>216</v>
      </c>
      <c r="E42" t="s">
        <v>217</v>
      </c>
      <c r="F42" t="s">
        <v>218</v>
      </c>
      <c r="G42" t="s">
        <v>113</v>
      </c>
      <c r="H42" s="79">
        <v>0</v>
      </c>
      <c r="I42" s="79">
        <v>0</v>
      </c>
      <c r="J42" s="78">
        <v>4.5457331700000001</v>
      </c>
      <c r="K42" s="79">
        <f t="shared" si="0"/>
        <v>3.0443830585473669E-6</v>
      </c>
      <c r="L42" s="79">
        <f>J42/'סכום נכסי הקרן'!$C$42</f>
        <v>2.6970490659822448E-7</v>
      </c>
    </row>
    <row r="43" spans="2:12">
      <c r="B43" s="85" t="s">
        <v>4389</v>
      </c>
      <c r="C43" t="s">
        <v>258</v>
      </c>
      <c r="D43" t="s">
        <v>220</v>
      </c>
      <c r="E43" t="s">
        <v>217</v>
      </c>
      <c r="F43" t="s">
        <v>218</v>
      </c>
      <c r="G43" t="s">
        <v>113</v>
      </c>
      <c r="H43" s="79">
        <v>0</v>
      </c>
      <c r="I43" s="79">
        <v>0</v>
      </c>
      <c r="J43" s="78">
        <v>416.70304246799998</v>
      </c>
      <c r="K43" s="79">
        <f t="shared" si="0"/>
        <v>2.7907570363060332E-4</v>
      </c>
      <c r="L43" s="79">
        <f>J43/'סכום נכסי הקרן'!$C$42</f>
        <v>2.4723592640618611E-5</v>
      </c>
    </row>
    <row r="44" spans="2:12">
      <c r="B44" s="85" t="s">
        <v>4390</v>
      </c>
      <c r="C44" t="s">
        <v>259</v>
      </c>
      <c r="D44" t="s">
        <v>222</v>
      </c>
      <c r="E44" t="s">
        <v>217</v>
      </c>
      <c r="F44" t="s">
        <v>218</v>
      </c>
      <c r="G44" t="s">
        <v>113</v>
      </c>
      <c r="H44" s="79">
        <v>0</v>
      </c>
      <c r="I44" s="79">
        <v>0</v>
      </c>
      <c r="J44" s="78">
        <v>3.9411455999999997E-2</v>
      </c>
      <c r="K44" s="79">
        <f t="shared" si="0"/>
        <v>2.6394767240393249E-8</v>
      </c>
      <c r="L44" s="79">
        <f>J44/'סכום נכסי הקרן'!$C$42</f>
        <v>2.3383385389908472E-9</v>
      </c>
    </row>
    <row r="45" spans="2:12">
      <c r="B45" s="85" t="s">
        <v>4391</v>
      </c>
      <c r="C45" t="s">
        <v>260</v>
      </c>
      <c r="D45" t="s">
        <v>224</v>
      </c>
      <c r="E45" t="s">
        <v>217</v>
      </c>
      <c r="F45" t="s">
        <v>218</v>
      </c>
      <c r="G45" t="s">
        <v>113</v>
      </c>
      <c r="H45" s="79">
        <v>0</v>
      </c>
      <c r="I45" s="79">
        <v>0</v>
      </c>
      <c r="J45" s="78">
        <f>339.295863864+5727.035085576</f>
        <v>6066.33094944</v>
      </c>
      <c r="K45" s="79">
        <f t="shared" si="0"/>
        <v>4.0627627006133088E-3</v>
      </c>
      <c r="L45" s="79">
        <f>J45/'סכום נכסי הקרן'!$C$42</f>
        <v>3.5992416644917889E-4</v>
      </c>
    </row>
    <row r="46" spans="2:12">
      <c r="B46" s="85" t="s">
        <v>4391</v>
      </c>
      <c r="C46" t="s">
        <v>261</v>
      </c>
      <c r="D46" t="s">
        <v>224</v>
      </c>
      <c r="E46" t="s">
        <v>217</v>
      </c>
      <c r="F46" t="s">
        <v>218</v>
      </c>
      <c r="G46" s="85" t="s">
        <v>4392</v>
      </c>
      <c r="H46" s="79">
        <v>0</v>
      </c>
      <c r="I46" s="79">
        <v>0</v>
      </c>
      <c r="J46" s="78">
        <v>0.70764539999999998</v>
      </c>
      <c r="K46" s="79">
        <f t="shared" si="0"/>
        <v>4.7392655632248091E-7</v>
      </c>
      <c r="L46" s="79">
        <f>J46/'סכום נכסי הקרן'!$C$42</f>
        <v>4.1985622423073986E-8</v>
      </c>
    </row>
    <row r="47" spans="2:12">
      <c r="B47" s="85" t="s">
        <v>4390</v>
      </c>
      <c r="C47" t="s">
        <v>262</v>
      </c>
      <c r="D47" t="s">
        <v>222</v>
      </c>
      <c r="E47" t="s">
        <v>217</v>
      </c>
      <c r="F47" t="s">
        <v>218</v>
      </c>
      <c r="G47" t="s">
        <v>206</v>
      </c>
      <c r="H47" s="79">
        <v>0</v>
      </c>
      <c r="I47" s="79">
        <v>0</v>
      </c>
      <c r="J47" s="78">
        <v>1.491E-6</v>
      </c>
      <c r="K47" s="79">
        <f t="shared" si="0"/>
        <v>9.9855732189712396E-13</v>
      </c>
      <c r="L47" s="79">
        <f>J47/'סכום נכסי הקרן'!$C$42</f>
        <v>8.8463180899364734E-14</v>
      </c>
    </row>
    <row r="48" spans="2:12">
      <c r="B48" s="85" t="s">
        <v>4391</v>
      </c>
      <c r="C48" t="s">
        <v>263</v>
      </c>
      <c r="D48" t="s">
        <v>224</v>
      </c>
      <c r="E48" t="s">
        <v>217</v>
      </c>
      <c r="F48" t="s">
        <v>218</v>
      </c>
      <c r="G48" t="s">
        <v>206</v>
      </c>
      <c r="H48" s="79">
        <v>0</v>
      </c>
      <c r="I48" s="79">
        <v>0</v>
      </c>
      <c r="J48" s="78">
        <v>3.3647397000000002E-2</v>
      </c>
      <c r="K48" s="79">
        <f t="shared" si="0"/>
        <v>2.2534443083252398E-8</v>
      </c>
      <c r="L48" s="79">
        <f>J48/'סכום נכסי הקרן'!$C$42</f>
        <v>1.996348603355964E-9</v>
      </c>
    </row>
    <row r="49" spans="2:12">
      <c r="B49" s="85" t="s">
        <v>4390</v>
      </c>
      <c r="C49" t="s">
        <v>265</v>
      </c>
      <c r="D49" t="s">
        <v>222</v>
      </c>
      <c r="E49" t="s">
        <v>217</v>
      </c>
      <c r="F49" t="s">
        <v>218</v>
      </c>
      <c r="G49" t="s">
        <v>201</v>
      </c>
      <c r="H49" s="79">
        <v>0</v>
      </c>
      <c r="I49" s="79">
        <v>0</v>
      </c>
      <c r="J49" s="78">
        <v>-1.4004519999999999E-3</v>
      </c>
      <c r="K49" s="79">
        <f t="shared" si="0"/>
        <v>-9.3791522371929645E-10</v>
      </c>
      <c r="L49" s="79">
        <f>J49/'סכום נכסי הקרן'!$C$42</f>
        <v>-8.3090837435866622E-11</v>
      </c>
    </row>
    <row r="50" spans="2:12">
      <c r="B50" s="85" t="s">
        <v>4391</v>
      </c>
      <c r="C50" t="s">
        <v>266</v>
      </c>
      <c r="D50" t="s">
        <v>224</v>
      </c>
      <c r="E50" t="s">
        <v>217</v>
      </c>
      <c r="F50" t="s">
        <v>218</v>
      </c>
      <c r="G50" t="s">
        <v>201</v>
      </c>
      <c r="H50" s="79">
        <v>0</v>
      </c>
      <c r="I50" s="79">
        <v>0</v>
      </c>
      <c r="J50" s="78">
        <f>0.022886334+1.493840036</f>
        <v>1.51672637</v>
      </c>
      <c r="K50" s="79">
        <f t="shared" si="0"/>
        <v>1.0157868692675697E-6</v>
      </c>
      <c r="L50" s="79">
        <f>J50/'סכום נכסי הקרן'!$C$42</f>
        <v>8.9989563544028712E-8</v>
      </c>
    </row>
    <row r="51" spans="2:12">
      <c r="B51" s="80" t="s">
        <v>267</v>
      </c>
      <c r="D51" s="16"/>
      <c r="I51" s="81">
        <v>0</v>
      </c>
      <c r="J51" s="82">
        <v>234366.77922999999</v>
      </c>
      <c r="K51" s="81">
        <f t="shared" si="0"/>
        <v>0.15696087418481777</v>
      </c>
      <c r="L51" s="81">
        <f>J51/'סכום נכסי הקרן'!$C$42</f>
        <v>1.3905319106522445E-2</v>
      </c>
    </row>
    <row r="52" spans="2:12">
      <c r="B52" s="85" t="s">
        <v>4389</v>
      </c>
      <c r="C52" t="s">
        <v>268</v>
      </c>
      <c r="D52" t="s">
        <v>220</v>
      </c>
      <c r="E52" t="s">
        <v>217</v>
      </c>
      <c r="F52" t="s">
        <v>218</v>
      </c>
      <c r="G52" t="s">
        <v>102</v>
      </c>
      <c r="H52" s="79">
        <v>0</v>
      </c>
      <c r="I52" s="79">
        <v>0</v>
      </c>
      <c r="J52" s="78">
        <v>0.58909999999999996</v>
      </c>
      <c r="K52" s="79">
        <f t="shared" si="0"/>
        <v>3.9453394924855515E-7</v>
      </c>
      <c r="L52" s="79">
        <f>J52/'סכום נכסי הקרן'!$C$42</f>
        <v>3.4952152828850276E-8</v>
      </c>
    </row>
    <row r="53" spans="2:12">
      <c r="B53" s="85" t="s">
        <v>4391</v>
      </c>
      <c r="C53" t="s">
        <v>224</v>
      </c>
      <c r="D53" t="s">
        <v>224</v>
      </c>
      <c r="E53" t="s">
        <v>226</v>
      </c>
      <c r="F53" t="s">
        <v>227</v>
      </c>
      <c r="G53" t="s">
        <v>102</v>
      </c>
      <c r="H53" s="79">
        <v>0</v>
      </c>
      <c r="I53" s="79">
        <v>0</v>
      </c>
      <c r="J53" s="78">
        <v>234366.19013</v>
      </c>
      <c r="K53" s="79">
        <f t="shared" si="0"/>
        <v>0.15696047965086854</v>
      </c>
      <c r="L53" s="79">
        <f>J53/'סכום נכסי הקרן'!$C$42</f>
        <v>1.3905284154369618E-2</v>
      </c>
    </row>
    <row r="54" spans="2:12">
      <c r="B54" s="80" t="s">
        <v>269</v>
      </c>
      <c r="D54" s="16"/>
      <c r="I54" s="81">
        <v>0</v>
      </c>
      <c r="J54" s="82">
        <v>0</v>
      </c>
      <c r="K54" s="81">
        <f t="shared" si="0"/>
        <v>0</v>
      </c>
      <c r="L54" s="81">
        <f>J54/'סכום נכסי הקרן'!$C$42</f>
        <v>0</v>
      </c>
    </row>
    <row r="55" spans="2:12">
      <c r="B55" t="s">
        <v>226</v>
      </c>
      <c r="C55" t="s">
        <v>226</v>
      </c>
      <c r="D55" s="16"/>
      <c r="E55" t="s">
        <v>226</v>
      </c>
      <c r="G55" t="s">
        <v>226</v>
      </c>
      <c r="H55" s="79">
        <v>0</v>
      </c>
      <c r="I55" s="79">
        <v>0</v>
      </c>
      <c r="J55" s="78">
        <v>0</v>
      </c>
      <c r="K55" s="79">
        <f t="shared" si="0"/>
        <v>0</v>
      </c>
      <c r="L55" s="79">
        <f>J55/'סכום נכסי הקרן'!$C$42</f>
        <v>0</v>
      </c>
    </row>
    <row r="56" spans="2:12">
      <c r="B56" s="80" t="s">
        <v>270</v>
      </c>
      <c r="D56" s="16"/>
      <c r="I56" s="81">
        <v>0</v>
      </c>
      <c r="J56" s="82">
        <v>0</v>
      </c>
      <c r="K56" s="81">
        <f t="shared" si="0"/>
        <v>0</v>
      </c>
      <c r="L56" s="81">
        <f>J56/'סכום נכסי הקרן'!$C$42</f>
        <v>0</v>
      </c>
    </row>
    <row r="57" spans="2:12">
      <c r="B57" t="s">
        <v>226</v>
      </c>
      <c r="C57" t="s">
        <v>226</v>
      </c>
      <c r="D57" s="16"/>
      <c r="E57" t="s">
        <v>226</v>
      </c>
      <c r="G57" t="s">
        <v>226</v>
      </c>
      <c r="H57" s="79">
        <v>0</v>
      </c>
      <c r="I57" s="79">
        <v>0</v>
      </c>
      <c r="J57" s="78">
        <v>0</v>
      </c>
      <c r="K57" s="79">
        <f t="shared" si="0"/>
        <v>0</v>
      </c>
      <c r="L57" s="79">
        <f>J57/'סכום נכסי הקרן'!$C$42</f>
        <v>0</v>
      </c>
    </row>
    <row r="58" spans="2:12">
      <c r="B58" s="80" t="s">
        <v>271</v>
      </c>
      <c r="D58" s="16"/>
      <c r="I58" s="81">
        <v>0</v>
      </c>
      <c r="J58" s="82">
        <v>0</v>
      </c>
      <c r="K58" s="81">
        <f t="shared" si="0"/>
        <v>0</v>
      </c>
      <c r="L58" s="81">
        <f>J58/'סכום נכסי הקרן'!$C$42</f>
        <v>0</v>
      </c>
    </row>
    <row r="59" spans="2:12">
      <c r="B59" t="s">
        <v>226</v>
      </c>
      <c r="C59" t="s">
        <v>226</v>
      </c>
      <c r="D59" s="16"/>
      <c r="E59" t="s">
        <v>226</v>
      </c>
      <c r="G59" t="s">
        <v>226</v>
      </c>
      <c r="H59" s="79">
        <v>0</v>
      </c>
      <c r="I59" s="79">
        <v>0</v>
      </c>
      <c r="J59" s="78">
        <v>0</v>
      </c>
      <c r="K59" s="79">
        <f t="shared" si="0"/>
        <v>0</v>
      </c>
      <c r="L59" s="79">
        <f>J59/'סכום נכסי הקרן'!$C$42</f>
        <v>0</v>
      </c>
    </row>
    <row r="60" spans="2:12">
      <c r="B60" s="80" t="s">
        <v>272</v>
      </c>
      <c r="D60" s="16"/>
      <c r="I60" s="81">
        <v>0</v>
      </c>
      <c r="J60" s="82">
        <f>SUM(J61:J61)</f>
        <v>0</v>
      </c>
      <c r="K60" s="81">
        <f t="shared" si="0"/>
        <v>0</v>
      </c>
      <c r="L60" s="81">
        <f>J60/'סכום נכסי הקרן'!$C$42</f>
        <v>0</v>
      </c>
    </row>
    <row r="61" spans="2:12">
      <c r="B61" t="s">
        <v>226</v>
      </c>
      <c r="C61" t="s">
        <v>226</v>
      </c>
      <c r="D61" s="16"/>
      <c r="E61" t="s">
        <v>226</v>
      </c>
      <c r="G61" t="s">
        <v>226</v>
      </c>
      <c r="H61" s="79">
        <v>0</v>
      </c>
      <c r="I61" s="79">
        <v>0</v>
      </c>
      <c r="J61" s="78">
        <v>0</v>
      </c>
      <c r="K61" s="79">
        <f t="shared" si="0"/>
        <v>0</v>
      </c>
      <c r="L61" s="79">
        <f>J61/'סכום נכסי הקרן'!$C$42</f>
        <v>0</v>
      </c>
    </row>
    <row r="62" spans="2:12">
      <c r="B62" s="80" t="s">
        <v>274</v>
      </c>
      <c r="D62" s="16"/>
      <c r="I62" s="81">
        <v>0</v>
      </c>
      <c r="J62" s="82">
        <f>J63+J73</f>
        <v>576.70271350900009</v>
      </c>
      <c r="K62" s="81">
        <f t="shared" si="0"/>
        <v>3.8623119861324711E-4</v>
      </c>
      <c r="L62" s="81">
        <f>J62/'סכום נכסי הקרן'!$C$42</f>
        <v>3.4216603937157072E-5</v>
      </c>
    </row>
    <row r="63" spans="2:12">
      <c r="B63" s="80" t="s">
        <v>275</v>
      </c>
      <c r="D63" s="16"/>
      <c r="I63" s="81">
        <v>0</v>
      </c>
      <c r="J63" s="82">
        <f>SUM(J64:J72)</f>
        <v>576.70271350900009</v>
      </c>
      <c r="K63" s="81">
        <f t="shared" si="0"/>
        <v>3.8623119861324711E-4</v>
      </c>
      <c r="L63" s="81">
        <f>J63/'סכום נכסי הקרן'!$C$42</f>
        <v>3.4216603937157072E-5</v>
      </c>
    </row>
    <row r="64" spans="2:12">
      <c r="B64" s="85" t="s">
        <v>4393</v>
      </c>
      <c r="C64" t="s">
        <v>228</v>
      </c>
      <c r="D64">
        <v>91</v>
      </c>
      <c r="E64" t="s">
        <v>210</v>
      </c>
      <c r="F64" t="s">
        <v>211</v>
      </c>
      <c r="G64" t="s">
        <v>120</v>
      </c>
      <c r="H64" s="79">
        <v>0</v>
      </c>
      <c r="I64" s="79">
        <v>0</v>
      </c>
      <c r="J64" s="78">
        <v>4.9569604000000003E-2</v>
      </c>
      <c r="K64" s="79">
        <f t="shared" si="0"/>
        <v>3.319791483416564E-8</v>
      </c>
      <c r="L64" s="79">
        <f>J64/'סכום נכסי הקרן'!$C$42</f>
        <v>2.9410361138577291E-9</v>
      </c>
    </row>
    <row r="65" spans="2:12">
      <c r="B65" s="85" t="s">
        <v>4393</v>
      </c>
      <c r="C65" t="s">
        <v>231</v>
      </c>
      <c r="D65">
        <v>91</v>
      </c>
      <c r="E65" t="s">
        <v>210</v>
      </c>
      <c r="F65" t="s">
        <v>211</v>
      </c>
      <c r="G65" t="s">
        <v>106</v>
      </c>
      <c r="H65" s="79">
        <v>0</v>
      </c>
      <c r="I65" s="79">
        <v>0</v>
      </c>
      <c r="J65" s="78">
        <f>373.9747744-0.25678695</f>
        <v>373.71798745000001</v>
      </c>
      <c r="K65" s="79">
        <f t="shared" si="0"/>
        <v>2.5028761414678402E-4</v>
      </c>
      <c r="L65" s="79">
        <f>J65/'סכום נכסי הקרן'!$C$42</f>
        <v>2.2173227316657189E-5</v>
      </c>
    </row>
    <row r="66" spans="2:12">
      <c r="B66" s="85" t="s">
        <v>4393</v>
      </c>
      <c r="C66" t="s">
        <v>237</v>
      </c>
      <c r="D66">
        <v>91</v>
      </c>
      <c r="E66" t="s">
        <v>210</v>
      </c>
      <c r="F66" t="s">
        <v>211</v>
      </c>
      <c r="G66" t="s">
        <v>116</v>
      </c>
      <c r="H66" s="79">
        <v>0</v>
      </c>
      <c r="I66" s="79">
        <v>0</v>
      </c>
      <c r="J66" s="78">
        <v>13.176629046</v>
      </c>
      <c r="K66" s="79">
        <f t="shared" si="0"/>
        <v>8.8246944411841823E-6</v>
      </c>
      <c r="L66" s="79">
        <f>J66/'סכום נכסי הקרן'!$C$42</f>
        <v>7.8178840975192604E-7</v>
      </c>
    </row>
    <row r="67" spans="2:12">
      <c r="B67" s="85" t="s">
        <v>4393</v>
      </c>
      <c r="C67" t="s">
        <v>246</v>
      </c>
      <c r="D67">
        <v>91</v>
      </c>
      <c r="E67" t="s">
        <v>210</v>
      </c>
      <c r="F67" t="s">
        <v>211</v>
      </c>
      <c r="G67" t="s">
        <v>202</v>
      </c>
      <c r="H67" s="79">
        <v>0</v>
      </c>
      <c r="I67" s="79">
        <v>0</v>
      </c>
      <c r="J67" s="78">
        <v>4.0329240000000002E-3</v>
      </c>
      <c r="K67" s="79">
        <f t="shared" si="0"/>
        <v>2.7009428496677646E-9</v>
      </c>
      <c r="L67" s="79">
        <f>J67/'סכום נכסי הקרן'!$C$42</f>
        <v>2.3927919876954369E-10</v>
      </c>
    </row>
    <row r="68" spans="2:12">
      <c r="B68" s="85" t="s">
        <v>4393</v>
      </c>
      <c r="C68" t="s">
        <v>241</v>
      </c>
      <c r="D68">
        <v>91</v>
      </c>
      <c r="E68" t="s">
        <v>210</v>
      </c>
      <c r="F68" t="s">
        <v>211</v>
      </c>
      <c r="G68" t="s">
        <v>110</v>
      </c>
      <c r="H68" s="79">
        <v>0</v>
      </c>
      <c r="I68" s="79">
        <v>0</v>
      </c>
      <c r="J68" s="78">
        <v>10.657920776999999</v>
      </c>
      <c r="K68" s="79">
        <f t="shared" si="0"/>
        <v>7.1378570275471722E-6</v>
      </c>
      <c r="L68" s="79">
        <f>J68/'סכום נכסי הקרן'!$C$42</f>
        <v>6.3234981469272221E-7</v>
      </c>
    </row>
    <row r="69" spans="2:12">
      <c r="B69" s="85" t="s">
        <v>4393</v>
      </c>
      <c r="C69" t="s">
        <v>254</v>
      </c>
      <c r="D69">
        <v>91</v>
      </c>
      <c r="E69" t="s">
        <v>210</v>
      </c>
      <c r="F69" t="s">
        <v>211</v>
      </c>
      <c r="G69" t="s">
        <v>203</v>
      </c>
      <c r="H69" s="79">
        <v>0</v>
      </c>
      <c r="I69" s="79">
        <v>0</v>
      </c>
      <c r="J69" s="78">
        <v>2.9193624000000001E-2</v>
      </c>
      <c r="K69" s="79">
        <f t="shared" si="0"/>
        <v>1.9551647885923276E-8</v>
      </c>
      <c r="L69" s="79">
        <f>J69/'סכום נכסי הקרן'!$C$42</f>
        <v>1.7320998263045178E-9</v>
      </c>
    </row>
    <row r="70" spans="2:12">
      <c r="B70" s="85" t="s">
        <v>4393</v>
      </c>
      <c r="C70" t="s">
        <v>256</v>
      </c>
      <c r="D70">
        <v>91</v>
      </c>
      <c r="E70" t="s">
        <v>210</v>
      </c>
      <c r="F70" t="s">
        <v>211</v>
      </c>
      <c r="G70" t="s">
        <v>113</v>
      </c>
      <c r="H70" s="79">
        <v>0</v>
      </c>
      <c r="I70" s="79">
        <v>0</v>
      </c>
      <c r="J70" s="78">
        <v>179.033400696</v>
      </c>
      <c r="K70" s="79">
        <f t="shared" si="0"/>
        <v>1.1990282570699695E-4</v>
      </c>
      <c r="L70" s="79">
        <f>J70/'סכום נכסי הקרן'!$C$42</f>
        <v>1.0622309934807981E-5</v>
      </c>
    </row>
    <row r="71" spans="2:12">
      <c r="B71" s="85" t="s">
        <v>4393</v>
      </c>
      <c r="C71" t="s">
        <v>264</v>
      </c>
      <c r="D71">
        <v>91</v>
      </c>
      <c r="E71" t="s">
        <v>210</v>
      </c>
      <c r="F71" t="s">
        <v>211</v>
      </c>
      <c r="G71" t="s">
        <v>201</v>
      </c>
      <c r="H71" s="79">
        <v>0</v>
      </c>
      <c r="I71" s="79">
        <v>0</v>
      </c>
      <c r="J71" s="78">
        <v>3.3979387999999999E-2</v>
      </c>
      <c r="K71" s="79">
        <f t="shared" si="0"/>
        <v>2.2756785164978719E-8</v>
      </c>
      <c r="L71" s="79">
        <f>J71/'סכום נכסי הקרן'!$C$42</f>
        <v>2.0160461083123428E-9</v>
      </c>
    </row>
    <row r="72" spans="2:12">
      <c r="B72" t="s">
        <v>226</v>
      </c>
      <c r="C72" t="s">
        <v>226</v>
      </c>
      <c r="D72" s="16"/>
      <c r="E72" t="s">
        <v>226</v>
      </c>
      <c r="G72" t="s">
        <v>226</v>
      </c>
      <c r="H72" s="79">
        <v>0</v>
      </c>
      <c r="I72" s="79">
        <v>0</v>
      </c>
      <c r="J72" s="78">
        <v>0</v>
      </c>
      <c r="K72" s="79">
        <f t="shared" si="0"/>
        <v>0</v>
      </c>
      <c r="L72" s="79">
        <f>J72/'סכום נכסי הקרן'!$C$42</f>
        <v>0</v>
      </c>
    </row>
    <row r="73" spans="2:12">
      <c r="B73" s="80" t="s">
        <v>272</v>
      </c>
      <c r="D73" s="16"/>
      <c r="I73" s="81">
        <v>0</v>
      </c>
      <c r="J73" s="82">
        <v>0</v>
      </c>
      <c r="K73" s="81">
        <f t="shared" si="0"/>
        <v>0</v>
      </c>
      <c r="L73" s="81">
        <f>J73/'סכום נכסי הקרן'!$C$42</f>
        <v>0</v>
      </c>
    </row>
    <row r="74" spans="2:12">
      <c r="B74" t="s">
        <v>226</v>
      </c>
      <c r="C74" t="s">
        <v>226</v>
      </c>
      <c r="D74" s="16"/>
      <c r="E74" t="s">
        <v>226</v>
      </c>
      <c r="G74" t="s">
        <v>226</v>
      </c>
      <c r="H74" s="79">
        <v>0</v>
      </c>
      <c r="I74" s="79">
        <v>0</v>
      </c>
      <c r="J74" s="78">
        <v>0</v>
      </c>
      <c r="K74" s="79">
        <f t="shared" si="0"/>
        <v>0</v>
      </c>
      <c r="L74" s="79">
        <f>J74/'סכום נכסי הקרן'!$C$42</f>
        <v>0</v>
      </c>
    </row>
    <row r="75" spans="2:12">
      <c r="B75" t="s">
        <v>276</v>
      </c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2:4">
      <c r="B81" s="16"/>
      <c r="C81" s="16"/>
      <c r="D81" s="16"/>
    </row>
    <row r="82" spans="2:4">
      <c r="B82" s="16"/>
      <c r="C82" s="16"/>
      <c r="D82" s="16"/>
    </row>
    <row r="83" spans="2:4">
      <c r="B83" s="16"/>
      <c r="C83" s="16"/>
      <c r="D83" s="16"/>
    </row>
    <row r="84" spans="2:4">
      <c r="B84" s="16"/>
      <c r="C84" s="16"/>
      <c r="D84" s="16"/>
    </row>
    <row r="85" spans="2:4">
      <c r="B85" s="16"/>
      <c r="C85" s="16"/>
      <c r="D85" s="16"/>
    </row>
    <row r="86" spans="2:4">
      <c r="B86" s="16"/>
      <c r="C86" s="16"/>
      <c r="D86" s="16"/>
    </row>
    <row r="87" spans="2:4">
      <c r="B87" s="16"/>
      <c r="C87" s="16"/>
      <c r="D87" s="16"/>
    </row>
    <row r="88" spans="2:4">
      <c r="B88" s="16"/>
      <c r="C88" s="16"/>
      <c r="D88" s="16"/>
    </row>
    <row r="89" spans="2:4">
      <c r="B89" s="16"/>
      <c r="C89" s="16"/>
      <c r="D89" s="16"/>
    </row>
    <row r="90" spans="2:4">
      <c r="B90" s="16"/>
      <c r="C90" s="16"/>
      <c r="D90" s="16"/>
    </row>
    <row r="91" spans="2:4">
      <c r="B91" s="16"/>
      <c r="C91" s="16"/>
      <c r="D91" s="16"/>
    </row>
    <row r="92" spans="2:4">
      <c r="B92" s="16"/>
      <c r="C92" s="16"/>
      <c r="D92" s="16"/>
    </row>
    <row r="93" spans="2:4">
      <c r="B93" s="16"/>
      <c r="C93" s="16"/>
      <c r="D93" s="16"/>
    </row>
    <row r="94" spans="2:4">
      <c r="B94" s="16"/>
      <c r="C94" s="16"/>
      <c r="D94" s="16"/>
    </row>
    <row r="95" spans="2:4">
      <c r="B95" s="16"/>
      <c r="C95" s="16"/>
      <c r="D95" s="16"/>
    </row>
    <row r="96" spans="2:4">
      <c r="B96" s="16"/>
      <c r="C96" s="16"/>
      <c r="D96" s="16"/>
    </row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2:5">
      <c r="B465" s="16"/>
      <c r="C465" s="16"/>
      <c r="D465" s="16"/>
    </row>
    <row r="466" spans="2:5">
      <c r="B466" s="16"/>
      <c r="C466" s="16"/>
      <c r="D466" s="16"/>
    </row>
    <row r="467" spans="2:5">
      <c r="B467" s="16"/>
      <c r="C467" s="16"/>
      <c r="D467" s="16"/>
    </row>
    <row r="468" spans="2:5">
      <c r="B468" s="16"/>
      <c r="C468" s="16"/>
      <c r="D468" s="16"/>
    </row>
    <row r="469" spans="2:5">
      <c r="B469" s="16"/>
      <c r="C469" s="16"/>
      <c r="D469" s="16"/>
    </row>
    <row r="470" spans="2:5">
      <c r="B470" s="16"/>
      <c r="C470" s="16"/>
      <c r="D470" s="16"/>
    </row>
    <row r="471" spans="2:5">
      <c r="B471" s="16"/>
      <c r="C471" s="16"/>
      <c r="D471" s="16"/>
    </row>
    <row r="472" spans="2:5">
      <c r="B472" s="16"/>
      <c r="C472" s="16"/>
      <c r="D472" s="16"/>
    </row>
    <row r="473" spans="2:5">
      <c r="B473" s="16"/>
      <c r="C473" s="16"/>
      <c r="D473" s="16"/>
    </row>
    <row r="474" spans="2:5">
      <c r="B474" s="16"/>
      <c r="C474" s="16"/>
      <c r="D474" s="16"/>
    </row>
    <row r="475" spans="2:5">
      <c r="B475" s="16"/>
      <c r="C475" s="16"/>
      <c r="D475" s="16"/>
    </row>
    <row r="476" spans="2:5">
      <c r="B476" s="16"/>
      <c r="C476" s="16"/>
      <c r="D476" s="16"/>
    </row>
    <row r="477" spans="2:5">
      <c r="B477" s="16"/>
      <c r="C477" s="16"/>
      <c r="D477" s="16"/>
    </row>
    <row r="478" spans="2:5">
      <c r="B478" s="16"/>
      <c r="C478" s="16"/>
      <c r="E478" s="15"/>
    </row>
    <row r="479" spans="2:5">
      <c r="B479" s="16"/>
      <c r="C479" s="16"/>
    </row>
    <row r="480" spans="2:5">
      <c r="B480" s="16"/>
      <c r="C480" s="16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3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43921</v>
      </c>
    </row>
    <row r="2" spans="2:49">
      <c r="B2" s="2" t="s">
        <v>1</v>
      </c>
      <c r="C2" s="12" t="s">
        <v>197</v>
      </c>
    </row>
    <row r="3" spans="2:49">
      <c r="B3" s="2" t="s">
        <v>2</v>
      </c>
      <c r="C3" s="26" t="s">
        <v>4386</v>
      </c>
    </row>
    <row r="4" spans="2:49" s="1" customFormat="1">
      <c r="B4" s="2" t="s">
        <v>3</v>
      </c>
    </row>
    <row r="5" spans="2:49">
      <c r="B5" s="75" t="s">
        <v>198</v>
      </c>
      <c r="C5" t="s">
        <v>199</v>
      </c>
    </row>
    <row r="6" spans="2:4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49" ht="26.25" customHeight="1">
      <c r="B7" s="119" t="s">
        <v>143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104264778.3</v>
      </c>
      <c r="H11" s="7"/>
      <c r="I11" s="76">
        <v>-48024.481825094073</v>
      </c>
      <c r="J11" s="77">
        <v>1</v>
      </c>
      <c r="K11" s="77">
        <v>-2.8E-3</v>
      </c>
      <c r="AW11" s="16"/>
    </row>
    <row r="12" spans="2:49">
      <c r="B12" s="80" t="s">
        <v>208</v>
      </c>
      <c r="C12" s="16"/>
      <c r="D12" s="16"/>
      <c r="G12" s="82">
        <v>95973868.159999996</v>
      </c>
      <c r="I12" s="82">
        <v>-43643.972192384077</v>
      </c>
      <c r="J12" s="81">
        <v>0.90880000000000005</v>
      </c>
      <c r="K12" s="81">
        <v>-2.5999999999999999E-3</v>
      </c>
    </row>
    <row r="13" spans="2:49">
      <c r="B13" s="80" t="s">
        <v>2335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2344</v>
      </c>
      <c r="C15" s="16"/>
      <c r="D15" s="16"/>
      <c r="G15" s="82">
        <v>68568778.829999998</v>
      </c>
      <c r="I15" s="82">
        <v>-57937.494774011582</v>
      </c>
      <c r="J15" s="81">
        <v>1.2063999999999999</v>
      </c>
      <c r="K15" s="81">
        <v>-3.3999999999999998E-3</v>
      </c>
    </row>
    <row r="16" spans="2:49">
      <c r="B16" t="s">
        <v>2911</v>
      </c>
      <c r="C16" t="s">
        <v>2912</v>
      </c>
      <c r="D16" t="s">
        <v>123</v>
      </c>
      <c r="E16" t="s">
        <v>106</v>
      </c>
      <c r="F16" t="s">
        <v>282</v>
      </c>
      <c r="G16" s="78">
        <v>9881008.0199999996</v>
      </c>
      <c r="H16" s="78">
        <v>-3.1850999999999998</v>
      </c>
      <c r="I16" s="78">
        <v>-314.71998644502003</v>
      </c>
      <c r="J16" s="79">
        <v>6.6E-3</v>
      </c>
      <c r="K16" s="79">
        <v>0</v>
      </c>
    </row>
    <row r="17" spans="2:11">
      <c r="B17" t="s">
        <v>2911</v>
      </c>
      <c r="C17" t="s">
        <v>2913</v>
      </c>
      <c r="D17" t="s">
        <v>123</v>
      </c>
      <c r="E17" t="s">
        <v>106</v>
      </c>
      <c r="F17" t="s">
        <v>282</v>
      </c>
      <c r="G17" s="78">
        <v>13165143.75</v>
      </c>
      <c r="H17" s="78">
        <v>-3.2597999999999998</v>
      </c>
      <c r="I17" s="78">
        <v>-429.15735596249999</v>
      </c>
      <c r="J17" s="79">
        <v>8.8999999999999999E-3</v>
      </c>
      <c r="K17" s="79">
        <v>0</v>
      </c>
    </row>
    <row r="18" spans="2:11">
      <c r="B18" t="s">
        <v>2911</v>
      </c>
      <c r="C18" t="s">
        <v>2914</v>
      </c>
      <c r="D18" t="s">
        <v>123</v>
      </c>
      <c r="E18" t="s">
        <v>106</v>
      </c>
      <c r="F18" t="s">
        <v>282</v>
      </c>
      <c r="G18" s="78">
        <v>9782621.2300000004</v>
      </c>
      <c r="H18" s="78">
        <v>-4.0381999999999998</v>
      </c>
      <c r="I18" s="78">
        <v>-395.04181050986</v>
      </c>
      <c r="J18" s="79">
        <v>8.2000000000000007E-3</v>
      </c>
      <c r="K18" s="79">
        <v>0</v>
      </c>
    </row>
    <row r="19" spans="2:11">
      <c r="B19" t="s">
        <v>2911</v>
      </c>
      <c r="C19" t="s">
        <v>2915</v>
      </c>
      <c r="D19" t="s">
        <v>123</v>
      </c>
      <c r="E19" t="s">
        <v>106</v>
      </c>
      <c r="F19" t="s">
        <v>282</v>
      </c>
      <c r="G19" s="78">
        <v>11376186.890000001</v>
      </c>
      <c r="H19" s="78">
        <v>-4.5065</v>
      </c>
      <c r="I19" s="78">
        <v>-512.66786219785001</v>
      </c>
      <c r="J19" s="79">
        <v>1.0699999999999999E-2</v>
      </c>
      <c r="K19" s="79">
        <v>0</v>
      </c>
    </row>
    <row r="20" spans="2:11">
      <c r="B20" t="s">
        <v>2911</v>
      </c>
      <c r="C20" t="s">
        <v>2916</v>
      </c>
      <c r="D20" t="s">
        <v>123</v>
      </c>
      <c r="E20" t="s">
        <v>106</v>
      </c>
      <c r="F20" t="s">
        <v>282</v>
      </c>
      <c r="G20" s="78">
        <v>8124060.2199999997</v>
      </c>
      <c r="H20" s="78">
        <v>-4.4092000000000002</v>
      </c>
      <c r="I20" s="78">
        <v>-358.20606322024003</v>
      </c>
      <c r="J20" s="79">
        <v>7.4999999999999997E-3</v>
      </c>
      <c r="K20" s="79">
        <v>0</v>
      </c>
    </row>
    <row r="21" spans="2:11">
      <c r="B21" t="s">
        <v>2911</v>
      </c>
      <c r="C21" t="s">
        <v>2917</v>
      </c>
      <c r="D21" t="s">
        <v>123</v>
      </c>
      <c r="E21" t="s">
        <v>106</v>
      </c>
      <c r="F21" t="s">
        <v>282</v>
      </c>
      <c r="G21" s="78">
        <v>12958836.550000001</v>
      </c>
      <c r="H21" s="78">
        <v>-4.4531999999999998</v>
      </c>
      <c r="I21" s="78">
        <v>-577.08290924460005</v>
      </c>
      <c r="J21" s="79">
        <v>1.2E-2</v>
      </c>
      <c r="K21" s="79">
        <v>0</v>
      </c>
    </row>
    <row r="22" spans="2:11">
      <c r="B22" t="s">
        <v>2911</v>
      </c>
      <c r="C22" t="s">
        <v>2918</v>
      </c>
      <c r="D22" t="s">
        <v>123</v>
      </c>
      <c r="E22" t="s">
        <v>106</v>
      </c>
      <c r="F22" t="s">
        <v>282</v>
      </c>
      <c r="G22" s="78">
        <v>2286348.7799999998</v>
      </c>
      <c r="H22" s="78">
        <v>-4.0574000000000003</v>
      </c>
      <c r="I22" s="78">
        <v>-92.76631539972</v>
      </c>
      <c r="J22" s="79">
        <v>1.9E-3</v>
      </c>
      <c r="K22" s="79">
        <v>0</v>
      </c>
    </row>
    <row r="23" spans="2:11">
      <c r="B23" t="s">
        <v>2911</v>
      </c>
      <c r="C23" t="s">
        <v>2919</v>
      </c>
      <c r="D23" t="s">
        <v>123</v>
      </c>
      <c r="E23" t="s">
        <v>106</v>
      </c>
      <c r="F23" t="s">
        <v>282</v>
      </c>
      <c r="G23" s="78">
        <v>4888593.53</v>
      </c>
      <c r="H23" s="78">
        <v>-3.9417</v>
      </c>
      <c r="I23" s="78">
        <v>-192.69369117201001</v>
      </c>
      <c r="J23" s="79">
        <v>4.0000000000000001E-3</v>
      </c>
      <c r="K23" s="79">
        <v>0</v>
      </c>
    </row>
    <row r="24" spans="2:11">
      <c r="B24" t="s">
        <v>2911</v>
      </c>
      <c r="C24" t="s">
        <v>2920</v>
      </c>
      <c r="D24" t="s">
        <v>123</v>
      </c>
      <c r="E24" t="s">
        <v>106</v>
      </c>
      <c r="F24" t="s">
        <v>282</v>
      </c>
      <c r="G24" s="78">
        <v>6519840.7599999998</v>
      </c>
      <c r="H24" s="78">
        <v>-3.9142999999999999</v>
      </c>
      <c r="I24" s="78">
        <v>-255.20612686868</v>
      </c>
      <c r="J24" s="79">
        <v>5.3E-3</v>
      </c>
      <c r="K24" s="79">
        <v>0</v>
      </c>
    </row>
    <row r="25" spans="2:11">
      <c r="B25" t="s">
        <v>2911</v>
      </c>
      <c r="C25" t="s">
        <v>2921</v>
      </c>
      <c r="D25" t="s">
        <v>123</v>
      </c>
      <c r="E25" t="s">
        <v>106</v>
      </c>
      <c r="F25" t="s">
        <v>282</v>
      </c>
      <c r="G25" s="78">
        <v>1304883.3799999999</v>
      </c>
      <c r="H25" s="78">
        <v>-3.8414999999999999</v>
      </c>
      <c r="I25" s="78">
        <v>-50.127095042699999</v>
      </c>
      <c r="J25" s="79">
        <v>1E-3</v>
      </c>
      <c r="K25" s="79">
        <v>0</v>
      </c>
    </row>
    <row r="26" spans="2:11">
      <c r="B26" t="s">
        <v>2911</v>
      </c>
      <c r="C26" t="s">
        <v>2922</v>
      </c>
      <c r="D26" t="s">
        <v>123</v>
      </c>
      <c r="E26" t="s">
        <v>106</v>
      </c>
      <c r="F26" t="s">
        <v>282</v>
      </c>
      <c r="G26" s="78">
        <v>11662266.49</v>
      </c>
      <c r="H26" s="78">
        <v>-3.8500999999999999</v>
      </c>
      <c r="I26" s="78">
        <v>-449.00892213149001</v>
      </c>
      <c r="J26" s="79">
        <v>9.2999999999999992E-3</v>
      </c>
      <c r="K26" s="79">
        <v>0</v>
      </c>
    </row>
    <row r="27" spans="2:11">
      <c r="B27" t="s">
        <v>2911</v>
      </c>
      <c r="C27" t="s">
        <v>2923</v>
      </c>
      <c r="D27" t="s">
        <v>123</v>
      </c>
      <c r="E27" t="s">
        <v>106</v>
      </c>
      <c r="F27" t="s">
        <v>282</v>
      </c>
      <c r="G27" s="78">
        <v>14592848.52</v>
      </c>
      <c r="H27" s="78">
        <v>-3.4258000000000002</v>
      </c>
      <c r="I27" s="78">
        <v>-499.92180459816001</v>
      </c>
      <c r="J27" s="79">
        <v>1.04E-2</v>
      </c>
      <c r="K27" s="79">
        <v>0</v>
      </c>
    </row>
    <row r="28" spans="2:11">
      <c r="B28" t="s">
        <v>2911</v>
      </c>
      <c r="C28" t="s">
        <v>2924</v>
      </c>
      <c r="D28" t="s">
        <v>123</v>
      </c>
      <c r="E28" t="s">
        <v>106</v>
      </c>
      <c r="F28" t="s">
        <v>282</v>
      </c>
      <c r="G28" s="78">
        <v>14491077.35</v>
      </c>
      <c r="H28" s="78">
        <v>6.6173999999999999</v>
      </c>
      <c r="I28" s="78">
        <v>958.93255255890006</v>
      </c>
      <c r="J28" s="79">
        <v>-0.02</v>
      </c>
      <c r="K28" s="79">
        <v>1E-4</v>
      </c>
    </row>
    <row r="29" spans="2:11">
      <c r="B29" t="s">
        <v>2911</v>
      </c>
      <c r="C29" t="s">
        <v>2925</v>
      </c>
      <c r="D29" t="s">
        <v>123</v>
      </c>
      <c r="E29" t="s">
        <v>106</v>
      </c>
      <c r="F29" t="s">
        <v>282</v>
      </c>
      <c r="G29" s="78">
        <v>17079450.690000001</v>
      </c>
      <c r="H29" s="78">
        <v>1.4231</v>
      </c>
      <c r="I29" s="78">
        <v>243.05766276938999</v>
      </c>
      <c r="J29" s="79">
        <v>-5.1000000000000004E-3</v>
      </c>
      <c r="K29" s="79">
        <v>0</v>
      </c>
    </row>
    <row r="30" spans="2:11">
      <c r="B30" t="s">
        <v>2911</v>
      </c>
      <c r="C30" t="s">
        <v>2926</v>
      </c>
      <c r="D30" t="s">
        <v>123</v>
      </c>
      <c r="E30" t="s">
        <v>106</v>
      </c>
      <c r="F30" t="s">
        <v>282</v>
      </c>
      <c r="G30" s="78">
        <v>2360824.48</v>
      </c>
      <c r="H30" s="78">
        <v>0.59030000000000005</v>
      </c>
      <c r="I30" s="78">
        <v>13.93594690544</v>
      </c>
      <c r="J30" s="79">
        <v>-2.9999999999999997E-4</v>
      </c>
      <c r="K30" s="79">
        <v>0</v>
      </c>
    </row>
    <row r="31" spans="2:11">
      <c r="B31" t="s">
        <v>2911</v>
      </c>
      <c r="C31" t="s">
        <v>2927</v>
      </c>
      <c r="D31" t="s">
        <v>123</v>
      </c>
      <c r="E31" t="s">
        <v>106</v>
      </c>
      <c r="F31" t="s">
        <v>282</v>
      </c>
      <c r="G31" s="78">
        <v>23678324.98</v>
      </c>
      <c r="H31" s="78">
        <v>-0.14069999999999999</v>
      </c>
      <c r="I31" s="78">
        <v>-33.315403246860001</v>
      </c>
      <c r="J31" s="79">
        <v>6.9999999999999999E-4</v>
      </c>
      <c r="K31" s="79">
        <v>0</v>
      </c>
    </row>
    <row r="32" spans="2:11">
      <c r="B32" t="s">
        <v>2911</v>
      </c>
      <c r="C32" t="s">
        <v>2928</v>
      </c>
      <c r="D32" t="s">
        <v>123</v>
      </c>
      <c r="E32" t="s">
        <v>106</v>
      </c>
      <c r="F32" t="s">
        <v>282</v>
      </c>
      <c r="G32" s="78">
        <v>12822631.140000001</v>
      </c>
      <c r="H32" s="78">
        <v>-3.847</v>
      </c>
      <c r="I32" s="78">
        <v>-493.28661995580001</v>
      </c>
      <c r="J32" s="79">
        <v>1.03E-2</v>
      </c>
      <c r="K32" s="79">
        <v>0</v>
      </c>
    </row>
    <row r="33" spans="2:11">
      <c r="B33" t="s">
        <v>2911</v>
      </c>
      <c r="C33" t="s">
        <v>2929</v>
      </c>
      <c r="D33" t="s">
        <v>123</v>
      </c>
      <c r="E33" t="s">
        <v>106</v>
      </c>
      <c r="F33" t="s">
        <v>282</v>
      </c>
      <c r="G33" s="78">
        <v>12856215.02</v>
      </c>
      <c r="H33" s="78">
        <v>-3.5760999999999998</v>
      </c>
      <c r="I33" s="78">
        <v>-459.75110533022001</v>
      </c>
      <c r="J33" s="79">
        <v>9.5999999999999992E-3</v>
      </c>
      <c r="K33" s="79">
        <v>0</v>
      </c>
    </row>
    <row r="34" spans="2:11">
      <c r="B34" t="s">
        <v>2911</v>
      </c>
      <c r="C34" t="s">
        <v>2930</v>
      </c>
      <c r="D34" t="s">
        <v>123</v>
      </c>
      <c r="E34" t="s">
        <v>106</v>
      </c>
      <c r="F34" t="s">
        <v>282</v>
      </c>
      <c r="G34" s="78">
        <v>25863368.879999999</v>
      </c>
      <c r="H34" s="78">
        <v>-2.9453999999999998</v>
      </c>
      <c r="I34" s="78">
        <v>-761.77966699152</v>
      </c>
      <c r="J34" s="79">
        <v>1.5900000000000001E-2</v>
      </c>
      <c r="K34" s="79">
        <v>0</v>
      </c>
    </row>
    <row r="35" spans="2:11">
      <c r="B35" t="s">
        <v>2911</v>
      </c>
      <c r="C35" t="s">
        <v>2931</v>
      </c>
      <c r="D35" t="s">
        <v>123</v>
      </c>
      <c r="E35" t="s">
        <v>106</v>
      </c>
      <c r="F35" t="s">
        <v>282</v>
      </c>
      <c r="G35" s="78">
        <v>26048268.920000002</v>
      </c>
      <c r="H35" s="78">
        <v>-3.0198999999999998</v>
      </c>
      <c r="I35" s="78">
        <v>-786.63167311508005</v>
      </c>
      <c r="J35" s="79">
        <v>1.6400000000000001E-2</v>
      </c>
      <c r="K35" s="79">
        <v>0</v>
      </c>
    </row>
    <row r="36" spans="2:11">
      <c r="B36" t="s">
        <v>2911</v>
      </c>
      <c r="C36" t="s">
        <v>2932</v>
      </c>
      <c r="D36" t="s">
        <v>123</v>
      </c>
      <c r="E36" t="s">
        <v>106</v>
      </c>
      <c r="F36" t="s">
        <v>282</v>
      </c>
      <c r="G36" s="78">
        <v>25897330.120000001</v>
      </c>
      <c r="H36" s="78">
        <v>-2.8647999999999998</v>
      </c>
      <c r="I36" s="78">
        <v>-741.90671327775999</v>
      </c>
      <c r="J36" s="79">
        <v>1.54E-2</v>
      </c>
      <c r="K36" s="79">
        <v>0</v>
      </c>
    </row>
    <row r="37" spans="2:11">
      <c r="B37" t="s">
        <v>2911</v>
      </c>
      <c r="C37" t="s">
        <v>2933</v>
      </c>
      <c r="D37" t="s">
        <v>123</v>
      </c>
      <c r="E37" t="s">
        <v>106</v>
      </c>
      <c r="F37" t="s">
        <v>282</v>
      </c>
      <c r="G37" s="78">
        <v>18216354.809999999</v>
      </c>
      <c r="H37" s="78">
        <v>-2.6619000000000002</v>
      </c>
      <c r="I37" s="78">
        <v>-484.90114868738999</v>
      </c>
      <c r="J37" s="79">
        <v>1.01E-2</v>
      </c>
      <c r="K37" s="79">
        <v>0</v>
      </c>
    </row>
    <row r="38" spans="2:11">
      <c r="B38" t="s">
        <v>2911</v>
      </c>
      <c r="C38" t="s">
        <v>2934</v>
      </c>
      <c r="D38" t="s">
        <v>123</v>
      </c>
      <c r="E38" t="s">
        <v>106</v>
      </c>
      <c r="F38" t="s">
        <v>282</v>
      </c>
      <c r="G38" s="78">
        <v>19514126.890000001</v>
      </c>
      <c r="H38" s="78">
        <v>-2.6663000000000001</v>
      </c>
      <c r="I38" s="78">
        <v>-520.30516526807003</v>
      </c>
      <c r="J38" s="79">
        <v>1.0800000000000001E-2</v>
      </c>
      <c r="K38" s="79">
        <v>0</v>
      </c>
    </row>
    <row r="39" spans="2:11">
      <c r="B39" t="s">
        <v>2911</v>
      </c>
      <c r="C39" t="s">
        <v>2935</v>
      </c>
      <c r="D39" t="s">
        <v>123</v>
      </c>
      <c r="E39" t="s">
        <v>106</v>
      </c>
      <c r="F39" t="s">
        <v>282</v>
      </c>
      <c r="G39" s="78">
        <v>26156190.219999999</v>
      </c>
      <c r="H39" s="78">
        <v>-2.1383000000000001</v>
      </c>
      <c r="I39" s="78">
        <v>-559.29781547426001</v>
      </c>
      <c r="J39" s="79">
        <v>1.1599999999999999E-2</v>
      </c>
      <c r="K39" s="79">
        <v>0</v>
      </c>
    </row>
    <row r="40" spans="2:11">
      <c r="B40" t="s">
        <v>2911</v>
      </c>
      <c r="C40" t="s">
        <v>2936</v>
      </c>
      <c r="D40" t="s">
        <v>123</v>
      </c>
      <c r="E40" t="s">
        <v>106</v>
      </c>
      <c r="F40" t="s">
        <v>282</v>
      </c>
      <c r="G40" s="78">
        <v>26150907.350000001</v>
      </c>
      <c r="H40" s="78">
        <v>-2.1406000000000001</v>
      </c>
      <c r="I40" s="78">
        <v>-559.78632273410005</v>
      </c>
      <c r="J40" s="79">
        <v>1.17E-2</v>
      </c>
      <c r="K40" s="79">
        <v>0</v>
      </c>
    </row>
    <row r="41" spans="2:11">
      <c r="B41" t="s">
        <v>2911</v>
      </c>
      <c r="C41" t="s">
        <v>2937</v>
      </c>
      <c r="D41" t="s">
        <v>123</v>
      </c>
      <c r="E41" t="s">
        <v>106</v>
      </c>
      <c r="F41" t="s">
        <v>282</v>
      </c>
      <c r="G41" s="78">
        <v>26302600.870000001</v>
      </c>
      <c r="H41" s="78">
        <v>-2.0240999999999998</v>
      </c>
      <c r="I41" s="78">
        <v>-532.39094420967001</v>
      </c>
      <c r="J41" s="79">
        <v>1.11E-2</v>
      </c>
      <c r="K41" s="79">
        <v>0</v>
      </c>
    </row>
    <row r="42" spans="2:11">
      <c r="B42" t="s">
        <v>2911</v>
      </c>
      <c r="C42" t="s">
        <v>2938</v>
      </c>
      <c r="D42" t="s">
        <v>123</v>
      </c>
      <c r="E42" t="s">
        <v>106</v>
      </c>
      <c r="F42" t="s">
        <v>282</v>
      </c>
      <c r="G42" s="78">
        <v>15771598.529999999</v>
      </c>
      <c r="H42" s="78">
        <v>-2.0886</v>
      </c>
      <c r="I42" s="78">
        <v>-329.40560689758001</v>
      </c>
      <c r="J42" s="79">
        <v>6.8999999999999999E-3</v>
      </c>
      <c r="K42" s="79">
        <v>0</v>
      </c>
    </row>
    <row r="43" spans="2:11">
      <c r="B43" t="s">
        <v>2911</v>
      </c>
      <c r="C43" t="s">
        <v>2939</v>
      </c>
      <c r="D43" t="s">
        <v>123</v>
      </c>
      <c r="E43" t="s">
        <v>106</v>
      </c>
      <c r="F43" t="s">
        <v>282</v>
      </c>
      <c r="G43" s="78">
        <v>13366010.92</v>
      </c>
      <c r="H43" s="78">
        <v>-0.62439999999999996</v>
      </c>
      <c r="I43" s="78">
        <v>-83.457372184479993</v>
      </c>
      <c r="J43" s="79">
        <v>1.6999999999999999E-3</v>
      </c>
      <c r="K43" s="79">
        <v>0</v>
      </c>
    </row>
    <row r="44" spans="2:11">
      <c r="B44" t="s">
        <v>2911</v>
      </c>
      <c r="C44" t="s">
        <v>2940</v>
      </c>
      <c r="D44" t="s">
        <v>123</v>
      </c>
      <c r="E44" t="s">
        <v>106</v>
      </c>
      <c r="F44" t="s">
        <v>282</v>
      </c>
      <c r="G44" s="78">
        <v>26796170.859999999</v>
      </c>
      <c r="H44" s="78">
        <v>-0.38350000000000001</v>
      </c>
      <c r="I44" s="78">
        <v>-102.7633152481</v>
      </c>
      <c r="J44" s="79">
        <v>2.0999999999999999E-3</v>
      </c>
      <c r="K44" s="79">
        <v>0</v>
      </c>
    </row>
    <row r="45" spans="2:11">
      <c r="B45" t="s">
        <v>2911</v>
      </c>
      <c r="C45" t="s">
        <v>2941</v>
      </c>
      <c r="D45" t="s">
        <v>123</v>
      </c>
      <c r="E45" t="s">
        <v>106</v>
      </c>
      <c r="F45" t="s">
        <v>282</v>
      </c>
      <c r="G45" s="78">
        <v>26739568.77</v>
      </c>
      <c r="H45" s="78">
        <v>-0.4093</v>
      </c>
      <c r="I45" s="78">
        <v>-109.44505497561001</v>
      </c>
      <c r="J45" s="79">
        <v>2.3E-3</v>
      </c>
      <c r="K45" s="79">
        <v>0</v>
      </c>
    </row>
    <row r="46" spans="2:11">
      <c r="B46" t="s">
        <v>2911</v>
      </c>
      <c r="C46" t="s">
        <v>2942</v>
      </c>
      <c r="D46" t="s">
        <v>123</v>
      </c>
      <c r="E46" t="s">
        <v>106</v>
      </c>
      <c r="F46" t="s">
        <v>282</v>
      </c>
      <c r="G46" s="78">
        <v>27176536.710000001</v>
      </c>
      <c r="H46" s="78">
        <v>0.99939999999999996</v>
      </c>
      <c r="I46" s="78">
        <v>271.60230787974001</v>
      </c>
      <c r="J46" s="79">
        <v>-5.7000000000000002E-3</v>
      </c>
      <c r="K46" s="79">
        <v>0</v>
      </c>
    </row>
    <row r="47" spans="2:11">
      <c r="B47" t="s">
        <v>2911</v>
      </c>
      <c r="C47" t="s">
        <v>2943</v>
      </c>
      <c r="D47" t="s">
        <v>123</v>
      </c>
      <c r="E47" t="s">
        <v>106</v>
      </c>
      <c r="F47" t="s">
        <v>282</v>
      </c>
      <c r="G47" s="78">
        <v>28665321.870000001</v>
      </c>
      <c r="H47" s="78">
        <v>1.4551000000000001</v>
      </c>
      <c r="I47" s="78">
        <v>417.10909853036998</v>
      </c>
      <c r="J47" s="79">
        <v>-8.6999999999999994E-3</v>
      </c>
      <c r="K47" s="79">
        <v>0</v>
      </c>
    </row>
    <row r="48" spans="2:11">
      <c r="B48" t="s">
        <v>2911</v>
      </c>
      <c r="C48" t="s">
        <v>2944</v>
      </c>
      <c r="D48" t="s">
        <v>123</v>
      </c>
      <c r="E48" t="s">
        <v>106</v>
      </c>
      <c r="F48" t="s">
        <v>282</v>
      </c>
      <c r="G48" s="78">
        <v>27802932.850000001</v>
      </c>
      <c r="H48" s="78">
        <v>3.2364999999999999</v>
      </c>
      <c r="I48" s="78">
        <v>899.84192169025005</v>
      </c>
      <c r="J48" s="79">
        <v>-1.8700000000000001E-2</v>
      </c>
      <c r="K48" s="79">
        <v>1E-4</v>
      </c>
    </row>
    <row r="49" spans="2:11">
      <c r="B49" t="s">
        <v>2911</v>
      </c>
      <c r="C49" t="s">
        <v>2945</v>
      </c>
      <c r="D49" t="s">
        <v>123</v>
      </c>
      <c r="E49" t="s">
        <v>106</v>
      </c>
      <c r="F49" t="s">
        <v>282</v>
      </c>
      <c r="G49" s="78">
        <v>28787808.73</v>
      </c>
      <c r="H49" s="78">
        <v>6.5872999999999999</v>
      </c>
      <c r="I49" s="78">
        <v>1896.33932447129</v>
      </c>
      <c r="J49" s="79">
        <v>-3.95E-2</v>
      </c>
      <c r="K49" s="79">
        <v>1E-4</v>
      </c>
    </row>
    <row r="50" spans="2:11">
      <c r="B50" t="s">
        <v>2911</v>
      </c>
      <c r="C50" t="s">
        <v>2946</v>
      </c>
      <c r="D50" t="s">
        <v>123</v>
      </c>
      <c r="E50" t="s">
        <v>106</v>
      </c>
      <c r="F50" t="s">
        <v>282</v>
      </c>
      <c r="G50" s="78">
        <v>5811899.71</v>
      </c>
      <c r="H50" s="78">
        <v>7.4142999999999999</v>
      </c>
      <c r="I50" s="78">
        <v>430.91168019853001</v>
      </c>
      <c r="J50" s="79">
        <v>-8.9999999999999993E-3</v>
      </c>
      <c r="K50" s="79">
        <v>0</v>
      </c>
    </row>
    <row r="51" spans="2:11">
      <c r="B51" t="s">
        <v>2911</v>
      </c>
      <c r="C51" t="s">
        <v>2947</v>
      </c>
      <c r="D51" t="s">
        <v>123</v>
      </c>
      <c r="E51" t="s">
        <v>106</v>
      </c>
      <c r="F51" t="s">
        <v>282</v>
      </c>
      <c r="G51" s="78">
        <v>13476950.970000001</v>
      </c>
      <c r="H51" s="78">
        <v>0.69340000000000002</v>
      </c>
      <c r="I51" s="78">
        <v>93.449178025980004</v>
      </c>
      <c r="J51" s="79">
        <v>-1.9E-3</v>
      </c>
      <c r="K51" s="79">
        <v>0</v>
      </c>
    </row>
    <row r="52" spans="2:11">
      <c r="B52" t="s">
        <v>2911</v>
      </c>
      <c r="C52" t="s">
        <v>2948</v>
      </c>
      <c r="D52" t="s">
        <v>123</v>
      </c>
      <c r="E52" t="s">
        <v>106</v>
      </c>
      <c r="F52" t="s">
        <v>282</v>
      </c>
      <c r="G52" s="78">
        <v>10681035.51</v>
      </c>
      <c r="H52" s="78">
        <v>0.60719999999999996</v>
      </c>
      <c r="I52" s="78">
        <v>64.855247616720007</v>
      </c>
      <c r="J52" s="79">
        <v>-1.4E-3</v>
      </c>
      <c r="K52" s="79">
        <v>0</v>
      </c>
    </row>
    <row r="53" spans="2:11">
      <c r="B53" t="s">
        <v>2911</v>
      </c>
      <c r="C53" t="s">
        <v>2949</v>
      </c>
      <c r="D53" t="s">
        <v>123</v>
      </c>
      <c r="E53" t="s">
        <v>106</v>
      </c>
      <c r="F53" t="s">
        <v>282</v>
      </c>
      <c r="G53" s="78">
        <v>13465630.550000001</v>
      </c>
      <c r="H53" s="78">
        <v>0.4793</v>
      </c>
      <c r="I53" s="78">
        <v>64.540767226149995</v>
      </c>
      <c r="J53" s="79">
        <v>-1.2999999999999999E-3</v>
      </c>
      <c r="K53" s="79">
        <v>0</v>
      </c>
    </row>
    <row r="54" spans="2:11">
      <c r="B54" t="s">
        <v>2911</v>
      </c>
      <c r="C54" t="s">
        <v>2950</v>
      </c>
      <c r="D54" t="s">
        <v>123</v>
      </c>
      <c r="E54" t="s">
        <v>106</v>
      </c>
      <c r="F54" t="s">
        <v>282</v>
      </c>
      <c r="G54" s="78">
        <v>16330461.57</v>
      </c>
      <c r="H54" s="78">
        <v>-3.8509000000000002</v>
      </c>
      <c r="I54" s="78">
        <v>-628.86974459912994</v>
      </c>
      <c r="J54" s="79">
        <v>1.3100000000000001E-2</v>
      </c>
      <c r="K54" s="79">
        <v>0</v>
      </c>
    </row>
    <row r="55" spans="2:11">
      <c r="B55" t="s">
        <v>2911</v>
      </c>
      <c r="C55" t="s">
        <v>2951</v>
      </c>
      <c r="D55" t="s">
        <v>123</v>
      </c>
      <c r="E55" t="s">
        <v>106</v>
      </c>
      <c r="F55" t="s">
        <v>282</v>
      </c>
      <c r="G55" s="78">
        <v>14835828.41</v>
      </c>
      <c r="H55" s="78">
        <v>-3.5465</v>
      </c>
      <c r="I55" s="78">
        <v>-526.15265456065003</v>
      </c>
      <c r="J55" s="79">
        <v>1.0999999999999999E-2</v>
      </c>
      <c r="K55" s="79">
        <v>0</v>
      </c>
    </row>
    <row r="56" spans="2:11">
      <c r="B56" t="s">
        <v>2911</v>
      </c>
      <c r="C56" t="s">
        <v>2952</v>
      </c>
      <c r="D56" t="s">
        <v>123</v>
      </c>
      <c r="E56" t="s">
        <v>106</v>
      </c>
      <c r="F56" t="s">
        <v>282</v>
      </c>
      <c r="G56" s="78">
        <v>16998984.530000001</v>
      </c>
      <c r="H56" s="78">
        <v>-2.9980000000000002</v>
      </c>
      <c r="I56" s="78">
        <v>-509.62955620939999</v>
      </c>
      <c r="J56" s="79">
        <v>1.06E-2</v>
      </c>
      <c r="K56" s="79">
        <v>0</v>
      </c>
    </row>
    <row r="57" spans="2:11">
      <c r="B57" t="s">
        <v>2911</v>
      </c>
      <c r="C57" t="s">
        <v>2953</v>
      </c>
      <c r="D57" t="s">
        <v>123</v>
      </c>
      <c r="E57" t="s">
        <v>106</v>
      </c>
      <c r="F57" t="s">
        <v>282</v>
      </c>
      <c r="G57" s="78">
        <v>17914632.98</v>
      </c>
      <c r="H57" s="78">
        <v>-2.9096000000000002</v>
      </c>
      <c r="I57" s="78">
        <v>-521.24416118607996</v>
      </c>
      <c r="J57" s="79">
        <v>1.09E-2</v>
      </c>
      <c r="K57" s="79">
        <v>0</v>
      </c>
    </row>
    <row r="58" spans="2:11">
      <c r="B58" t="s">
        <v>2911</v>
      </c>
      <c r="C58" t="s">
        <v>2954</v>
      </c>
      <c r="D58" t="s">
        <v>123</v>
      </c>
      <c r="E58" t="s">
        <v>106</v>
      </c>
      <c r="F58" t="s">
        <v>282</v>
      </c>
      <c r="G58" s="78">
        <v>17910439.949999999</v>
      </c>
      <c r="H58" s="78">
        <v>-2.9087999999999998</v>
      </c>
      <c r="I58" s="78">
        <v>-520.97887726559998</v>
      </c>
      <c r="J58" s="79">
        <v>1.0800000000000001E-2</v>
      </c>
      <c r="K58" s="79">
        <v>0</v>
      </c>
    </row>
    <row r="59" spans="2:11">
      <c r="B59" t="s">
        <v>2911</v>
      </c>
      <c r="C59" t="s">
        <v>2955</v>
      </c>
      <c r="D59" t="s">
        <v>123</v>
      </c>
      <c r="E59" t="s">
        <v>106</v>
      </c>
      <c r="F59" t="s">
        <v>282</v>
      </c>
      <c r="G59" s="78">
        <v>16654362.43</v>
      </c>
      <c r="H59" s="78">
        <v>-3.6166999999999998</v>
      </c>
      <c r="I59" s="78">
        <v>-602.33832600581002</v>
      </c>
      <c r="J59" s="79">
        <v>1.2500000000000001E-2</v>
      </c>
      <c r="K59" s="79">
        <v>0</v>
      </c>
    </row>
    <row r="60" spans="2:11">
      <c r="B60" t="s">
        <v>2911</v>
      </c>
      <c r="C60" t="s">
        <v>2956</v>
      </c>
      <c r="D60" t="s">
        <v>123</v>
      </c>
      <c r="E60" t="s">
        <v>106</v>
      </c>
      <c r="F60" t="s">
        <v>282</v>
      </c>
      <c r="G60" s="78">
        <v>10359557.23</v>
      </c>
      <c r="H60" s="78">
        <v>-4.1448</v>
      </c>
      <c r="I60" s="78">
        <v>-429.38292806904002</v>
      </c>
      <c r="J60" s="79">
        <v>8.8999999999999999E-3</v>
      </c>
      <c r="K60" s="79">
        <v>0</v>
      </c>
    </row>
    <row r="61" spans="2:11">
      <c r="B61" t="s">
        <v>2911</v>
      </c>
      <c r="C61" t="s">
        <v>2957</v>
      </c>
      <c r="D61" t="s">
        <v>123</v>
      </c>
      <c r="E61" t="s">
        <v>106</v>
      </c>
      <c r="F61" t="s">
        <v>282</v>
      </c>
      <c r="G61" s="78">
        <v>12400543.710000001</v>
      </c>
      <c r="H61" s="78">
        <v>-4.4153000000000002</v>
      </c>
      <c r="I61" s="78">
        <v>-547.52120642762998</v>
      </c>
      <c r="J61" s="79">
        <v>1.14E-2</v>
      </c>
      <c r="K61" s="79">
        <v>0</v>
      </c>
    </row>
    <row r="62" spans="2:11">
      <c r="B62" t="s">
        <v>2911</v>
      </c>
      <c r="C62" t="s">
        <v>2958</v>
      </c>
      <c r="D62" t="s">
        <v>123</v>
      </c>
      <c r="E62" t="s">
        <v>106</v>
      </c>
      <c r="F62" t="s">
        <v>282</v>
      </c>
      <c r="G62" s="78">
        <v>14459660.710000001</v>
      </c>
      <c r="H62" s="78">
        <v>-4.4705000000000004</v>
      </c>
      <c r="I62" s="78">
        <v>-646.41913204055004</v>
      </c>
      <c r="J62" s="79">
        <v>1.35E-2</v>
      </c>
      <c r="K62" s="79">
        <v>0</v>
      </c>
    </row>
    <row r="63" spans="2:11">
      <c r="B63" t="s">
        <v>2911</v>
      </c>
      <c r="C63" t="s">
        <v>2959</v>
      </c>
      <c r="D63" t="s">
        <v>123</v>
      </c>
      <c r="E63" t="s">
        <v>106</v>
      </c>
      <c r="F63" t="s">
        <v>282</v>
      </c>
      <c r="G63" s="78">
        <v>8257569.75</v>
      </c>
      <c r="H63" s="78">
        <v>-3.3348</v>
      </c>
      <c r="I63" s="78">
        <v>-275.37343602300001</v>
      </c>
      <c r="J63" s="79">
        <v>5.7000000000000002E-3</v>
      </c>
      <c r="K63" s="79">
        <v>0</v>
      </c>
    </row>
    <row r="64" spans="2:11">
      <c r="B64" t="s">
        <v>2911</v>
      </c>
      <c r="C64" t="s">
        <v>2960</v>
      </c>
      <c r="D64" t="s">
        <v>123</v>
      </c>
      <c r="E64" t="s">
        <v>106</v>
      </c>
      <c r="F64" t="s">
        <v>282</v>
      </c>
      <c r="G64" s="78">
        <v>4632679.79</v>
      </c>
      <c r="H64" s="78">
        <v>7.1060999999999996</v>
      </c>
      <c r="I64" s="78">
        <v>329.20285855718998</v>
      </c>
      <c r="J64" s="79">
        <v>-6.8999999999999999E-3</v>
      </c>
      <c r="K64" s="79">
        <v>0</v>
      </c>
    </row>
    <row r="65" spans="2:11">
      <c r="B65" t="s">
        <v>2961</v>
      </c>
      <c r="C65" t="s">
        <v>2962</v>
      </c>
      <c r="D65" t="s">
        <v>123</v>
      </c>
      <c r="E65" t="s">
        <v>106</v>
      </c>
      <c r="F65" t="s">
        <v>2963</v>
      </c>
      <c r="G65" s="78">
        <v>-22406660</v>
      </c>
      <c r="H65" s="78">
        <v>7.9245871985927439</v>
      </c>
      <c r="I65" s="78">
        <v>-1775.6353099922001</v>
      </c>
      <c r="J65" s="79">
        <v>3.6999999999999998E-2</v>
      </c>
      <c r="K65" s="79">
        <v>-1E-4</v>
      </c>
    </row>
    <row r="66" spans="2:11">
      <c r="B66" t="s">
        <v>2964</v>
      </c>
      <c r="C66" t="s">
        <v>2965</v>
      </c>
      <c r="D66" t="s">
        <v>123</v>
      </c>
      <c r="E66" t="s">
        <v>106</v>
      </c>
      <c r="F66" t="s">
        <v>735</v>
      </c>
      <c r="G66" s="78">
        <v>-3532800</v>
      </c>
      <c r="H66" s="78">
        <v>7.6429069767441717</v>
      </c>
      <c r="I66" s="78">
        <v>-270.00861767441802</v>
      </c>
      <c r="J66" s="79">
        <v>5.5999999999999999E-3</v>
      </c>
      <c r="K66" s="79">
        <v>0</v>
      </c>
    </row>
    <row r="67" spans="2:11">
      <c r="B67" t="s">
        <v>2964</v>
      </c>
      <c r="C67" t="s">
        <v>2966</v>
      </c>
      <c r="D67" t="s">
        <v>123</v>
      </c>
      <c r="E67" t="s">
        <v>106</v>
      </c>
      <c r="F67" t="s">
        <v>2963</v>
      </c>
      <c r="G67" s="78">
        <v>-1406000</v>
      </c>
      <c r="H67" s="78">
        <v>7.6429065606361926</v>
      </c>
      <c r="I67" s="78">
        <v>-107.459266242545</v>
      </c>
      <c r="J67" s="79">
        <v>2.2000000000000001E-3</v>
      </c>
      <c r="K67" s="79">
        <v>0</v>
      </c>
    </row>
    <row r="68" spans="2:11">
      <c r="B68" t="s">
        <v>2967</v>
      </c>
      <c r="C68" t="s">
        <v>2968</v>
      </c>
      <c r="D68" t="s">
        <v>123</v>
      </c>
      <c r="E68" t="s">
        <v>106</v>
      </c>
      <c r="F68" t="s">
        <v>2883</v>
      </c>
      <c r="G68" s="78">
        <v>-354000</v>
      </c>
      <c r="H68" s="78">
        <v>7.6829210526315999</v>
      </c>
      <c r="I68" s="78">
        <v>-27.197540526315802</v>
      </c>
      <c r="J68" s="79">
        <v>5.9999999999999995E-4</v>
      </c>
      <c r="K68" s="79">
        <v>0</v>
      </c>
    </row>
    <row r="69" spans="2:11">
      <c r="B69" t="s">
        <v>2969</v>
      </c>
      <c r="C69" t="s">
        <v>2970</v>
      </c>
      <c r="D69" t="s">
        <v>123</v>
      </c>
      <c r="E69" t="s">
        <v>106</v>
      </c>
      <c r="F69" t="s">
        <v>2971</v>
      </c>
      <c r="G69" s="78">
        <v>-700000</v>
      </c>
      <c r="H69" s="78">
        <v>13.371698571428601</v>
      </c>
      <c r="I69" s="78">
        <v>-93.601890000000196</v>
      </c>
      <c r="J69" s="79">
        <v>1.9E-3</v>
      </c>
      <c r="K69" s="79">
        <v>0</v>
      </c>
    </row>
    <row r="70" spans="2:11">
      <c r="B70" t="s">
        <v>2972</v>
      </c>
      <c r="C70" t="s">
        <v>2973</v>
      </c>
      <c r="D70" t="s">
        <v>123</v>
      </c>
      <c r="E70" t="s">
        <v>106</v>
      </c>
      <c r="F70" t="s">
        <v>2971</v>
      </c>
      <c r="G70" s="78">
        <v>-2775000</v>
      </c>
      <c r="H70" s="78">
        <v>12.97485</v>
      </c>
      <c r="I70" s="78">
        <v>-360.05208750000003</v>
      </c>
      <c r="J70" s="79">
        <v>7.4999999999999997E-3</v>
      </c>
      <c r="K70" s="79">
        <v>0</v>
      </c>
    </row>
    <row r="71" spans="2:11">
      <c r="B71" t="s">
        <v>2974</v>
      </c>
      <c r="C71" t="s">
        <v>2975</v>
      </c>
      <c r="D71" t="s">
        <v>123</v>
      </c>
      <c r="E71" t="s">
        <v>106</v>
      </c>
      <c r="F71" t="s">
        <v>2971</v>
      </c>
      <c r="G71" s="78">
        <v>-380000</v>
      </c>
      <c r="H71" s="78">
        <v>12.8848</v>
      </c>
      <c r="I71" s="78">
        <v>-48.962240000000001</v>
      </c>
      <c r="J71" s="79">
        <v>1E-3</v>
      </c>
      <c r="K71" s="79">
        <v>0</v>
      </c>
    </row>
    <row r="72" spans="2:11">
      <c r="B72" t="s">
        <v>2976</v>
      </c>
      <c r="C72" t="s">
        <v>2977</v>
      </c>
      <c r="D72" t="s">
        <v>123</v>
      </c>
      <c r="E72" t="s">
        <v>106</v>
      </c>
      <c r="F72" t="s">
        <v>2978</v>
      </c>
      <c r="G72" s="78">
        <v>-5000000</v>
      </c>
      <c r="H72" s="78">
        <v>8.3947844000000007</v>
      </c>
      <c r="I72" s="78">
        <v>-419.73921999999999</v>
      </c>
      <c r="J72" s="79">
        <v>8.6999999999999994E-3</v>
      </c>
      <c r="K72" s="79">
        <v>0</v>
      </c>
    </row>
    <row r="73" spans="2:11">
      <c r="B73" t="s">
        <v>2979</v>
      </c>
      <c r="C73" t="s">
        <v>2980</v>
      </c>
      <c r="D73" t="s">
        <v>123</v>
      </c>
      <c r="E73" t="s">
        <v>106</v>
      </c>
      <c r="F73" t="s">
        <v>2425</v>
      </c>
      <c r="G73" s="78">
        <v>-118000</v>
      </c>
      <c r="H73" s="78">
        <v>-3.0517333333333299</v>
      </c>
      <c r="I73" s="78">
        <v>3.6010453333333299</v>
      </c>
      <c r="J73" s="79">
        <v>-1E-4</v>
      </c>
      <c r="K73" s="79">
        <v>0</v>
      </c>
    </row>
    <row r="74" spans="2:11">
      <c r="B74" t="s">
        <v>2981</v>
      </c>
      <c r="C74" t="s">
        <v>2982</v>
      </c>
      <c r="D74" t="s">
        <v>123</v>
      </c>
      <c r="E74" t="s">
        <v>106</v>
      </c>
      <c r="F74" t="s">
        <v>2425</v>
      </c>
      <c r="G74" s="78">
        <v>-275000</v>
      </c>
      <c r="H74" s="78">
        <v>-3.25325</v>
      </c>
      <c r="I74" s="78">
        <v>8.9464375</v>
      </c>
      <c r="J74" s="79">
        <v>-2.0000000000000001E-4</v>
      </c>
      <c r="K74" s="79">
        <v>0</v>
      </c>
    </row>
    <row r="75" spans="2:11">
      <c r="B75" t="s">
        <v>2983</v>
      </c>
      <c r="C75" t="s">
        <v>2984</v>
      </c>
      <c r="D75" t="s">
        <v>123</v>
      </c>
      <c r="E75" t="s">
        <v>106</v>
      </c>
      <c r="F75" t="s">
        <v>2425</v>
      </c>
      <c r="G75" s="78">
        <v>-220000</v>
      </c>
      <c r="H75" s="78">
        <v>-3.228572727272732</v>
      </c>
      <c r="I75" s="78">
        <v>7.1028600000000104</v>
      </c>
      <c r="J75" s="79">
        <v>-1E-4</v>
      </c>
      <c r="K75" s="79">
        <v>0</v>
      </c>
    </row>
    <row r="76" spans="2:11">
      <c r="B76" t="s">
        <v>2985</v>
      </c>
      <c r="C76" t="s">
        <v>2986</v>
      </c>
      <c r="D76" t="s">
        <v>123</v>
      </c>
      <c r="E76" t="s">
        <v>106</v>
      </c>
      <c r="F76" t="s">
        <v>2425</v>
      </c>
      <c r="G76" s="78">
        <v>-850000</v>
      </c>
      <c r="H76" s="78">
        <v>-4.8389777777777754</v>
      </c>
      <c r="I76" s="78">
        <v>41.131311111111103</v>
      </c>
      <c r="J76" s="79">
        <v>-8.9999999999999998E-4</v>
      </c>
      <c r="K76" s="79">
        <v>0</v>
      </c>
    </row>
    <row r="77" spans="2:11">
      <c r="B77" t="s">
        <v>2987</v>
      </c>
      <c r="C77" t="s">
        <v>2988</v>
      </c>
      <c r="D77" t="s">
        <v>123</v>
      </c>
      <c r="E77" t="s">
        <v>106</v>
      </c>
      <c r="F77" t="s">
        <v>2425</v>
      </c>
      <c r="G77" s="78">
        <v>850000</v>
      </c>
      <c r="H77" s="78">
        <v>-4.8487822222222219</v>
      </c>
      <c r="I77" s="78">
        <v>-41.214648888888902</v>
      </c>
      <c r="J77" s="79">
        <v>8.9999999999999998E-4</v>
      </c>
      <c r="K77" s="79">
        <v>0</v>
      </c>
    </row>
    <row r="78" spans="2:11">
      <c r="B78" t="s">
        <v>2989</v>
      </c>
      <c r="C78" t="s">
        <v>2990</v>
      </c>
      <c r="D78" t="s">
        <v>123</v>
      </c>
      <c r="E78" t="s">
        <v>106</v>
      </c>
      <c r="F78" t="s">
        <v>282</v>
      </c>
      <c r="G78" s="78">
        <v>3773470.8</v>
      </c>
      <c r="H78" s="78">
        <v>9.5</v>
      </c>
      <c r="I78" s="78">
        <v>358.47972600000003</v>
      </c>
      <c r="J78" s="79">
        <v>-7.4999999999999997E-3</v>
      </c>
      <c r="K78" s="79">
        <v>0</v>
      </c>
    </row>
    <row r="79" spans="2:11">
      <c r="B79" t="s">
        <v>2989</v>
      </c>
      <c r="C79" t="s">
        <v>2991</v>
      </c>
      <c r="D79" t="s">
        <v>123</v>
      </c>
      <c r="E79" t="s">
        <v>106</v>
      </c>
      <c r="F79" t="s">
        <v>282</v>
      </c>
      <c r="G79" s="78">
        <v>6792247.4400000004</v>
      </c>
      <c r="H79" s="78">
        <v>10.52</v>
      </c>
      <c r="I79" s="78">
        <v>714.54443068800003</v>
      </c>
      <c r="J79" s="79">
        <v>-1.49E-2</v>
      </c>
      <c r="K79" s="79">
        <v>0</v>
      </c>
    </row>
    <row r="80" spans="2:11">
      <c r="B80" t="s">
        <v>2992</v>
      </c>
      <c r="C80" t="s">
        <v>2993</v>
      </c>
      <c r="D80" t="s">
        <v>123</v>
      </c>
      <c r="E80" t="s">
        <v>106</v>
      </c>
      <c r="F80" t="s">
        <v>282</v>
      </c>
      <c r="G80" s="78">
        <v>667352.28</v>
      </c>
      <c r="H80" s="78">
        <v>-2.4500000000000002</v>
      </c>
      <c r="I80" s="78">
        <v>-16.35013086</v>
      </c>
      <c r="J80" s="79">
        <v>2.9999999999999997E-4</v>
      </c>
      <c r="K80" s="79">
        <v>0</v>
      </c>
    </row>
    <row r="81" spans="2:11">
      <c r="B81" t="s">
        <v>2992</v>
      </c>
      <c r="C81" t="s">
        <v>2994</v>
      </c>
      <c r="D81" t="s">
        <v>123</v>
      </c>
      <c r="E81" t="s">
        <v>106</v>
      </c>
      <c r="F81" t="s">
        <v>282</v>
      </c>
      <c r="G81" s="78">
        <v>6673522.4500000002</v>
      </c>
      <c r="H81" s="78">
        <v>0.49</v>
      </c>
      <c r="I81" s="78">
        <v>32.700260004999997</v>
      </c>
      <c r="J81" s="79">
        <v>-6.9999999999999999E-4</v>
      </c>
      <c r="K81" s="79">
        <v>0</v>
      </c>
    </row>
    <row r="82" spans="2:11">
      <c r="B82" t="s">
        <v>2992</v>
      </c>
      <c r="C82" t="s">
        <v>2995</v>
      </c>
      <c r="D82" t="s">
        <v>123</v>
      </c>
      <c r="E82" t="s">
        <v>106</v>
      </c>
      <c r="F82" t="s">
        <v>282</v>
      </c>
      <c r="G82" s="78">
        <v>4150817.93</v>
      </c>
      <c r="H82" s="78">
        <v>-18.37</v>
      </c>
      <c r="I82" s="78">
        <v>-762.50525374100005</v>
      </c>
      <c r="J82" s="79">
        <v>1.5900000000000001E-2</v>
      </c>
      <c r="K82" s="79">
        <v>0</v>
      </c>
    </row>
    <row r="83" spans="2:11">
      <c r="B83" t="s">
        <v>2992</v>
      </c>
      <c r="C83" t="s">
        <v>2996</v>
      </c>
      <c r="D83" t="s">
        <v>123</v>
      </c>
      <c r="E83" t="s">
        <v>106</v>
      </c>
      <c r="F83" t="s">
        <v>282</v>
      </c>
      <c r="G83" s="78">
        <v>6037553.2800000003</v>
      </c>
      <c r="H83" s="78">
        <v>-12.16</v>
      </c>
      <c r="I83" s="78">
        <v>-734.166478848</v>
      </c>
      <c r="J83" s="79">
        <v>1.5299999999999999E-2</v>
      </c>
      <c r="K83" s="79">
        <v>0</v>
      </c>
    </row>
    <row r="84" spans="2:11">
      <c r="B84" t="s">
        <v>2992</v>
      </c>
      <c r="C84" t="s">
        <v>2997</v>
      </c>
      <c r="D84" t="s">
        <v>123</v>
      </c>
      <c r="E84" t="s">
        <v>106</v>
      </c>
      <c r="F84" t="s">
        <v>282</v>
      </c>
      <c r="G84" s="78">
        <v>3773470.8</v>
      </c>
      <c r="H84" s="78">
        <v>-8.2189999999999994</v>
      </c>
      <c r="I84" s="78">
        <v>-310.14156505199998</v>
      </c>
      <c r="J84" s="79">
        <v>6.4999999999999997E-3</v>
      </c>
      <c r="K84" s="79">
        <v>0</v>
      </c>
    </row>
    <row r="85" spans="2:11">
      <c r="B85" t="s">
        <v>2992</v>
      </c>
      <c r="C85" t="s">
        <v>2998</v>
      </c>
      <c r="D85" t="s">
        <v>123</v>
      </c>
      <c r="E85" t="s">
        <v>106</v>
      </c>
      <c r="F85" t="s">
        <v>282</v>
      </c>
      <c r="G85" s="78">
        <v>3018776.64</v>
      </c>
      <c r="H85" s="78">
        <v>-2.5099999999999998</v>
      </c>
      <c r="I85" s="78">
        <v>-75.771293663999998</v>
      </c>
      <c r="J85" s="79">
        <v>1.6000000000000001E-3</v>
      </c>
      <c r="K85" s="79">
        <v>0</v>
      </c>
    </row>
    <row r="86" spans="2:11">
      <c r="B86" t="s">
        <v>2992</v>
      </c>
      <c r="C86" t="s">
        <v>2999</v>
      </c>
      <c r="D86" t="s">
        <v>123</v>
      </c>
      <c r="E86" t="s">
        <v>106</v>
      </c>
      <c r="F86" t="s">
        <v>282</v>
      </c>
      <c r="G86" s="78">
        <v>3396123.77</v>
      </c>
      <c r="H86" s="78">
        <v>0.67500000000000004</v>
      </c>
      <c r="I86" s="78">
        <v>22.9238354475</v>
      </c>
      <c r="J86" s="79">
        <v>-5.0000000000000001E-4</v>
      </c>
      <c r="K86" s="79">
        <v>0</v>
      </c>
    </row>
    <row r="87" spans="2:11">
      <c r="B87" t="s">
        <v>2992</v>
      </c>
      <c r="C87" t="s">
        <v>3000</v>
      </c>
      <c r="D87" t="s">
        <v>123</v>
      </c>
      <c r="E87" t="s">
        <v>106</v>
      </c>
      <c r="F87" t="s">
        <v>282</v>
      </c>
      <c r="G87" s="78">
        <v>7546941.5999999996</v>
      </c>
      <c r="H87" s="78">
        <v>0.65</v>
      </c>
      <c r="I87" s="78">
        <v>49.0551204</v>
      </c>
      <c r="J87" s="79">
        <v>-1E-3</v>
      </c>
      <c r="K87" s="79">
        <v>0</v>
      </c>
    </row>
    <row r="88" spans="2:11">
      <c r="B88" t="s">
        <v>2992</v>
      </c>
      <c r="C88" t="s">
        <v>3001</v>
      </c>
      <c r="D88" t="s">
        <v>123</v>
      </c>
      <c r="E88" t="s">
        <v>106</v>
      </c>
      <c r="F88" t="s">
        <v>282</v>
      </c>
      <c r="G88" s="78">
        <v>4528164.96</v>
      </c>
      <c r="H88" s="78">
        <v>0.625</v>
      </c>
      <c r="I88" s="78">
        <v>28.301030999999998</v>
      </c>
      <c r="J88" s="79">
        <v>-5.9999999999999995E-4</v>
      </c>
      <c r="K88" s="79">
        <v>0</v>
      </c>
    </row>
    <row r="89" spans="2:11">
      <c r="B89" t="s">
        <v>3002</v>
      </c>
      <c r="C89" t="s">
        <v>3003</v>
      </c>
      <c r="D89" t="s">
        <v>123</v>
      </c>
      <c r="E89" t="s">
        <v>106</v>
      </c>
      <c r="F89" t="s">
        <v>3004</v>
      </c>
      <c r="G89" s="78">
        <v>-8000000</v>
      </c>
      <c r="H89" s="78">
        <v>16.983865873030126</v>
      </c>
      <c r="I89" s="78">
        <v>-1358.7092698424101</v>
      </c>
      <c r="J89" s="79">
        <v>2.8299999999999999E-2</v>
      </c>
      <c r="K89" s="79">
        <v>-1E-4</v>
      </c>
    </row>
    <row r="90" spans="2:11">
      <c r="B90" t="s">
        <v>3005</v>
      </c>
      <c r="C90" t="s">
        <v>3006</v>
      </c>
      <c r="D90" t="s">
        <v>123</v>
      </c>
      <c r="E90" t="s">
        <v>106</v>
      </c>
      <c r="F90" t="s">
        <v>3007</v>
      </c>
      <c r="G90" s="78">
        <v>-28000000</v>
      </c>
      <c r="H90" s="78">
        <v>10.327037629186</v>
      </c>
      <c r="I90" s="78">
        <v>-2891.5705361720802</v>
      </c>
      <c r="J90" s="79">
        <v>6.0199999999999997E-2</v>
      </c>
      <c r="K90" s="79">
        <v>-2.0000000000000001E-4</v>
      </c>
    </row>
    <row r="91" spans="2:11">
      <c r="B91" t="s">
        <v>3008</v>
      </c>
      <c r="C91" t="s">
        <v>3009</v>
      </c>
      <c r="D91" t="s">
        <v>123</v>
      </c>
      <c r="E91" t="s">
        <v>106</v>
      </c>
      <c r="F91" t="s">
        <v>2425</v>
      </c>
      <c r="G91" s="78">
        <v>10000000</v>
      </c>
      <c r="H91" s="78">
        <v>-5.70188938770238</v>
      </c>
      <c r="I91" s="78">
        <v>-570.188938770238</v>
      </c>
      <c r="J91" s="79">
        <v>1.1900000000000001E-2</v>
      </c>
      <c r="K91" s="79">
        <v>0</v>
      </c>
    </row>
    <row r="92" spans="2:11">
      <c r="B92" t="s">
        <v>3010</v>
      </c>
      <c r="C92" t="s">
        <v>3011</v>
      </c>
      <c r="D92" t="s">
        <v>123</v>
      </c>
      <c r="E92" t="s">
        <v>106</v>
      </c>
      <c r="F92" t="s">
        <v>3012</v>
      </c>
      <c r="G92" s="78">
        <v>-10000000</v>
      </c>
      <c r="H92" s="78">
        <v>11.6280018229705</v>
      </c>
      <c r="I92" s="78">
        <v>-1162.80018229705</v>
      </c>
      <c r="J92" s="79">
        <v>2.4199999999999999E-2</v>
      </c>
      <c r="K92" s="79">
        <v>-1E-4</v>
      </c>
    </row>
    <row r="93" spans="2:11">
      <c r="B93" t="s">
        <v>3013</v>
      </c>
      <c r="C93" t="s">
        <v>3014</v>
      </c>
      <c r="D93" t="s">
        <v>123</v>
      </c>
      <c r="E93" t="s">
        <v>106</v>
      </c>
      <c r="F93" t="s">
        <v>3015</v>
      </c>
      <c r="G93" s="78">
        <v>-7000000</v>
      </c>
      <c r="H93" s="78">
        <v>10.936012343909129</v>
      </c>
      <c r="I93" s="78">
        <v>-765.52086407363902</v>
      </c>
      <c r="J93" s="79">
        <v>1.5900000000000001E-2</v>
      </c>
      <c r="K93" s="79">
        <v>0</v>
      </c>
    </row>
    <row r="94" spans="2:11">
      <c r="B94" t="s">
        <v>3016</v>
      </c>
      <c r="C94" t="s">
        <v>3017</v>
      </c>
      <c r="D94" t="s">
        <v>123</v>
      </c>
      <c r="E94" t="s">
        <v>106</v>
      </c>
      <c r="F94" t="s">
        <v>2587</v>
      </c>
      <c r="G94" s="78">
        <v>-7000000</v>
      </c>
      <c r="H94" s="78">
        <v>1.4873245881426</v>
      </c>
      <c r="I94" s="78">
        <v>-104.112721169982</v>
      </c>
      <c r="J94" s="79">
        <v>2.2000000000000001E-3</v>
      </c>
      <c r="K94" s="79">
        <v>0</v>
      </c>
    </row>
    <row r="95" spans="2:11">
      <c r="B95" t="s">
        <v>3018</v>
      </c>
      <c r="C95" t="s">
        <v>3019</v>
      </c>
      <c r="D95" t="s">
        <v>123</v>
      </c>
      <c r="E95" t="s">
        <v>106</v>
      </c>
      <c r="F95" t="s">
        <v>2587</v>
      </c>
      <c r="G95" s="78">
        <v>7000000</v>
      </c>
      <c r="H95" s="78">
        <v>-2.4038201725285857</v>
      </c>
      <c r="I95" s="78">
        <v>-168.26741207700101</v>
      </c>
      <c r="J95" s="79">
        <v>3.5000000000000001E-3</v>
      </c>
      <c r="K95" s="79">
        <v>0</v>
      </c>
    </row>
    <row r="96" spans="2:11">
      <c r="B96" t="s">
        <v>3020</v>
      </c>
      <c r="C96" t="s">
        <v>3021</v>
      </c>
      <c r="D96" t="s">
        <v>123</v>
      </c>
      <c r="E96" t="s">
        <v>106</v>
      </c>
      <c r="F96" t="s">
        <v>3022</v>
      </c>
      <c r="G96" s="78">
        <v>-12000000</v>
      </c>
      <c r="H96" s="78">
        <v>3.2450489294045917</v>
      </c>
      <c r="I96" s="78">
        <v>-389.40587152855102</v>
      </c>
      <c r="J96" s="79">
        <v>8.0999999999999996E-3</v>
      </c>
      <c r="K96" s="79">
        <v>0</v>
      </c>
    </row>
    <row r="97" spans="2:11">
      <c r="B97" t="s">
        <v>3023</v>
      </c>
      <c r="C97" t="s">
        <v>3024</v>
      </c>
      <c r="D97" t="s">
        <v>123</v>
      </c>
      <c r="E97" t="s">
        <v>106</v>
      </c>
      <c r="F97" t="s">
        <v>3025</v>
      </c>
      <c r="G97" s="78">
        <v>-28200000</v>
      </c>
      <c r="H97" s="78">
        <v>9.0704266324957441</v>
      </c>
      <c r="I97" s="78">
        <v>-2557.8603103638002</v>
      </c>
      <c r="J97" s="79">
        <v>5.33E-2</v>
      </c>
      <c r="K97" s="79">
        <v>-2.0000000000000001E-4</v>
      </c>
    </row>
    <row r="98" spans="2:11">
      <c r="B98" t="s">
        <v>3026</v>
      </c>
      <c r="C98" t="s">
        <v>3027</v>
      </c>
      <c r="D98" t="s">
        <v>123</v>
      </c>
      <c r="E98" t="s">
        <v>106</v>
      </c>
      <c r="F98" t="s">
        <v>2818</v>
      </c>
      <c r="G98" s="78">
        <v>-8600000</v>
      </c>
      <c r="H98" s="78">
        <v>14.890536813718256</v>
      </c>
      <c r="I98" s="78">
        <v>-1280.5861659797699</v>
      </c>
      <c r="J98" s="79">
        <v>2.6700000000000002E-2</v>
      </c>
      <c r="K98" s="79">
        <v>-1E-4</v>
      </c>
    </row>
    <row r="99" spans="2:11">
      <c r="B99" t="s">
        <v>3028</v>
      </c>
      <c r="C99" t="s">
        <v>3029</v>
      </c>
      <c r="D99" t="s">
        <v>123</v>
      </c>
      <c r="E99" t="s">
        <v>106</v>
      </c>
      <c r="F99" t="s">
        <v>3030</v>
      </c>
      <c r="G99" s="78">
        <v>-14000000</v>
      </c>
      <c r="H99" s="78">
        <v>2.5547742478988571</v>
      </c>
      <c r="I99" s="78">
        <v>-357.66839470584</v>
      </c>
      <c r="J99" s="79">
        <v>7.4000000000000003E-3</v>
      </c>
      <c r="K99" s="79">
        <v>0</v>
      </c>
    </row>
    <row r="100" spans="2:11">
      <c r="B100" t="s">
        <v>3031</v>
      </c>
      <c r="C100" t="s">
        <v>3032</v>
      </c>
      <c r="D100" t="s">
        <v>123</v>
      </c>
      <c r="E100" t="s">
        <v>106</v>
      </c>
      <c r="F100" t="s">
        <v>3033</v>
      </c>
      <c r="G100" s="78">
        <v>-22000000</v>
      </c>
      <c r="H100" s="78">
        <v>6.203924780351409</v>
      </c>
      <c r="I100" s="78">
        <v>-1364.86345167731</v>
      </c>
      <c r="J100" s="79">
        <v>2.8400000000000002E-2</v>
      </c>
      <c r="K100" s="79">
        <v>-1E-4</v>
      </c>
    </row>
    <row r="101" spans="2:11">
      <c r="B101" t="s">
        <v>3034</v>
      </c>
      <c r="C101" t="s">
        <v>3035</v>
      </c>
      <c r="D101" t="s">
        <v>123</v>
      </c>
      <c r="E101" t="s">
        <v>106</v>
      </c>
      <c r="F101" t="s">
        <v>3036</v>
      </c>
      <c r="G101" s="78">
        <v>-14000000</v>
      </c>
      <c r="H101" s="78">
        <v>12.830754961535286</v>
      </c>
      <c r="I101" s="78">
        <v>-1796.30569461494</v>
      </c>
      <c r="J101" s="79">
        <v>3.7400000000000003E-2</v>
      </c>
      <c r="K101" s="79">
        <v>-1E-4</v>
      </c>
    </row>
    <row r="102" spans="2:11">
      <c r="B102" t="s">
        <v>3037</v>
      </c>
      <c r="C102" t="s">
        <v>3038</v>
      </c>
      <c r="D102" t="s">
        <v>123</v>
      </c>
      <c r="E102" t="s">
        <v>106</v>
      </c>
      <c r="F102" t="s">
        <v>3039</v>
      </c>
      <c r="G102" s="78">
        <v>-8000000</v>
      </c>
      <c r="H102" s="78">
        <v>12.83075496153525</v>
      </c>
      <c r="I102" s="78">
        <v>-1026.4603969228201</v>
      </c>
      <c r="J102" s="79">
        <v>2.1399999999999999E-2</v>
      </c>
      <c r="K102" s="79">
        <v>-1E-4</v>
      </c>
    </row>
    <row r="103" spans="2:11">
      <c r="B103" t="s">
        <v>3040</v>
      </c>
      <c r="C103" t="s">
        <v>3041</v>
      </c>
      <c r="D103" t="s">
        <v>123</v>
      </c>
      <c r="E103" t="s">
        <v>106</v>
      </c>
      <c r="F103" t="s">
        <v>3042</v>
      </c>
      <c r="G103" s="78">
        <v>-3000000</v>
      </c>
      <c r="H103" s="78">
        <v>7.7378578995606002</v>
      </c>
      <c r="I103" s="78">
        <v>-232.13573698681799</v>
      </c>
      <c r="J103" s="79">
        <v>4.7999999999999996E-3</v>
      </c>
      <c r="K103" s="79">
        <v>0</v>
      </c>
    </row>
    <row r="104" spans="2:11">
      <c r="B104" t="s">
        <v>3043</v>
      </c>
      <c r="C104" t="s">
        <v>3044</v>
      </c>
      <c r="D104" t="s">
        <v>123</v>
      </c>
      <c r="E104" t="s">
        <v>106</v>
      </c>
      <c r="F104" t="s">
        <v>3045</v>
      </c>
      <c r="G104" s="78">
        <v>-8100000</v>
      </c>
      <c r="H104" s="78">
        <v>3.4623974135741604</v>
      </c>
      <c r="I104" s="78">
        <v>-280.45419049950698</v>
      </c>
      <c r="J104" s="79">
        <v>5.7999999999999996E-3</v>
      </c>
      <c r="K104" s="79">
        <v>0</v>
      </c>
    </row>
    <row r="105" spans="2:11">
      <c r="B105" t="s">
        <v>3046</v>
      </c>
      <c r="C105" t="s">
        <v>3047</v>
      </c>
      <c r="D105" t="s">
        <v>123</v>
      </c>
      <c r="E105" t="s">
        <v>106</v>
      </c>
      <c r="F105" t="s">
        <v>3045</v>
      </c>
      <c r="G105" s="78">
        <v>-5000000</v>
      </c>
      <c r="H105" s="78">
        <v>3.4524021289616802</v>
      </c>
      <c r="I105" s="78">
        <v>-172.62010644808399</v>
      </c>
      <c r="J105" s="79">
        <v>3.5999999999999999E-3</v>
      </c>
      <c r="K105" s="79">
        <v>0</v>
      </c>
    </row>
    <row r="106" spans="2:11">
      <c r="B106" t="s">
        <v>3048</v>
      </c>
      <c r="C106" t="s">
        <v>3049</v>
      </c>
      <c r="D106" t="s">
        <v>123</v>
      </c>
      <c r="E106" t="s">
        <v>106</v>
      </c>
      <c r="F106" t="s">
        <v>2841</v>
      </c>
      <c r="G106" s="78">
        <v>-17000000</v>
      </c>
      <c r="H106" s="78">
        <v>-9.8356914033678819</v>
      </c>
      <c r="I106" s="78">
        <v>1672.0675385725399</v>
      </c>
      <c r="J106" s="79">
        <v>-3.4799999999999998E-2</v>
      </c>
      <c r="K106" s="79">
        <v>1E-4</v>
      </c>
    </row>
    <row r="107" spans="2:11">
      <c r="B107" t="s">
        <v>3050</v>
      </c>
      <c r="C107" t="s">
        <v>3051</v>
      </c>
      <c r="D107" t="s">
        <v>123</v>
      </c>
      <c r="E107" t="s">
        <v>106</v>
      </c>
      <c r="F107" t="s">
        <v>3052</v>
      </c>
      <c r="G107" s="78">
        <v>-10000000</v>
      </c>
      <c r="H107" s="78">
        <v>4.87149395530792</v>
      </c>
      <c r="I107" s="78">
        <v>-487.14939553079199</v>
      </c>
      <c r="J107" s="79">
        <v>1.01E-2</v>
      </c>
      <c r="K107" s="79">
        <v>0</v>
      </c>
    </row>
    <row r="108" spans="2:11">
      <c r="B108" t="s">
        <v>3053</v>
      </c>
      <c r="C108" t="s">
        <v>3054</v>
      </c>
      <c r="D108" t="s">
        <v>123</v>
      </c>
      <c r="E108" t="s">
        <v>106</v>
      </c>
      <c r="F108" t="s">
        <v>2856</v>
      </c>
      <c r="G108" s="78">
        <v>-11500000</v>
      </c>
      <c r="H108" s="78">
        <v>12.430580446498523</v>
      </c>
      <c r="I108" s="78">
        <v>-1429.51675134733</v>
      </c>
      <c r="J108" s="79">
        <v>2.98E-2</v>
      </c>
      <c r="K108" s="79">
        <v>-1E-4</v>
      </c>
    </row>
    <row r="109" spans="2:11">
      <c r="B109" t="s">
        <v>3055</v>
      </c>
      <c r="C109" t="s">
        <v>3056</v>
      </c>
      <c r="D109" t="s">
        <v>123</v>
      </c>
      <c r="E109" t="s">
        <v>106</v>
      </c>
      <c r="F109" t="s">
        <v>3057</v>
      </c>
      <c r="G109" s="78">
        <v>-21000000</v>
      </c>
      <c r="H109" s="78">
        <v>11.401855613893</v>
      </c>
      <c r="I109" s="78">
        <v>-2394.3896789175301</v>
      </c>
      <c r="J109" s="79">
        <v>4.99E-2</v>
      </c>
      <c r="K109" s="79">
        <v>-1E-4</v>
      </c>
    </row>
    <row r="110" spans="2:11">
      <c r="B110" t="s">
        <v>3058</v>
      </c>
      <c r="C110" t="s">
        <v>3059</v>
      </c>
      <c r="D110" t="s">
        <v>123</v>
      </c>
      <c r="E110" t="s">
        <v>106</v>
      </c>
      <c r="F110" t="s">
        <v>2584</v>
      </c>
      <c r="G110" s="78">
        <v>-8600000</v>
      </c>
      <c r="H110" s="78">
        <v>-8.6074752025158716</v>
      </c>
      <c r="I110" s="78">
        <v>740.24286741636502</v>
      </c>
      <c r="J110" s="79">
        <v>-1.54E-2</v>
      </c>
      <c r="K110" s="79">
        <v>0</v>
      </c>
    </row>
    <row r="111" spans="2:11">
      <c r="B111" t="s">
        <v>3060</v>
      </c>
      <c r="C111" t="s">
        <v>3061</v>
      </c>
      <c r="D111" t="s">
        <v>123</v>
      </c>
      <c r="E111" t="s">
        <v>106</v>
      </c>
      <c r="F111" t="s">
        <v>2425</v>
      </c>
      <c r="G111" s="78">
        <v>-10000000</v>
      </c>
      <c r="H111" s="78">
        <v>-2.0269743886062801</v>
      </c>
      <c r="I111" s="78">
        <v>202.69743886062801</v>
      </c>
      <c r="J111" s="79">
        <v>-4.1999999999999997E-3</v>
      </c>
      <c r="K111" s="79">
        <v>0</v>
      </c>
    </row>
    <row r="112" spans="2:11">
      <c r="B112" t="s">
        <v>3062</v>
      </c>
      <c r="C112" t="s">
        <v>3063</v>
      </c>
      <c r="D112" t="s">
        <v>123</v>
      </c>
      <c r="E112" t="s">
        <v>106</v>
      </c>
      <c r="F112" t="s">
        <v>3064</v>
      </c>
      <c r="G112" s="78">
        <v>-16400000</v>
      </c>
      <c r="H112" s="78">
        <v>-21.584400388264758</v>
      </c>
      <c r="I112" s="78">
        <v>3539.84166367542</v>
      </c>
      <c r="J112" s="79">
        <v>-7.3700000000000002E-2</v>
      </c>
      <c r="K112" s="79">
        <v>2.0000000000000001E-4</v>
      </c>
    </row>
    <row r="113" spans="2:11">
      <c r="B113" t="s">
        <v>3065</v>
      </c>
      <c r="C113" t="s">
        <v>3066</v>
      </c>
      <c r="D113" t="s">
        <v>123</v>
      </c>
      <c r="E113" t="s">
        <v>106</v>
      </c>
      <c r="F113" t="s">
        <v>3067</v>
      </c>
      <c r="G113" s="78">
        <v>-36000000</v>
      </c>
      <c r="H113" s="78">
        <v>5.5312754562632778</v>
      </c>
      <c r="I113" s="78">
        <v>-1991.25916425478</v>
      </c>
      <c r="J113" s="79">
        <v>4.1500000000000002E-2</v>
      </c>
      <c r="K113" s="79">
        <v>-1E-4</v>
      </c>
    </row>
    <row r="114" spans="2:11">
      <c r="B114" t="s">
        <v>3068</v>
      </c>
      <c r="C114" t="s">
        <v>3069</v>
      </c>
      <c r="D114" t="s">
        <v>123</v>
      </c>
      <c r="E114" t="s">
        <v>106</v>
      </c>
      <c r="F114" t="s">
        <v>2883</v>
      </c>
      <c r="G114" s="78">
        <v>-2000000</v>
      </c>
      <c r="H114" s="78">
        <v>11.79105042706505</v>
      </c>
      <c r="I114" s="78">
        <v>-235.82100854130101</v>
      </c>
      <c r="J114" s="79">
        <v>4.8999999999999998E-3</v>
      </c>
      <c r="K114" s="79">
        <v>0</v>
      </c>
    </row>
    <row r="115" spans="2:11">
      <c r="B115" t="s">
        <v>3070</v>
      </c>
      <c r="C115" t="s">
        <v>3071</v>
      </c>
      <c r="D115" t="s">
        <v>123</v>
      </c>
      <c r="E115" t="s">
        <v>106</v>
      </c>
      <c r="F115" t="s">
        <v>3072</v>
      </c>
      <c r="G115" s="78">
        <v>-9700000</v>
      </c>
      <c r="H115" s="78">
        <v>7.3169281721472066</v>
      </c>
      <c r="I115" s="78">
        <v>-709.74203269827899</v>
      </c>
      <c r="J115" s="79">
        <v>1.4800000000000001E-2</v>
      </c>
      <c r="K115" s="79">
        <v>0</v>
      </c>
    </row>
    <row r="116" spans="2:11">
      <c r="B116" t="s">
        <v>3073</v>
      </c>
      <c r="C116" t="s">
        <v>3074</v>
      </c>
      <c r="D116" t="s">
        <v>123</v>
      </c>
      <c r="E116" t="s">
        <v>106</v>
      </c>
      <c r="F116" t="s">
        <v>3030</v>
      </c>
      <c r="G116" s="78">
        <v>-850000</v>
      </c>
      <c r="H116" s="78">
        <v>1.5550054988640472</v>
      </c>
      <c r="I116" s="78">
        <v>-13.2175467403444</v>
      </c>
      <c r="J116" s="79">
        <v>2.9999999999999997E-4</v>
      </c>
      <c r="K116" s="79">
        <v>0</v>
      </c>
    </row>
    <row r="117" spans="2:11">
      <c r="B117" t="s">
        <v>3075</v>
      </c>
      <c r="C117" t="s">
        <v>3076</v>
      </c>
      <c r="D117" t="s">
        <v>123</v>
      </c>
      <c r="E117" t="s">
        <v>106</v>
      </c>
      <c r="F117" t="s">
        <v>2856</v>
      </c>
      <c r="G117" s="78">
        <v>-12000000</v>
      </c>
      <c r="H117" s="78">
        <v>12.365087613748667</v>
      </c>
      <c r="I117" s="78">
        <v>-1483.81051364984</v>
      </c>
      <c r="J117" s="79">
        <v>3.09E-2</v>
      </c>
      <c r="K117" s="79">
        <v>-1E-4</v>
      </c>
    </row>
    <row r="118" spans="2:11">
      <c r="B118" t="s">
        <v>3077</v>
      </c>
      <c r="C118" t="s">
        <v>3078</v>
      </c>
      <c r="D118" t="s">
        <v>123</v>
      </c>
      <c r="E118" t="s">
        <v>110</v>
      </c>
      <c r="F118" t="s">
        <v>3079</v>
      </c>
      <c r="G118" s="78">
        <v>-270000</v>
      </c>
      <c r="H118" s="78">
        <v>-9.4073299198302003</v>
      </c>
      <c r="I118" s="78">
        <v>25.399790783541501</v>
      </c>
      <c r="J118" s="79">
        <v>-5.0000000000000001E-4</v>
      </c>
      <c r="K118" s="79">
        <v>0</v>
      </c>
    </row>
    <row r="119" spans="2:11">
      <c r="B119" t="s">
        <v>3080</v>
      </c>
      <c r="C119" t="s">
        <v>3081</v>
      </c>
      <c r="D119" t="s">
        <v>123</v>
      </c>
      <c r="E119" t="s">
        <v>110</v>
      </c>
      <c r="F119" t="s">
        <v>2659</v>
      </c>
      <c r="G119" s="78">
        <v>-7208000</v>
      </c>
      <c r="H119" s="78">
        <v>-8.9589158144074084</v>
      </c>
      <c r="I119" s="78">
        <v>645.75865190248601</v>
      </c>
      <c r="J119" s="79">
        <v>-1.34E-2</v>
      </c>
      <c r="K119" s="79">
        <v>0</v>
      </c>
    </row>
    <row r="120" spans="2:11">
      <c r="B120" t="s">
        <v>3082</v>
      </c>
      <c r="C120" t="s">
        <v>3083</v>
      </c>
      <c r="D120" t="s">
        <v>123</v>
      </c>
      <c r="E120" t="s">
        <v>110</v>
      </c>
      <c r="F120" t="s">
        <v>3084</v>
      </c>
      <c r="G120" s="78">
        <v>-423400</v>
      </c>
      <c r="H120" s="78">
        <v>-8.4815500463611713</v>
      </c>
      <c r="I120" s="78">
        <v>35.910882896293202</v>
      </c>
      <c r="J120" s="79">
        <v>-6.9999999999999999E-4</v>
      </c>
      <c r="K120" s="79">
        <v>0</v>
      </c>
    </row>
    <row r="121" spans="2:11">
      <c r="B121" t="s">
        <v>3085</v>
      </c>
      <c r="C121" t="s">
        <v>3086</v>
      </c>
      <c r="D121" t="s">
        <v>123</v>
      </c>
      <c r="E121" t="s">
        <v>110</v>
      </c>
      <c r="F121" t="s">
        <v>2638</v>
      </c>
      <c r="G121" s="78">
        <v>-4294000</v>
      </c>
      <c r="H121" s="78">
        <v>2.023606252261843</v>
      </c>
      <c r="I121" s="78">
        <v>-86.893652472123307</v>
      </c>
      <c r="J121" s="79">
        <v>1.8E-3</v>
      </c>
      <c r="K121" s="79">
        <v>0</v>
      </c>
    </row>
    <row r="122" spans="2:11">
      <c r="B122" t="s">
        <v>3087</v>
      </c>
      <c r="C122" t="s">
        <v>3088</v>
      </c>
      <c r="D122" t="s">
        <v>123</v>
      </c>
      <c r="E122" t="s">
        <v>113</v>
      </c>
      <c r="F122" t="s">
        <v>359</v>
      </c>
      <c r="G122" s="78">
        <v>-2950000</v>
      </c>
      <c r="H122" s="78">
        <v>-24.515440238916575</v>
      </c>
      <c r="I122" s="78">
        <v>723.205487048039</v>
      </c>
      <c r="J122" s="79">
        <v>-1.5100000000000001E-2</v>
      </c>
      <c r="K122" s="79">
        <v>0</v>
      </c>
    </row>
    <row r="123" spans="2:11">
      <c r="B123" t="s">
        <v>3089</v>
      </c>
      <c r="C123" t="s">
        <v>3090</v>
      </c>
      <c r="D123" t="s">
        <v>123</v>
      </c>
      <c r="E123" t="s">
        <v>113</v>
      </c>
      <c r="F123" t="s">
        <v>3091</v>
      </c>
      <c r="G123" s="78">
        <v>-1522000</v>
      </c>
      <c r="H123" s="78">
        <v>-1.6989753632747286</v>
      </c>
      <c r="I123" s="78">
        <v>25.8584050290414</v>
      </c>
      <c r="J123" s="79">
        <v>-5.0000000000000001E-4</v>
      </c>
      <c r="K123" s="79">
        <v>0</v>
      </c>
    </row>
    <row r="124" spans="2:11">
      <c r="B124" t="s">
        <v>3089</v>
      </c>
      <c r="C124" t="s">
        <v>3092</v>
      </c>
      <c r="D124" t="s">
        <v>123</v>
      </c>
      <c r="E124" t="s">
        <v>113</v>
      </c>
      <c r="F124" t="s">
        <v>3093</v>
      </c>
      <c r="G124" s="78">
        <v>-1919000</v>
      </c>
      <c r="H124" s="78">
        <v>-21.882038737415286</v>
      </c>
      <c r="I124" s="78">
        <v>419.91632337099799</v>
      </c>
      <c r="J124" s="79">
        <v>-8.6999999999999994E-3</v>
      </c>
      <c r="K124" s="79">
        <v>0</v>
      </c>
    </row>
    <row r="125" spans="2:11">
      <c r="B125" t="s">
        <v>3094</v>
      </c>
      <c r="C125" t="s">
        <v>3095</v>
      </c>
      <c r="D125" t="s">
        <v>123</v>
      </c>
      <c r="E125" t="s">
        <v>106</v>
      </c>
      <c r="F125" t="s">
        <v>2425</v>
      </c>
      <c r="G125" s="78">
        <v>3700000</v>
      </c>
      <c r="H125" s="78">
        <v>-5.3018918987082069</v>
      </c>
      <c r="I125" s="78">
        <v>-196.17000025220401</v>
      </c>
      <c r="J125" s="79">
        <v>4.1000000000000003E-3</v>
      </c>
      <c r="K125" s="79">
        <v>0</v>
      </c>
    </row>
    <row r="126" spans="2:11">
      <c r="B126" t="s">
        <v>3096</v>
      </c>
      <c r="C126" t="s">
        <v>3097</v>
      </c>
      <c r="D126" t="s">
        <v>123</v>
      </c>
      <c r="E126" t="s">
        <v>106</v>
      </c>
      <c r="F126" t="s">
        <v>2575</v>
      </c>
      <c r="G126" s="78">
        <v>-10000000</v>
      </c>
      <c r="H126" s="78">
        <v>-8.8130887732464593</v>
      </c>
      <c r="I126" s="78">
        <v>881.30887732464601</v>
      </c>
      <c r="J126" s="79">
        <v>-1.84E-2</v>
      </c>
      <c r="K126" s="79">
        <v>1E-4</v>
      </c>
    </row>
    <row r="127" spans="2:11">
      <c r="B127" t="s">
        <v>3098</v>
      </c>
      <c r="C127" t="s">
        <v>3099</v>
      </c>
      <c r="D127" t="s">
        <v>123</v>
      </c>
      <c r="E127" t="s">
        <v>106</v>
      </c>
      <c r="F127" t="s">
        <v>2777</v>
      </c>
      <c r="G127" s="78">
        <v>-5630000</v>
      </c>
      <c r="H127" s="78">
        <v>12.6420284770925</v>
      </c>
      <c r="I127" s="78">
        <v>-711.74620326030799</v>
      </c>
      <c r="J127" s="79">
        <v>1.4800000000000001E-2</v>
      </c>
      <c r="K127" s="79">
        <v>0</v>
      </c>
    </row>
    <row r="128" spans="2:11">
      <c r="B128" t="s">
        <v>3100</v>
      </c>
      <c r="C128" t="s">
        <v>3101</v>
      </c>
      <c r="D128" t="s">
        <v>123</v>
      </c>
      <c r="E128" t="s">
        <v>106</v>
      </c>
      <c r="F128" t="s">
        <v>2617</v>
      </c>
      <c r="G128" s="78">
        <v>-2600000</v>
      </c>
      <c r="H128" s="78">
        <v>-7.7885231390479612</v>
      </c>
      <c r="I128" s="78">
        <v>202.50160161524701</v>
      </c>
      <c r="J128" s="79">
        <v>-4.1999999999999997E-3</v>
      </c>
      <c r="K128" s="79">
        <v>0</v>
      </c>
    </row>
    <row r="129" spans="2:11">
      <c r="B129" t="s">
        <v>3102</v>
      </c>
      <c r="C129" t="s">
        <v>3103</v>
      </c>
      <c r="D129" t="s">
        <v>123</v>
      </c>
      <c r="E129" t="s">
        <v>106</v>
      </c>
      <c r="F129" t="s">
        <v>3104</v>
      </c>
      <c r="G129" s="78">
        <v>-7000000</v>
      </c>
      <c r="H129" s="78">
        <v>11.594462608678157</v>
      </c>
      <c r="I129" s="78">
        <v>-811.61238260747098</v>
      </c>
      <c r="J129" s="79">
        <v>1.6899999999999998E-2</v>
      </c>
      <c r="K129" s="79">
        <v>0</v>
      </c>
    </row>
    <row r="130" spans="2:11">
      <c r="B130" t="s">
        <v>3105</v>
      </c>
      <c r="C130" t="s">
        <v>3106</v>
      </c>
      <c r="D130" t="s">
        <v>123</v>
      </c>
      <c r="E130" t="s">
        <v>106</v>
      </c>
      <c r="F130" t="s">
        <v>3107</v>
      </c>
      <c r="G130" s="78">
        <v>-2000000</v>
      </c>
      <c r="H130" s="78">
        <v>11.19138013977955</v>
      </c>
      <c r="I130" s="78">
        <v>-223.82760279559099</v>
      </c>
      <c r="J130" s="79">
        <v>4.7000000000000002E-3</v>
      </c>
      <c r="K130" s="79">
        <v>0</v>
      </c>
    </row>
    <row r="131" spans="2:11">
      <c r="B131" t="s">
        <v>3108</v>
      </c>
      <c r="C131" t="s">
        <v>3109</v>
      </c>
      <c r="D131" t="s">
        <v>123</v>
      </c>
      <c r="E131" t="s">
        <v>106</v>
      </c>
      <c r="F131" t="s">
        <v>3004</v>
      </c>
      <c r="G131" s="78">
        <v>-3500000</v>
      </c>
      <c r="H131" s="78">
        <v>17.183589941882229</v>
      </c>
      <c r="I131" s="78">
        <v>-601.42564796587806</v>
      </c>
      <c r="J131" s="79">
        <v>1.2500000000000001E-2</v>
      </c>
      <c r="K131" s="79">
        <v>0</v>
      </c>
    </row>
    <row r="132" spans="2:11">
      <c r="B132" t="s">
        <v>3110</v>
      </c>
      <c r="C132" t="s">
        <v>3111</v>
      </c>
      <c r="D132" t="s">
        <v>123</v>
      </c>
      <c r="E132" t="s">
        <v>106</v>
      </c>
      <c r="F132" t="s">
        <v>3112</v>
      </c>
      <c r="G132" s="78">
        <v>-9500000</v>
      </c>
      <c r="H132" s="78">
        <v>9.5447271958108733</v>
      </c>
      <c r="I132" s="78">
        <v>-906.74908360203301</v>
      </c>
      <c r="J132" s="79">
        <v>1.89E-2</v>
      </c>
      <c r="K132" s="79">
        <v>-1E-4</v>
      </c>
    </row>
    <row r="133" spans="2:11">
      <c r="B133" t="s">
        <v>3113</v>
      </c>
      <c r="C133" t="s">
        <v>3114</v>
      </c>
      <c r="D133" t="s">
        <v>123</v>
      </c>
      <c r="E133" t="s">
        <v>106</v>
      </c>
      <c r="F133" t="s">
        <v>3084</v>
      </c>
      <c r="G133" s="78">
        <v>-2180000</v>
      </c>
      <c r="H133" s="78">
        <v>14.346166190138533</v>
      </c>
      <c r="I133" s="78">
        <v>-312.74642294502002</v>
      </c>
      <c r="J133" s="79">
        <v>6.4999999999999997E-3</v>
      </c>
      <c r="K133" s="79">
        <v>0</v>
      </c>
    </row>
    <row r="134" spans="2:11">
      <c r="B134" t="s">
        <v>3115</v>
      </c>
      <c r="C134" t="s">
        <v>3116</v>
      </c>
      <c r="D134" t="s">
        <v>123</v>
      </c>
      <c r="E134" t="s">
        <v>106</v>
      </c>
      <c r="F134" t="s">
        <v>2425</v>
      </c>
      <c r="G134" s="78">
        <v>-3700000</v>
      </c>
      <c r="H134" s="78">
        <v>-1.6277806830823409</v>
      </c>
      <c r="I134" s="78">
        <v>60.227885274046898</v>
      </c>
      <c r="J134" s="79">
        <v>-1.2999999999999999E-3</v>
      </c>
      <c r="K134" s="79">
        <v>0</v>
      </c>
    </row>
    <row r="135" spans="2:11">
      <c r="B135" t="s">
        <v>3117</v>
      </c>
      <c r="C135" t="s">
        <v>3118</v>
      </c>
      <c r="D135" t="s">
        <v>123</v>
      </c>
      <c r="E135" t="s">
        <v>106</v>
      </c>
      <c r="F135" t="s">
        <v>3045</v>
      </c>
      <c r="G135" s="78">
        <v>-1800000</v>
      </c>
      <c r="H135" s="78">
        <v>2.8984616666666723</v>
      </c>
      <c r="I135" s="78">
        <v>-52.172310000000103</v>
      </c>
      <c r="J135" s="79">
        <v>1.1000000000000001E-3</v>
      </c>
      <c r="K135" s="79">
        <v>0</v>
      </c>
    </row>
    <row r="136" spans="2:11">
      <c r="B136" t="s">
        <v>3119</v>
      </c>
      <c r="C136" t="s">
        <v>3120</v>
      </c>
      <c r="D136" t="s">
        <v>123</v>
      </c>
      <c r="E136" t="s">
        <v>106</v>
      </c>
      <c r="F136" t="s">
        <v>3045</v>
      </c>
      <c r="G136" s="78">
        <v>-1260000</v>
      </c>
      <c r="H136" s="78">
        <v>2.2081437500000001</v>
      </c>
      <c r="I136" s="78">
        <v>-27.822611250000001</v>
      </c>
      <c r="J136" s="79">
        <v>5.9999999999999995E-4</v>
      </c>
      <c r="K136" s="79">
        <v>0</v>
      </c>
    </row>
    <row r="137" spans="2:11">
      <c r="B137" t="s">
        <v>3121</v>
      </c>
      <c r="C137" t="s">
        <v>3122</v>
      </c>
      <c r="D137" t="s">
        <v>123</v>
      </c>
      <c r="E137" t="s">
        <v>106</v>
      </c>
      <c r="F137" t="s">
        <v>3045</v>
      </c>
      <c r="G137" s="78">
        <v>-2592000</v>
      </c>
      <c r="H137" s="78">
        <v>2.2409259259259202</v>
      </c>
      <c r="I137" s="78">
        <v>-58.084800000000101</v>
      </c>
      <c r="J137" s="79">
        <v>1.1999999999999999E-3</v>
      </c>
      <c r="K137" s="79">
        <v>0</v>
      </c>
    </row>
    <row r="138" spans="2:11">
      <c r="B138" t="s">
        <v>3123</v>
      </c>
      <c r="C138" t="s">
        <v>3124</v>
      </c>
      <c r="D138" t="s">
        <v>123</v>
      </c>
      <c r="E138" t="s">
        <v>106</v>
      </c>
      <c r="F138" t="s">
        <v>3045</v>
      </c>
      <c r="G138" s="78">
        <v>-130000</v>
      </c>
      <c r="H138" s="78">
        <v>2.2109299999999998</v>
      </c>
      <c r="I138" s="78">
        <v>-2.874209</v>
      </c>
      <c r="J138" s="79">
        <v>1E-4</v>
      </c>
      <c r="K138" s="79">
        <v>0</v>
      </c>
    </row>
    <row r="139" spans="2:11">
      <c r="B139" t="s">
        <v>3125</v>
      </c>
      <c r="C139" t="s">
        <v>3126</v>
      </c>
      <c r="D139" t="s">
        <v>123</v>
      </c>
      <c r="E139" t="s">
        <v>106</v>
      </c>
      <c r="F139" t="s">
        <v>3052</v>
      </c>
      <c r="G139" s="78">
        <v>-390000</v>
      </c>
      <c r="H139" s="78">
        <v>4.4617555555555599</v>
      </c>
      <c r="I139" s="78">
        <v>-17.400846666666698</v>
      </c>
      <c r="J139" s="79">
        <v>4.0000000000000002E-4</v>
      </c>
      <c r="K139" s="79">
        <v>0</v>
      </c>
    </row>
    <row r="140" spans="2:11">
      <c r="B140" t="s">
        <v>3127</v>
      </c>
      <c r="C140" t="s">
        <v>3128</v>
      </c>
      <c r="D140" t="s">
        <v>123</v>
      </c>
      <c r="E140" t="s">
        <v>106</v>
      </c>
      <c r="F140" t="s">
        <v>3052</v>
      </c>
      <c r="G140" s="78">
        <v>-265000</v>
      </c>
      <c r="H140" s="78">
        <v>4.3917200000000003</v>
      </c>
      <c r="I140" s="78">
        <v>-11.638057999999999</v>
      </c>
      <c r="J140" s="79">
        <v>2.0000000000000001E-4</v>
      </c>
      <c r="K140" s="79">
        <v>0</v>
      </c>
    </row>
    <row r="141" spans="2:11">
      <c r="B141" t="s">
        <v>3129</v>
      </c>
      <c r="C141" t="s">
        <v>3130</v>
      </c>
      <c r="D141" t="s">
        <v>123</v>
      </c>
      <c r="E141" t="s">
        <v>106</v>
      </c>
      <c r="F141" t="s">
        <v>3052</v>
      </c>
      <c r="G141" s="78">
        <v>-7500000</v>
      </c>
      <c r="H141" s="78">
        <v>4.4820599999999997</v>
      </c>
      <c r="I141" s="78">
        <v>-336.15449999999998</v>
      </c>
      <c r="J141" s="79">
        <v>7.0000000000000001E-3</v>
      </c>
      <c r="K141" s="79">
        <v>0</v>
      </c>
    </row>
    <row r="142" spans="2:11">
      <c r="B142" t="s">
        <v>3131</v>
      </c>
      <c r="C142" t="s">
        <v>3132</v>
      </c>
      <c r="D142" t="s">
        <v>123</v>
      </c>
      <c r="E142" t="s">
        <v>106</v>
      </c>
      <c r="F142" t="s">
        <v>3133</v>
      </c>
      <c r="G142" s="78">
        <v>-100000</v>
      </c>
      <c r="H142" s="78">
        <v>4.8418900000000002</v>
      </c>
      <c r="I142" s="78">
        <v>-4.8418900000000002</v>
      </c>
      <c r="J142" s="79">
        <v>1E-4</v>
      </c>
      <c r="K142" s="79">
        <v>0</v>
      </c>
    </row>
    <row r="143" spans="2:11">
      <c r="B143" t="s">
        <v>3134</v>
      </c>
      <c r="C143" t="s">
        <v>3135</v>
      </c>
      <c r="D143" t="s">
        <v>123</v>
      </c>
      <c r="E143" t="s">
        <v>106</v>
      </c>
      <c r="F143" t="s">
        <v>3133</v>
      </c>
      <c r="G143" s="78">
        <v>-10657100</v>
      </c>
      <c r="H143" s="78">
        <v>4.7918716131721606</v>
      </c>
      <c r="I143" s="78">
        <v>-510.67454968737201</v>
      </c>
      <c r="J143" s="79">
        <v>1.06E-2</v>
      </c>
      <c r="K143" s="79">
        <v>0</v>
      </c>
    </row>
    <row r="144" spans="2:11">
      <c r="B144" t="s">
        <v>3134</v>
      </c>
      <c r="C144" t="s">
        <v>3136</v>
      </c>
      <c r="D144" t="s">
        <v>123</v>
      </c>
      <c r="E144" t="s">
        <v>106</v>
      </c>
      <c r="F144" t="s">
        <v>3133</v>
      </c>
      <c r="G144" s="78">
        <v>129000</v>
      </c>
      <c r="H144" s="78">
        <v>4.7919999999999998</v>
      </c>
      <c r="I144" s="78">
        <v>6.1816800000000001</v>
      </c>
      <c r="J144" s="79">
        <v>-1E-4</v>
      </c>
      <c r="K144" s="79">
        <v>0</v>
      </c>
    </row>
    <row r="145" spans="2:11">
      <c r="B145" t="s">
        <v>3137</v>
      </c>
      <c r="C145" t="s">
        <v>3138</v>
      </c>
      <c r="D145" t="s">
        <v>123</v>
      </c>
      <c r="E145" t="s">
        <v>106</v>
      </c>
      <c r="F145" t="s">
        <v>3067</v>
      </c>
      <c r="G145" s="78">
        <v>-1100000</v>
      </c>
      <c r="H145" s="78">
        <v>4.9809472727272723</v>
      </c>
      <c r="I145" s="78">
        <v>-54.790419999999997</v>
      </c>
      <c r="J145" s="79">
        <v>1.1000000000000001E-3</v>
      </c>
      <c r="K145" s="79">
        <v>0</v>
      </c>
    </row>
    <row r="146" spans="2:11">
      <c r="B146" t="s">
        <v>3139</v>
      </c>
      <c r="C146" t="s">
        <v>3140</v>
      </c>
      <c r="D146" t="s">
        <v>123</v>
      </c>
      <c r="E146" t="s">
        <v>106</v>
      </c>
      <c r="F146" t="s">
        <v>3141</v>
      </c>
      <c r="G146" s="78">
        <v>-1902000</v>
      </c>
      <c r="H146" s="78">
        <v>1.6207111111111068</v>
      </c>
      <c r="I146" s="78">
        <v>-30.825925333333299</v>
      </c>
      <c r="J146" s="79">
        <v>5.9999999999999995E-4</v>
      </c>
      <c r="K146" s="79">
        <v>0</v>
      </c>
    </row>
    <row r="147" spans="2:11">
      <c r="B147" t="s">
        <v>3142</v>
      </c>
      <c r="C147" t="s">
        <v>3143</v>
      </c>
      <c r="D147" t="s">
        <v>123</v>
      </c>
      <c r="E147" t="s">
        <v>106</v>
      </c>
      <c r="F147" t="s">
        <v>3141</v>
      </c>
      <c r="G147" s="78">
        <v>-3830000</v>
      </c>
      <c r="H147" s="78">
        <v>1.8084320261437914</v>
      </c>
      <c r="I147" s="78">
        <v>-69.262946601307206</v>
      </c>
      <c r="J147" s="79">
        <v>1.4E-3</v>
      </c>
      <c r="K147" s="79">
        <v>0</v>
      </c>
    </row>
    <row r="148" spans="2:11">
      <c r="B148" t="s">
        <v>3144</v>
      </c>
      <c r="C148" t="s">
        <v>3145</v>
      </c>
      <c r="D148" t="s">
        <v>123</v>
      </c>
      <c r="E148" t="s">
        <v>106</v>
      </c>
      <c r="F148" t="s">
        <v>3146</v>
      </c>
      <c r="G148" s="78">
        <v>-175000</v>
      </c>
      <c r="H148" s="78">
        <v>1.3205909090909091</v>
      </c>
      <c r="I148" s="78">
        <v>-2.3110340909090898</v>
      </c>
      <c r="J148" s="79">
        <v>0</v>
      </c>
      <c r="K148" s="79">
        <v>0</v>
      </c>
    </row>
    <row r="149" spans="2:11">
      <c r="B149" t="s">
        <v>3147</v>
      </c>
      <c r="C149" t="s">
        <v>3148</v>
      </c>
      <c r="D149" t="s">
        <v>123</v>
      </c>
      <c r="E149" t="s">
        <v>106</v>
      </c>
      <c r="F149" t="s">
        <v>3149</v>
      </c>
      <c r="G149" s="78">
        <v>-3345000</v>
      </c>
      <c r="H149" s="78">
        <v>2.2911778774289986</v>
      </c>
      <c r="I149" s="78">
        <v>-76.639899999999997</v>
      </c>
      <c r="J149" s="79">
        <v>1.6000000000000001E-3</v>
      </c>
      <c r="K149" s="79">
        <v>0</v>
      </c>
    </row>
    <row r="150" spans="2:11">
      <c r="B150" t="s">
        <v>3150</v>
      </c>
      <c r="C150" t="s">
        <v>3151</v>
      </c>
      <c r="D150" t="s">
        <v>123</v>
      </c>
      <c r="E150" t="s">
        <v>106</v>
      </c>
      <c r="F150" t="s">
        <v>3030</v>
      </c>
      <c r="G150" s="78">
        <v>-65000</v>
      </c>
      <c r="H150" s="78">
        <v>1.7407538461538461</v>
      </c>
      <c r="I150" s="78">
        <v>-1.1314900000000001</v>
      </c>
      <c r="J150" s="79">
        <v>0</v>
      </c>
      <c r="K150" s="79">
        <v>0</v>
      </c>
    </row>
    <row r="151" spans="2:11">
      <c r="B151" t="s">
        <v>3152</v>
      </c>
      <c r="C151" t="s">
        <v>3153</v>
      </c>
      <c r="D151" t="s">
        <v>123</v>
      </c>
      <c r="E151" t="s">
        <v>106</v>
      </c>
      <c r="F151" t="s">
        <v>3030</v>
      </c>
      <c r="G151" s="78">
        <v>-880000</v>
      </c>
      <c r="H151" s="78">
        <v>1.4220625</v>
      </c>
      <c r="I151" s="78">
        <v>-12.514150000000001</v>
      </c>
      <c r="J151" s="79">
        <v>2.9999999999999997E-4</v>
      </c>
      <c r="K151" s="79">
        <v>0</v>
      </c>
    </row>
    <row r="152" spans="2:11">
      <c r="B152" t="s">
        <v>3154</v>
      </c>
      <c r="C152" t="s">
        <v>3155</v>
      </c>
      <c r="D152" t="s">
        <v>123</v>
      </c>
      <c r="E152" t="s">
        <v>106</v>
      </c>
      <c r="F152" t="s">
        <v>3156</v>
      </c>
      <c r="G152" s="78">
        <v>-5030000</v>
      </c>
      <c r="H152" s="78">
        <v>2.1962199999999998</v>
      </c>
      <c r="I152" s="78">
        <v>-110.469866</v>
      </c>
      <c r="J152" s="79">
        <v>2.3E-3</v>
      </c>
      <c r="K152" s="79">
        <v>0</v>
      </c>
    </row>
    <row r="153" spans="2:11">
      <c r="B153" t="s">
        <v>3157</v>
      </c>
      <c r="C153" t="s">
        <v>3158</v>
      </c>
      <c r="D153" t="s">
        <v>123</v>
      </c>
      <c r="E153" t="s">
        <v>106</v>
      </c>
      <c r="F153" t="s">
        <v>3159</v>
      </c>
      <c r="G153" s="78">
        <v>-2334000</v>
      </c>
      <c r="H153" s="78">
        <v>2.89220967741936</v>
      </c>
      <c r="I153" s="78">
        <v>-67.504173870968003</v>
      </c>
      <c r="J153" s="79">
        <v>1.4E-3</v>
      </c>
      <c r="K153" s="79">
        <v>0</v>
      </c>
    </row>
    <row r="154" spans="2:11">
      <c r="B154" t="s">
        <v>3160</v>
      </c>
      <c r="C154" t="s">
        <v>3161</v>
      </c>
      <c r="D154" t="s">
        <v>123</v>
      </c>
      <c r="E154" t="s">
        <v>106</v>
      </c>
      <c r="F154" t="s">
        <v>3159</v>
      </c>
      <c r="G154" s="78">
        <v>-22000000</v>
      </c>
      <c r="H154" s="78">
        <v>2.743217</v>
      </c>
      <c r="I154" s="78">
        <v>-603.50774000000001</v>
      </c>
      <c r="J154" s="79">
        <v>1.26E-2</v>
      </c>
      <c r="K154" s="79">
        <v>0</v>
      </c>
    </row>
    <row r="155" spans="2:11">
      <c r="B155" t="s">
        <v>3162</v>
      </c>
      <c r="C155" t="s">
        <v>3163</v>
      </c>
      <c r="D155" t="s">
        <v>123</v>
      </c>
      <c r="E155" t="s">
        <v>106</v>
      </c>
      <c r="F155" t="s">
        <v>3159</v>
      </c>
      <c r="G155" s="78">
        <v>-12600000</v>
      </c>
      <c r="H155" s="78">
        <v>2.6372620000000002</v>
      </c>
      <c r="I155" s="78">
        <v>-332.29501199999999</v>
      </c>
      <c r="J155" s="79">
        <v>6.8999999999999999E-3</v>
      </c>
      <c r="K155" s="79">
        <v>0</v>
      </c>
    </row>
    <row r="156" spans="2:11">
      <c r="B156" t="s">
        <v>3164</v>
      </c>
      <c r="C156" t="s">
        <v>3165</v>
      </c>
      <c r="D156" t="s">
        <v>123</v>
      </c>
      <c r="E156" t="s">
        <v>106</v>
      </c>
      <c r="F156" t="s">
        <v>3072</v>
      </c>
      <c r="G156" s="78">
        <v>-2235000</v>
      </c>
      <c r="H156" s="78">
        <v>4.0427939393939374</v>
      </c>
      <c r="I156" s="78">
        <v>-90.356444545454494</v>
      </c>
      <c r="J156" s="79">
        <v>1.9E-3</v>
      </c>
      <c r="K156" s="79">
        <v>0</v>
      </c>
    </row>
    <row r="157" spans="2:11">
      <c r="B157" t="s">
        <v>3166</v>
      </c>
      <c r="C157" t="s">
        <v>3167</v>
      </c>
      <c r="D157" t="s">
        <v>123</v>
      </c>
      <c r="E157" t="s">
        <v>106</v>
      </c>
      <c r="F157" t="s">
        <v>3072</v>
      </c>
      <c r="G157" s="78">
        <v>-986000</v>
      </c>
      <c r="H157" s="78">
        <v>3.7358888888888822</v>
      </c>
      <c r="I157" s="78">
        <v>-36.835864444444503</v>
      </c>
      <c r="J157" s="79">
        <v>8.0000000000000004E-4</v>
      </c>
      <c r="K157" s="79">
        <v>0</v>
      </c>
    </row>
    <row r="158" spans="2:11">
      <c r="B158" t="s">
        <v>3168</v>
      </c>
      <c r="C158" t="s">
        <v>3169</v>
      </c>
      <c r="D158" t="s">
        <v>123</v>
      </c>
      <c r="E158" t="s">
        <v>106</v>
      </c>
      <c r="F158" t="s">
        <v>3033</v>
      </c>
      <c r="G158" s="78">
        <v>27000</v>
      </c>
      <c r="H158" s="78">
        <v>4.6801481481481479</v>
      </c>
      <c r="I158" s="78">
        <v>1.2636400000000001</v>
      </c>
      <c r="J158" s="79">
        <v>0</v>
      </c>
      <c r="K158" s="79">
        <v>0</v>
      </c>
    </row>
    <row r="159" spans="2:11">
      <c r="B159" t="s">
        <v>3170</v>
      </c>
      <c r="C159" t="s">
        <v>3171</v>
      </c>
      <c r="D159" t="s">
        <v>123</v>
      </c>
      <c r="E159" t="s">
        <v>106</v>
      </c>
      <c r="F159" t="s">
        <v>3172</v>
      </c>
      <c r="G159" s="78">
        <v>-76000</v>
      </c>
      <c r="H159" s="78">
        <v>5.5640921052631578</v>
      </c>
      <c r="I159" s="78">
        <v>-4.2287100000000004</v>
      </c>
      <c r="J159" s="79">
        <v>1E-4</v>
      </c>
      <c r="K159" s="79">
        <v>0</v>
      </c>
    </row>
    <row r="160" spans="2:11">
      <c r="B160" t="s">
        <v>3173</v>
      </c>
      <c r="C160" t="s">
        <v>3174</v>
      </c>
      <c r="D160" t="s">
        <v>123</v>
      </c>
      <c r="E160" t="s">
        <v>106</v>
      </c>
      <c r="F160" t="s">
        <v>3042</v>
      </c>
      <c r="G160" s="78">
        <v>-510000</v>
      </c>
      <c r="H160" s="78">
        <v>4.5974823529411761</v>
      </c>
      <c r="I160" s="78">
        <v>-23.44716</v>
      </c>
      <c r="J160" s="79">
        <v>5.0000000000000001E-4</v>
      </c>
      <c r="K160" s="79">
        <v>0</v>
      </c>
    </row>
    <row r="161" spans="2:11">
      <c r="B161" t="s">
        <v>3175</v>
      </c>
      <c r="C161" t="s">
        <v>3176</v>
      </c>
      <c r="D161" t="s">
        <v>123</v>
      </c>
      <c r="E161" t="s">
        <v>106</v>
      </c>
      <c r="F161" t="s">
        <v>3177</v>
      </c>
      <c r="G161" s="78">
        <v>-300000</v>
      </c>
      <c r="H161" s="78">
        <v>6.2671999999999999</v>
      </c>
      <c r="I161" s="78">
        <v>-18.801600000000001</v>
      </c>
      <c r="J161" s="79">
        <v>4.0000000000000002E-4</v>
      </c>
      <c r="K161" s="79">
        <v>0</v>
      </c>
    </row>
    <row r="162" spans="2:11">
      <c r="B162" t="s">
        <v>3178</v>
      </c>
      <c r="C162" t="s">
        <v>3179</v>
      </c>
      <c r="D162" t="s">
        <v>123</v>
      </c>
      <c r="E162" t="s">
        <v>106</v>
      </c>
      <c r="F162" t="s">
        <v>3177</v>
      </c>
      <c r="G162" s="78">
        <v>-1300000</v>
      </c>
      <c r="H162" s="78">
        <v>6.0498849999999997</v>
      </c>
      <c r="I162" s="78">
        <v>-78.648505</v>
      </c>
      <c r="J162" s="79">
        <v>1.6000000000000001E-3</v>
      </c>
      <c r="K162" s="79">
        <v>0</v>
      </c>
    </row>
    <row r="163" spans="2:11">
      <c r="B163" t="s">
        <v>3180</v>
      </c>
      <c r="C163" t="s">
        <v>3181</v>
      </c>
      <c r="D163" t="s">
        <v>123</v>
      </c>
      <c r="E163" t="s">
        <v>106</v>
      </c>
      <c r="F163" t="s">
        <v>3112</v>
      </c>
      <c r="G163" s="78">
        <v>-7845700</v>
      </c>
      <c r="H163" s="78">
        <v>5.7508276833670866</v>
      </c>
      <c r="I163" s="78">
        <v>-451.19268755393102</v>
      </c>
      <c r="J163" s="79">
        <v>9.4000000000000004E-3</v>
      </c>
      <c r="K163" s="79">
        <v>0</v>
      </c>
    </row>
    <row r="164" spans="2:11">
      <c r="B164" t="s">
        <v>3182</v>
      </c>
      <c r="C164" t="s">
        <v>3183</v>
      </c>
      <c r="D164" t="s">
        <v>123</v>
      </c>
      <c r="E164" t="s">
        <v>106</v>
      </c>
      <c r="F164" t="s">
        <v>3107</v>
      </c>
      <c r="G164" s="78">
        <v>27550000</v>
      </c>
      <c r="H164" s="78">
        <v>-7.6464633587786262</v>
      </c>
      <c r="I164" s="78">
        <v>-2106.60065534351</v>
      </c>
      <c r="J164" s="79">
        <v>4.3900000000000002E-2</v>
      </c>
      <c r="K164" s="79">
        <v>-1E-4</v>
      </c>
    </row>
    <row r="165" spans="2:11">
      <c r="B165" t="s">
        <v>3184</v>
      </c>
      <c r="C165" t="s">
        <v>3185</v>
      </c>
      <c r="D165" t="s">
        <v>123</v>
      </c>
      <c r="E165" t="s">
        <v>106</v>
      </c>
      <c r="F165" t="s">
        <v>3107</v>
      </c>
      <c r="G165" s="78">
        <v>-130000</v>
      </c>
      <c r="H165" s="78">
        <v>7.3127857142857167</v>
      </c>
      <c r="I165" s="78">
        <v>-9.5066214285714299</v>
      </c>
      <c r="J165" s="79">
        <v>2.0000000000000001E-4</v>
      </c>
      <c r="K165" s="79">
        <v>0</v>
      </c>
    </row>
    <row r="166" spans="2:11">
      <c r="B166" t="s">
        <v>3186</v>
      </c>
      <c r="C166" t="s">
        <v>3187</v>
      </c>
      <c r="D166" t="s">
        <v>123</v>
      </c>
      <c r="E166" t="s">
        <v>106</v>
      </c>
      <c r="F166" t="s">
        <v>3188</v>
      </c>
      <c r="G166" s="78">
        <v>68000</v>
      </c>
      <c r="H166" s="78">
        <v>7.6127500000000001</v>
      </c>
      <c r="I166" s="78">
        <v>5.1766699999999997</v>
      </c>
      <c r="J166" s="79">
        <v>-1E-4</v>
      </c>
      <c r="K166" s="79">
        <v>0</v>
      </c>
    </row>
    <row r="167" spans="2:11">
      <c r="B167" t="s">
        <v>3189</v>
      </c>
      <c r="C167" t="s">
        <v>3190</v>
      </c>
      <c r="D167" t="s">
        <v>123</v>
      </c>
      <c r="E167" t="s">
        <v>106</v>
      </c>
      <c r="F167" t="s">
        <v>3104</v>
      </c>
      <c r="G167" s="78">
        <v>-128000</v>
      </c>
      <c r="H167" s="78">
        <v>8.2346249999999994</v>
      </c>
      <c r="I167" s="78">
        <v>-10.540319999999999</v>
      </c>
      <c r="J167" s="79">
        <v>2.0000000000000001E-4</v>
      </c>
      <c r="K167" s="79">
        <v>0</v>
      </c>
    </row>
    <row r="168" spans="2:11">
      <c r="B168" t="s">
        <v>3191</v>
      </c>
      <c r="C168" t="s">
        <v>3192</v>
      </c>
      <c r="D168" t="s">
        <v>123</v>
      </c>
      <c r="E168" t="s">
        <v>106</v>
      </c>
      <c r="F168" t="s">
        <v>3104</v>
      </c>
      <c r="G168" s="78">
        <v>-900000</v>
      </c>
      <c r="H168" s="78">
        <v>8.165014444444445</v>
      </c>
      <c r="I168" s="78">
        <v>-73.485129999999998</v>
      </c>
      <c r="J168" s="79">
        <v>1.5E-3</v>
      </c>
      <c r="K168" s="79">
        <v>0</v>
      </c>
    </row>
    <row r="169" spans="2:11">
      <c r="B169" t="s">
        <v>3193</v>
      </c>
      <c r="C169" t="s">
        <v>3194</v>
      </c>
      <c r="D169" t="s">
        <v>123</v>
      </c>
      <c r="E169" t="s">
        <v>106</v>
      </c>
      <c r="F169" t="s">
        <v>3195</v>
      </c>
      <c r="G169" s="78">
        <v>-12000</v>
      </c>
      <c r="H169" s="78">
        <v>9.4935833333333335</v>
      </c>
      <c r="I169" s="78">
        <v>-1.13923</v>
      </c>
      <c r="J169" s="79">
        <v>0</v>
      </c>
      <c r="K169" s="79">
        <v>0</v>
      </c>
    </row>
    <row r="170" spans="2:11">
      <c r="B170" t="s">
        <v>3196</v>
      </c>
      <c r="C170" t="s">
        <v>3197</v>
      </c>
      <c r="D170" t="s">
        <v>123</v>
      </c>
      <c r="E170" t="s">
        <v>106</v>
      </c>
      <c r="F170" t="s">
        <v>3198</v>
      </c>
      <c r="G170" s="78">
        <v>-6100000</v>
      </c>
      <c r="H170" s="78">
        <v>9.7931150000000002</v>
      </c>
      <c r="I170" s="78">
        <v>-597.38001499999996</v>
      </c>
      <c r="J170" s="79">
        <v>1.24E-2</v>
      </c>
      <c r="K170" s="79">
        <v>0</v>
      </c>
    </row>
    <row r="171" spans="2:11">
      <c r="B171" t="s">
        <v>3199</v>
      </c>
      <c r="C171" t="s">
        <v>3200</v>
      </c>
      <c r="D171" t="s">
        <v>123</v>
      </c>
      <c r="E171" t="s">
        <v>106</v>
      </c>
      <c r="F171" t="s">
        <v>3198</v>
      </c>
      <c r="G171" s="78">
        <v>-5750000</v>
      </c>
      <c r="H171" s="78">
        <v>9.5317959999999999</v>
      </c>
      <c r="I171" s="78">
        <v>-548.07826999999997</v>
      </c>
      <c r="J171" s="79">
        <v>1.14E-2</v>
      </c>
      <c r="K171" s="79">
        <v>0</v>
      </c>
    </row>
    <row r="172" spans="2:11">
      <c r="B172" t="s">
        <v>3201</v>
      </c>
      <c r="C172" t="s">
        <v>3202</v>
      </c>
      <c r="D172" t="s">
        <v>123</v>
      </c>
      <c r="E172" t="s">
        <v>106</v>
      </c>
      <c r="F172" t="s">
        <v>3203</v>
      </c>
      <c r="G172" s="78">
        <v>-18700500</v>
      </c>
      <c r="H172" s="78">
        <v>11.459056179775283</v>
      </c>
      <c r="I172" s="78">
        <v>-2142.9008008988799</v>
      </c>
      <c r="J172" s="79">
        <v>4.4600000000000001E-2</v>
      </c>
      <c r="K172" s="79">
        <v>-1E-4</v>
      </c>
    </row>
    <row r="173" spans="2:11">
      <c r="B173" t="s">
        <v>3204</v>
      </c>
      <c r="C173" t="s">
        <v>3205</v>
      </c>
      <c r="D173" t="s">
        <v>123</v>
      </c>
      <c r="E173" t="s">
        <v>106</v>
      </c>
      <c r="F173" t="s">
        <v>3203</v>
      </c>
      <c r="G173" s="78">
        <v>32000</v>
      </c>
      <c r="H173" s="78">
        <v>12.2045625</v>
      </c>
      <c r="I173" s="78">
        <v>3.9054600000000002</v>
      </c>
      <c r="J173" s="79">
        <v>-1E-4</v>
      </c>
      <c r="K173" s="79">
        <v>0</v>
      </c>
    </row>
    <row r="174" spans="2:11">
      <c r="B174" t="s">
        <v>3206</v>
      </c>
      <c r="C174" t="s">
        <v>3207</v>
      </c>
      <c r="D174" t="s">
        <v>123</v>
      </c>
      <c r="E174" t="s">
        <v>106</v>
      </c>
      <c r="F174" t="s">
        <v>3208</v>
      </c>
      <c r="G174" s="78">
        <v>-60000</v>
      </c>
      <c r="H174" s="78">
        <v>12.2438</v>
      </c>
      <c r="I174" s="78">
        <v>-7.3462800000000001</v>
      </c>
      <c r="J174" s="79">
        <v>2.0000000000000001E-4</v>
      </c>
      <c r="K174" s="79">
        <v>0</v>
      </c>
    </row>
    <row r="175" spans="2:11">
      <c r="B175" t="s">
        <v>3209</v>
      </c>
      <c r="C175" t="s">
        <v>3210</v>
      </c>
      <c r="D175" t="s">
        <v>123</v>
      </c>
      <c r="E175" t="s">
        <v>106</v>
      </c>
      <c r="F175" t="s">
        <v>3211</v>
      </c>
      <c r="G175" s="78">
        <v>-181000</v>
      </c>
      <c r="H175" s="78">
        <v>9.9437317073170757</v>
      </c>
      <c r="I175" s="78">
        <v>-17.998154390243901</v>
      </c>
      <c r="J175" s="79">
        <v>4.0000000000000002E-4</v>
      </c>
      <c r="K175" s="79">
        <v>0</v>
      </c>
    </row>
    <row r="176" spans="2:11">
      <c r="B176" t="s">
        <v>3212</v>
      </c>
      <c r="C176" t="s">
        <v>3213</v>
      </c>
      <c r="D176" t="s">
        <v>123</v>
      </c>
      <c r="E176" t="s">
        <v>106</v>
      </c>
      <c r="F176" t="s">
        <v>3214</v>
      </c>
      <c r="G176" s="78">
        <v>-1075000</v>
      </c>
      <c r="H176" s="78">
        <v>12.18352</v>
      </c>
      <c r="I176" s="78">
        <v>-130.97283999999999</v>
      </c>
      <c r="J176" s="79">
        <v>2.7000000000000001E-3</v>
      </c>
      <c r="K176" s="79">
        <v>0</v>
      </c>
    </row>
    <row r="177" spans="2:11">
      <c r="B177" t="s">
        <v>3215</v>
      </c>
      <c r="C177" t="s">
        <v>3216</v>
      </c>
      <c r="D177" t="s">
        <v>123</v>
      </c>
      <c r="E177" t="s">
        <v>106</v>
      </c>
      <c r="F177" t="s">
        <v>3214</v>
      </c>
      <c r="G177" s="78">
        <v>-1600000</v>
      </c>
      <c r="H177" s="78">
        <v>11.884448750000001</v>
      </c>
      <c r="I177" s="78">
        <v>-190.15118000000001</v>
      </c>
      <c r="J177" s="79">
        <v>4.0000000000000001E-3</v>
      </c>
      <c r="K177" s="79">
        <v>0</v>
      </c>
    </row>
    <row r="178" spans="2:11">
      <c r="B178" t="s">
        <v>3217</v>
      </c>
      <c r="C178" t="s">
        <v>3218</v>
      </c>
      <c r="D178" t="s">
        <v>123</v>
      </c>
      <c r="E178" t="s">
        <v>106</v>
      </c>
      <c r="F178" t="s">
        <v>3214</v>
      </c>
      <c r="G178" s="78">
        <v>-720000</v>
      </c>
      <c r="H178" s="78">
        <v>11.844435000000001</v>
      </c>
      <c r="I178" s="78">
        <v>-85.279932000000002</v>
      </c>
      <c r="J178" s="79">
        <v>1.8E-3</v>
      </c>
      <c r="K178" s="79">
        <v>0</v>
      </c>
    </row>
    <row r="179" spans="2:11">
      <c r="B179" t="s">
        <v>3219</v>
      </c>
      <c r="C179" t="s">
        <v>3220</v>
      </c>
      <c r="D179" t="s">
        <v>123</v>
      </c>
      <c r="E179" t="s">
        <v>106</v>
      </c>
      <c r="F179" t="s">
        <v>3221</v>
      </c>
      <c r="G179" s="78">
        <v>70000</v>
      </c>
      <c r="H179" s="78">
        <v>13.284957142857101</v>
      </c>
      <c r="I179" s="78">
        <v>9.2994699999999693</v>
      </c>
      <c r="J179" s="79">
        <v>-2.0000000000000001E-4</v>
      </c>
      <c r="K179" s="79">
        <v>0</v>
      </c>
    </row>
    <row r="180" spans="2:11">
      <c r="B180" t="s">
        <v>3222</v>
      </c>
      <c r="C180" t="s">
        <v>3223</v>
      </c>
      <c r="D180" t="s">
        <v>123</v>
      </c>
      <c r="E180" t="s">
        <v>106</v>
      </c>
      <c r="F180" t="s">
        <v>3224</v>
      </c>
      <c r="G180" s="78">
        <v>500000</v>
      </c>
      <c r="H180" s="78">
        <v>12.483485999999999</v>
      </c>
      <c r="I180" s="78">
        <v>62.417430000000003</v>
      </c>
      <c r="J180" s="79">
        <v>-1.2999999999999999E-3</v>
      </c>
      <c r="K180" s="79">
        <v>0</v>
      </c>
    </row>
    <row r="181" spans="2:11">
      <c r="B181" t="s">
        <v>3225</v>
      </c>
      <c r="C181" t="s">
        <v>3226</v>
      </c>
      <c r="D181" t="s">
        <v>123</v>
      </c>
      <c r="E181" t="s">
        <v>106</v>
      </c>
      <c r="F181" t="s">
        <v>3224</v>
      </c>
      <c r="G181" s="78">
        <v>-1985000</v>
      </c>
      <c r="H181" s="78">
        <v>12.444649999999999</v>
      </c>
      <c r="I181" s="78">
        <v>-247.02630250000001</v>
      </c>
      <c r="J181" s="79">
        <v>5.1000000000000004E-3</v>
      </c>
      <c r="K181" s="79">
        <v>0</v>
      </c>
    </row>
    <row r="182" spans="2:11">
      <c r="B182" t="s">
        <v>3227</v>
      </c>
      <c r="C182" t="s">
        <v>3228</v>
      </c>
      <c r="D182" t="s">
        <v>123</v>
      </c>
      <c r="E182" t="s">
        <v>106</v>
      </c>
      <c r="F182" t="s">
        <v>2452</v>
      </c>
      <c r="G182" s="78">
        <v>-719000</v>
      </c>
      <c r="H182" s="78">
        <v>9.0634125000000001</v>
      </c>
      <c r="I182" s="78">
        <v>-65.165935875000002</v>
      </c>
      <c r="J182" s="79">
        <v>1.4E-3</v>
      </c>
      <c r="K182" s="79">
        <v>0</v>
      </c>
    </row>
    <row r="183" spans="2:11">
      <c r="B183" t="s">
        <v>3229</v>
      </c>
      <c r="C183" t="s">
        <v>3230</v>
      </c>
      <c r="D183" t="s">
        <v>123</v>
      </c>
      <c r="E183" t="s">
        <v>106</v>
      </c>
      <c r="F183" t="s">
        <v>3231</v>
      </c>
      <c r="G183" s="78">
        <v>-39000</v>
      </c>
      <c r="H183" s="78">
        <v>8.8833199999999994</v>
      </c>
      <c r="I183" s="78">
        <v>-3.4644948000000002</v>
      </c>
      <c r="J183" s="79">
        <v>1E-4</v>
      </c>
      <c r="K183" s="79">
        <v>0</v>
      </c>
    </row>
    <row r="184" spans="2:11">
      <c r="B184" t="s">
        <v>3232</v>
      </c>
      <c r="C184" t="s">
        <v>3233</v>
      </c>
      <c r="D184" t="s">
        <v>123</v>
      </c>
      <c r="E184" t="s">
        <v>106</v>
      </c>
      <c r="F184" t="s">
        <v>3234</v>
      </c>
      <c r="G184" s="78">
        <v>-25000</v>
      </c>
      <c r="H184" s="78">
        <v>7.82416</v>
      </c>
      <c r="I184" s="78">
        <v>-1.95604</v>
      </c>
      <c r="J184" s="79">
        <v>0</v>
      </c>
      <c r="K184" s="79">
        <v>0</v>
      </c>
    </row>
    <row r="185" spans="2:11">
      <c r="B185" t="s">
        <v>3235</v>
      </c>
      <c r="C185" t="s">
        <v>3236</v>
      </c>
      <c r="D185" t="s">
        <v>123</v>
      </c>
      <c r="E185" t="s">
        <v>106</v>
      </c>
      <c r="F185" t="s">
        <v>3234</v>
      </c>
      <c r="G185" s="78">
        <v>50000</v>
      </c>
      <c r="H185" s="78">
        <v>7.1527200000000004</v>
      </c>
      <c r="I185" s="78">
        <v>3.5763600000000002</v>
      </c>
      <c r="J185" s="79">
        <v>-1E-4</v>
      </c>
      <c r="K185" s="79">
        <v>0</v>
      </c>
    </row>
    <row r="186" spans="2:11">
      <c r="B186" t="s">
        <v>3237</v>
      </c>
      <c r="C186" t="s">
        <v>3238</v>
      </c>
      <c r="D186" t="s">
        <v>123</v>
      </c>
      <c r="E186" t="s">
        <v>106</v>
      </c>
      <c r="F186" t="s">
        <v>3234</v>
      </c>
      <c r="G186" s="78">
        <v>-2373000</v>
      </c>
      <c r="H186" s="78">
        <v>6.94264444444444</v>
      </c>
      <c r="I186" s="78">
        <v>-164.74895266666601</v>
      </c>
      <c r="J186" s="79">
        <v>3.3999999999999998E-3</v>
      </c>
      <c r="K186" s="79">
        <v>0</v>
      </c>
    </row>
    <row r="187" spans="2:11">
      <c r="B187" t="s">
        <v>3239</v>
      </c>
      <c r="C187" t="s">
        <v>3240</v>
      </c>
      <c r="D187" t="s">
        <v>123</v>
      </c>
      <c r="E187" t="s">
        <v>106</v>
      </c>
      <c r="F187" t="s">
        <v>3241</v>
      </c>
      <c r="G187" s="78">
        <v>-135200</v>
      </c>
      <c r="H187" s="78">
        <v>8.8132999999999999</v>
      </c>
      <c r="I187" s="78">
        <v>-11.915581599999999</v>
      </c>
      <c r="J187" s="79">
        <v>2.0000000000000001E-4</v>
      </c>
      <c r="K187" s="79">
        <v>0</v>
      </c>
    </row>
    <row r="188" spans="2:11">
      <c r="B188" t="s">
        <v>3242</v>
      </c>
      <c r="C188" t="s">
        <v>3243</v>
      </c>
      <c r="D188" t="s">
        <v>123</v>
      </c>
      <c r="E188" t="s">
        <v>106</v>
      </c>
      <c r="F188" t="s">
        <v>3244</v>
      </c>
      <c r="G188" s="78">
        <v>85000</v>
      </c>
      <c r="H188" s="78">
        <v>8.7984571428571421</v>
      </c>
      <c r="I188" s="78">
        <v>7.4786885714285702</v>
      </c>
      <c r="J188" s="79">
        <v>-2.0000000000000001E-4</v>
      </c>
      <c r="K188" s="79">
        <v>0</v>
      </c>
    </row>
    <row r="189" spans="2:11">
      <c r="B189" t="s">
        <v>3245</v>
      </c>
      <c r="C189" t="s">
        <v>3246</v>
      </c>
      <c r="D189" t="s">
        <v>123</v>
      </c>
      <c r="E189" t="s">
        <v>106</v>
      </c>
      <c r="F189" t="s">
        <v>3244</v>
      </c>
      <c r="G189" s="78">
        <v>-20000</v>
      </c>
      <c r="H189" s="78">
        <v>9.4435500000000001</v>
      </c>
      <c r="I189" s="78">
        <v>-1.8887100000000001</v>
      </c>
      <c r="J189" s="79">
        <v>0</v>
      </c>
      <c r="K189" s="79">
        <v>0</v>
      </c>
    </row>
    <row r="190" spans="2:11">
      <c r="B190" t="s">
        <v>3247</v>
      </c>
      <c r="C190" t="s">
        <v>3248</v>
      </c>
      <c r="D190" t="s">
        <v>123</v>
      </c>
      <c r="E190" t="s">
        <v>106</v>
      </c>
      <c r="F190" t="s">
        <v>3244</v>
      </c>
      <c r="G190" s="78">
        <v>100000</v>
      </c>
      <c r="H190" s="78">
        <v>8.8633500000000005</v>
      </c>
      <c r="I190" s="78">
        <v>8.8633500000000005</v>
      </c>
      <c r="J190" s="79">
        <v>-2.0000000000000001E-4</v>
      </c>
      <c r="K190" s="79">
        <v>0</v>
      </c>
    </row>
    <row r="191" spans="2:11">
      <c r="B191" t="s">
        <v>3249</v>
      </c>
      <c r="C191" t="s">
        <v>3250</v>
      </c>
      <c r="D191" t="s">
        <v>123</v>
      </c>
      <c r="E191" t="s">
        <v>106</v>
      </c>
      <c r="F191" t="s">
        <v>3251</v>
      </c>
      <c r="G191" s="78">
        <v>-5200</v>
      </c>
      <c r="H191" s="78">
        <v>7.9428846153846155</v>
      </c>
      <c r="I191" s="78">
        <v>-0.41303000000000001</v>
      </c>
      <c r="J191" s="79">
        <v>0</v>
      </c>
      <c r="K191" s="79">
        <v>0</v>
      </c>
    </row>
    <row r="192" spans="2:11">
      <c r="B192" t="s">
        <v>3252</v>
      </c>
      <c r="C192" t="s">
        <v>3253</v>
      </c>
      <c r="D192" t="s">
        <v>123</v>
      </c>
      <c r="E192" t="s">
        <v>106</v>
      </c>
      <c r="F192" t="s">
        <v>618</v>
      </c>
      <c r="G192" s="78">
        <v>-98000</v>
      </c>
      <c r="H192" s="78">
        <v>8.9333815789473636</v>
      </c>
      <c r="I192" s="78">
        <v>-8.7547139473684208</v>
      </c>
      <c r="J192" s="79">
        <v>2.0000000000000001E-4</v>
      </c>
      <c r="K192" s="79">
        <v>0</v>
      </c>
    </row>
    <row r="193" spans="2:11">
      <c r="B193" t="s">
        <v>3254</v>
      </c>
      <c r="C193" t="s">
        <v>3255</v>
      </c>
      <c r="D193" t="s">
        <v>123</v>
      </c>
      <c r="E193" t="s">
        <v>106</v>
      </c>
      <c r="F193" t="s">
        <v>3007</v>
      </c>
      <c r="G193" s="78">
        <v>-1000000</v>
      </c>
      <c r="H193" s="78">
        <v>7.8743650000000001</v>
      </c>
      <c r="I193" s="78">
        <v>-78.743650000000002</v>
      </c>
      <c r="J193" s="79">
        <v>1.6000000000000001E-3</v>
      </c>
      <c r="K193" s="79">
        <v>0</v>
      </c>
    </row>
    <row r="194" spans="2:11">
      <c r="B194" t="s">
        <v>3256</v>
      </c>
      <c r="C194" t="s">
        <v>3257</v>
      </c>
      <c r="D194" t="s">
        <v>123</v>
      </c>
      <c r="E194" t="s">
        <v>106</v>
      </c>
      <c r="F194" t="s">
        <v>3007</v>
      </c>
      <c r="G194" s="78">
        <v>-2194500</v>
      </c>
      <c r="H194" s="78">
        <v>7.6429230769230561</v>
      </c>
      <c r="I194" s="78">
        <v>-167.72394692307699</v>
      </c>
      <c r="J194" s="79">
        <v>3.5000000000000001E-3</v>
      </c>
      <c r="K194" s="79">
        <v>0</v>
      </c>
    </row>
    <row r="195" spans="2:11">
      <c r="B195" t="s">
        <v>3258</v>
      </c>
      <c r="C195" t="s">
        <v>3259</v>
      </c>
      <c r="D195" t="s">
        <v>123</v>
      </c>
      <c r="E195" t="s">
        <v>106</v>
      </c>
      <c r="F195" t="s">
        <v>2978</v>
      </c>
      <c r="G195" s="78">
        <v>-17400000</v>
      </c>
      <c r="H195" s="78">
        <v>8.1002371428571251</v>
      </c>
      <c r="I195" s="78">
        <v>-1409.4412628571399</v>
      </c>
      <c r="J195" s="79">
        <v>2.93E-2</v>
      </c>
      <c r="K195" s="79">
        <v>-1E-4</v>
      </c>
    </row>
    <row r="196" spans="2:11">
      <c r="B196" t="s">
        <v>3260</v>
      </c>
      <c r="C196" t="s">
        <v>3261</v>
      </c>
      <c r="D196" t="s">
        <v>123</v>
      </c>
      <c r="E196" t="s">
        <v>106</v>
      </c>
      <c r="F196" t="s">
        <v>2978</v>
      </c>
      <c r="G196" s="78">
        <v>-1530000</v>
      </c>
      <c r="H196" s="78">
        <v>8.0830599999999997</v>
      </c>
      <c r="I196" s="78">
        <v>-123.670818</v>
      </c>
      <c r="J196" s="79">
        <v>2.5999999999999999E-3</v>
      </c>
      <c r="K196" s="79">
        <v>0</v>
      </c>
    </row>
    <row r="197" spans="2:11">
      <c r="B197" t="s">
        <v>3262</v>
      </c>
      <c r="C197" t="s">
        <v>3263</v>
      </c>
      <c r="D197" t="s">
        <v>123</v>
      </c>
      <c r="E197" t="s">
        <v>106</v>
      </c>
      <c r="F197" t="s">
        <v>3264</v>
      </c>
      <c r="G197" s="78">
        <v>-1070000</v>
      </c>
      <c r="H197" s="78">
        <v>7.4128166666666502</v>
      </c>
      <c r="I197" s="78">
        <v>-79.317138333333205</v>
      </c>
      <c r="J197" s="79">
        <v>1.6999999999999999E-3</v>
      </c>
      <c r="K197" s="79">
        <v>0</v>
      </c>
    </row>
    <row r="198" spans="2:11">
      <c r="B198" t="s">
        <v>3265</v>
      </c>
      <c r="C198" t="s">
        <v>3266</v>
      </c>
      <c r="D198" t="s">
        <v>123</v>
      </c>
      <c r="E198" t="s">
        <v>106</v>
      </c>
      <c r="F198" t="s">
        <v>3267</v>
      </c>
      <c r="G198" s="78">
        <v>-12700000</v>
      </c>
      <c r="H198" s="78">
        <v>6.0183857142857144</v>
      </c>
      <c r="I198" s="78">
        <v>-764.33498571428504</v>
      </c>
      <c r="J198" s="79">
        <v>1.5900000000000001E-2</v>
      </c>
      <c r="K198" s="79">
        <v>0</v>
      </c>
    </row>
    <row r="199" spans="2:11">
      <c r="B199" t="s">
        <v>3268</v>
      </c>
      <c r="C199" t="s">
        <v>3269</v>
      </c>
      <c r="D199" t="s">
        <v>123</v>
      </c>
      <c r="E199" t="s">
        <v>106</v>
      </c>
      <c r="F199" t="s">
        <v>3270</v>
      </c>
      <c r="G199" s="78">
        <v>-14997000</v>
      </c>
      <c r="H199" s="78">
        <v>7.9881303720796</v>
      </c>
      <c r="I199" s="78">
        <v>-1197.9799119007801</v>
      </c>
      <c r="J199" s="79">
        <v>2.4899999999999999E-2</v>
      </c>
      <c r="K199" s="79">
        <v>-1E-4</v>
      </c>
    </row>
    <row r="200" spans="2:11">
      <c r="B200" t="s">
        <v>3271</v>
      </c>
      <c r="C200" t="s">
        <v>3272</v>
      </c>
      <c r="D200" t="s">
        <v>123</v>
      </c>
      <c r="E200" t="s">
        <v>106</v>
      </c>
      <c r="F200" t="s">
        <v>3270</v>
      </c>
      <c r="G200" s="78">
        <v>-1740000</v>
      </c>
      <c r="H200" s="78">
        <v>7.3027800000000003</v>
      </c>
      <c r="I200" s="78">
        <v>-127.068372</v>
      </c>
      <c r="J200" s="79">
        <v>2.5999999999999999E-3</v>
      </c>
      <c r="K200" s="79">
        <v>0</v>
      </c>
    </row>
    <row r="201" spans="2:11">
      <c r="B201" t="s">
        <v>3273</v>
      </c>
      <c r="C201" t="s">
        <v>3274</v>
      </c>
      <c r="D201" t="s">
        <v>123</v>
      </c>
      <c r="E201" t="s">
        <v>106</v>
      </c>
      <c r="F201" t="s">
        <v>3275</v>
      </c>
      <c r="G201" s="78">
        <v>-30000</v>
      </c>
      <c r="H201" s="78">
        <v>8.4931999999999999</v>
      </c>
      <c r="I201" s="78">
        <v>-2.5479599999999998</v>
      </c>
      <c r="J201" s="79">
        <v>1E-4</v>
      </c>
      <c r="K201" s="79">
        <v>0</v>
      </c>
    </row>
    <row r="202" spans="2:11">
      <c r="B202" t="s">
        <v>3276</v>
      </c>
      <c r="C202" t="s">
        <v>3277</v>
      </c>
      <c r="D202" t="s">
        <v>123</v>
      </c>
      <c r="E202" t="s">
        <v>106</v>
      </c>
      <c r="F202" t="s">
        <v>3278</v>
      </c>
      <c r="G202" s="78">
        <v>-55000</v>
      </c>
      <c r="H202" s="78">
        <v>9.2134727272727268</v>
      </c>
      <c r="I202" s="78">
        <v>-5.0674099999999997</v>
      </c>
      <c r="J202" s="79">
        <v>1E-4</v>
      </c>
      <c r="K202" s="79">
        <v>0</v>
      </c>
    </row>
    <row r="203" spans="2:11">
      <c r="B203" t="s">
        <v>3276</v>
      </c>
      <c r="C203" t="s">
        <v>3279</v>
      </c>
      <c r="D203" t="s">
        <v>123</v>
      </c>
      <c r="E203" t="s">
        <v>106</v>
      </c>
      <c r="F203" t="s">
        <v>3278</v>
      </c>
      <c r="G203" s="78">
        <v>130000</v>
      </c>
      <c r="H203" s="78">
        <v>9.2134769230769233</v>
      </c>
      <c r="I203" s="78">
        <v>11.97752</v>
      </c>
      <c r="J203" s="79">
        <v>-2.0000000000000001E-4</v>
      </c>
      <c r="K203" s="79">
        <v>0</v>
      </c>
    </row>
    <row r="204" spans="2:11">
      <c r="B204" t="s">
        <v>3280</v>
      </c>
      <c r="C204" t="s">
        <v>3281</v>
      </c>
      <c r="D204" t="s">
        <v>123</v>
      </c>
      <c r="E204" t="s">
        <v>106</v>
      </c>
      <c r="F204" t="s">
        <v>3278</v>
      </c>
      <c r="G204" s="78">
        <v>-150000</v>
      </c>
      <c r="H204" s="78">
        <v>8.8133363636363509</v>
      </c>
      <c r="I204" s="78">
        <v>-13.220004545454501</v>
      </c>
      <c r="J204" s="79">
        <v>2.9999999999999997E-4</v>
      </c>
      <c r="K204" s="79">
        <v>0</v>
      </c>
    </row>
    <row r="205" spans="2:11">
      <c r="B205" t="s">
        <v>3282</v>
      </c>
      <c r="C205" t="s">
        <v>3283</v>
      </c>
      <c r="D205" t="s">
        <v>123</v>
      </c>
      <c r="E205" t="s">
        <v>106</v>
      </c>
      <c r="F205" t="s">
        <v>3284</v>
      </c>
      <c r="G205" s="78">
        <v>-1072000</v>
      </c>
      <c r="H205" s="78">
        <v>10.243857142857095</v>
      </c>
      <c r="I205" s="78">
        <v>-109.81414857142801</v>
      </c>
      <c r="J205" s="79">
        <v>2.3E-3</v>
      </c>
      <c r="K205" s="79">
        <v>0</v>
      </c>
    </row>
    <row r="206" spans="2:11">
      <c r="B206" t="s">
        <v>3285</v>
      </c>
      <c r="C206" t="s">
        <v>3286</v>
      </c>
      <c r="D206" t="s">
        <v>123</v>
      </c>
      <c r="E206" t="s">
        <v>106</v>
      </c>
      <c r="F206" t="s">
        <v>3287</v>
      </c>
      <c r="G206" s="78">
        <v>-73000</v>
      </c>
      <c r="H206" s="78">
        <v>11.334239999999999</v>
      </c>
      <c r="I206" s="78">
        <v>-8.2739951999999999</v>
      </c>
      <c r="J206" s="79">
        <v>2.0000000000000001E-4</v>
      </c>
      <c r="K206" s="79">
        <v>0</v>
      </c>
    </row>
    <row r="207" spans="2:11">
      <c r="B207" t="s">
        <v>3288</v>
      </c>
      <c r="C207" t="s">
        <v>3289</v>
      </c>
      <c r="D207" t="s">
        <v>123</v>
      </c>
      <c r="E207" t="s">
        <v>106</v>
      </c>
      <c r="F207" t="s">
        <v>3287</v>
      </c>
      <c r="G207" s="78">
        <v>-100000</v>
      </c>
      <c r="H207" s="78">
        <v>10.71402</v>
      </c>
      <c r="I207" s="78">
        <v>-10.71402</v>
      </c>
      <c r="J207" s="79">
        <v>2.0000000000000001E-4</v>
      </c>
      <c r="K207" s="79">
        <v>0</v>
      </c>
    </row>
    <row r="208" spans="2:11">
      <c r="B208" t="s">
        <v>3288</v>
      </c>
      <c r="C208" t="s">
        <v>3290</v>
      </c>
      <c r="D208" t="s">
        <v>123</v>
      </c>
      <c r="E208" t="s">
        <v>106</v>
      </c>
      <c r="F208" t="s">
        <v>3287</v>
      </c>
      <c r="G208" s="78">
        <v>25000</v>
      </c>
      <c r="H208" s="78">
        <v>10.714</v>
      </c>
      <c r="I208" s="78">
        <v>2.6785000000000001</v>
      </c>
      <c r="J208" s="79">
        <v>-1E-4</v>
      </c>
      <c r="K208" s="79">
        <v>0</v>
      </c>
    </row>
    <row r="209" spans="2:11">
      <c r="B209" t="s">
        <v>3291</v>
      </c>
      <c r="C209" t="s">
        <v>3292</v>
      </c>
      <c r="D209" t="s">
        <v>123</v>
      </c>
      <c r="E209" t="s">
        <v>106</v>
      </c>
      <c r="F209" t="s">
        <v>3091</v>
      </c>
      <c r="G209" s="78">
        <v>-447500</v>
      </c>
      <c r="H209" s="78">
        <v>9.8437000000000001</v>
      </c>
      <c r="I209" s="78">
        <v>-44.050557499999996</v>
      </c>
      <c r="J209" s="79">
        <v>8.9999999999999998E-4</v>
      </c>
      <c r="K209" s="79">
        <v>0</v>
      </c>
    </row>
    <row r="210" spans="2:11">
      <c r="B210" t="s">
        <v>3291</v>
      </c>
      <c r="C210" t="s">
        <v>3293</v>
      </c>
      <c r="D210" t="s">
        <v>123</v>
      </c>
      <c r="E210" t="s">
        <v>106</v>
      </c>
      <c r="F210" t="s">
        <v>3091</v>
      </c>
      <c r="G210" s="78">
        <v>275000</v>
      </c>
      <c r="H210" s="78">
        <v>9.8437045454545462</v>
      </c>
      <c r="I210" s="78">
        <v>27.070187499999999</v>
      </c>
      <c r="J210" s="79">
        <v>-5.9999999999999995E-4</v>
      </c>
      <c r="K210" s="79">
        <v>0</v>
      </c>
    </row>
    <row r="211" spans="2:11">
      <c r="B211" t="s">
        <v>3294</v>
      </c>
      <c r="C211" t="s">
        <v>3295</v>
      </c>
      <c r="D211" t="s">
        <v>123</v>
      </c>
      <c r="E211" t="s">
        <v>106</v>
      </c>
      <c r="F211" t="s">
        <v>3296</v>
      </c>
      <c r="G211" s="78">
        <v>-1462000</v>
      </c>
      <c r="H211" s="78">
        <v>6.9726600000000003</v>
      </c>
      <c r="I211" s="78">
        <v>-101.9402892</v>
      </c>
      <c r="J211" s="79">
        <v>2.0999999999999999E-3</v>
      </c>
      <c r="K211" s="79">
        <v>0</v>
      </c>
    </row>
    <row r="212" spans="2:11">
      <c r="B212" t="s">
        <v>3294</v>
      </c>
      <c r="C212" t="s">
        <v>3297</v>
      </c>
      <c r="D212" t="s">
        <v>123</v>
      </c>
      <c r="E212" t="s">
        <v>106</v>
      </c>
      <c r="F212" t="s">
        <v>3296</v>
      </c>
      <c r="G212" s="78">
        <v>19000</v>
      </c>
      <c r="H212" s="78">
        <v>6.9725999999999999</v>
      </c>
      <c r="I212" s="78">
        <v>1.324794</v>
      </c>
      <c r="J212" s="79">
        <v>0</v>
      </c>
      <c r="K212" s="79">
        <v>0</v>
      </c>
    </row>
    <row r="213" spans="2:11">
      <c r="B213" t="s">
        <v>3298</v>
      </c>
      <c r="C213" t="s">
        <v>3299</v>
      </c>
      <c r="D213" t="s">
        <v>123</v>
      </c>
      <c r="E213" t="s">
        <v>106</v>
      </c>
      <c r="F213" t="s">
        <v>3296</v>
      </c>
      <c r="G213" s="78">
        <v>-2680000</v>
      </c>
      <c r="H213" s="78">
        <v>6.8626236363636526</v>
      </c>
      <c r="I213" s="78">
        <v>-183.918313454546</v>
      </c>
      <c r="J213" s="79">
        <v>3.8E-3</v>
      </c>
      <c r="K213" s="79">
        <v>0</v>
      </c>
    </row>
    <row r="214" spans="2:11">
      <c r="B214" t="s">
        <v>3300</v>
      </c>
      <c r="C214" t="s">
        <v>3301</v>
      </c>
      <c r="D214" t="s">
        <v>123</v>
      </c>
      <c r="E214" t="s">
        <v>106</v>
      </c>
      <c r="F214" t="s">
        <v>2567</v>
      </c>
      <c r="G214" s="78">
        <v>-100000</v>
      </c>
      <c r="H214" s="78">
        <v>5.7122099999999998</v>
      </c>
      <c r="I214" s="78">
        <v>-5.7122099999999998</v>
      </c>
      <c r="J214" s="79">
        <v>1E-4</v>
      </c>
      <c r="K214" s="79">
        <v>0</v>
      </c>
    </row>
    <row r="215" spans="2:11">
      <c r="B215" t="s">
        <v>3302</v>
      </c>
      <c r="C215" t="s">
        <v>3303</v>
      </c>
      <c r="D215" t="s">
        <v>123</v>
      </c>
      <c r="E215" t="s">
        <v>106</v>
      </c>
      <c r="F215" t="s">
        <v>2853</v>
      </c>
      <c r="G215" s="78">
        <v>20500</v>
      </c>
      <c r="H215" s="78">
        <v>7.5727272727272723</v>
      </c>
      <c r="I215" s="78">
        <v>1.55240909090909</v>
      </c>
      <c r="J215" s="79">
        <v>0</v>
      </c>
      <c r="K215" s="79">
        <v>0</v>
      </c>
    </row>
    <row r="216" spans="2:11">
      <c r="B216" t="s">
        <v>3302</v>
      </c>
      <c r="C216" t="s">
        <v>3304</v>
      </c>
      <c r="D216" t="s">
        <v>123</v>
      </c>
      <c r="E216" t="s">
        <v>106</v>
      </c>
      <c r="F216" t="s">
        <v>2853</v>
      </c>
      <c r="G216" s="78">
        <v>-1280000</v>
      </c>
      <c r="H216" s="78">
        <v>7.5728571428571252</v>
      </c>
      <c r="I216" s="78">
        <v>-96.932571428571293</v>
      </c>
      <c r="J216" s="79">
        <v>2E-3</v>
      </c>
      <c r="K216" s="79">
        <v>0</v>
      </c>
    </row>
    <row r="217" spans="2:11">
      <c r="B217" t="s">
        <v>3305</v>
      </c>
      <c r="C217" t="s">
        <v>3306</v>
      </c>
      <c r="D217" t="s">
        <v>123</v>
      </c>
      <c r="E217" t="s">
        <v>106</v>
      </c>
      <c r="F217" t="s">
        <v>2853</v>
      </c>
      <c r="G217" s="78">
        <v>-55000</v>
      </c>
      <c r="H217" s="78">
        <v>7.3227818181818183</v>
      </c>
      <c r="I217" s="78">
        <v>-4.0275299999999996</v>
      </c>
      <c r="J217" s="79">
        <v>1E-4</v>
      </c>
      <c r="K217" s="79">
        <v>0</v>
      </c>
    </row>
    <row r="218" spans="2:11">
      <c r="B218" t="s">
        <v>3307</v>
      </c>
      <c r="C218" t="s">
        <v>3308</v>
      </c>
      <c r="D218" t="s">
        <v>123</v>
      </c>
      <c r="E218" t="s">
        <v>106</v>
      </c>
      <c r="F218" t="s">
        <v>2682</v>
      </c>
      <c r="G218" s="78">
        <v>-725000</v>
      </c>
      <c r="H218" s="78">
        <v>6.4424799999999998</v>
      </c>
      <c r="I218" s="78">
        <v>-46.707979999999999</v>
      </c>
      <c r="J218" s="79">
        <v>1E-3</v>
      </c>
      <c r="K218" s="79">
        <v>0</v>
      </c>
    </row>
    <row r="219" spans="2:11">
      <c r="B219" t="s">
        <v>3309</v>
      </c>
      <c r="C219" t="s">
        <v>3310</v>
      </c>
      <c r="D219" t="s">
        <v>123</v>
      </c>
      <c r="E219" t="s">
        <v>106</v>
      </c>
      <c r="F219" t="s">
        <v>2740</v>
      </c>
      <c r="G219" s="78">
        <v>70000</v>
      </c>
      <c r="H219" s="78">
        <v>6.7625000000000002</v>
      </c>
      <c r="I219" s="78">
        <v>4.7337499999999997</v>
      </c>
      <c r="J219" s="79">
        <v>-1E-4</v>
      </c>
      <c r="K219" s="79">
        <v>0</v>
      </c>
    </row>
    <row r="220" spans="2:11">
      <c r="B220" t="s">
        <v>3311</v>
      </c>
      <c r="C220" t="s">
        <v>3312</v>
      </c>
      <c r="D220" t="s">
        <v>123</v>
      </c>
      <c r="E220" t="s">
        <v>106</v>
      </c>
      <c r="F220" t="s">
        <v>2905</v>
      </c>
      <c r="G220" s="78">
        <v>-850000</v>
      </c>
      <c r="H220" s="78">
        <v>9.7436615384615433</v>
      </c>
      <c r="I220" s="78">
        <v>-82.821123076922902</v>
      </c>
      <c r="J220" s="79">
        <v>1.6999999999999999E-3</v>
      </c>
      <c r="K220" s="79">
        <v>0</v>
      </c>
    </row>
    <row r="221" spans="2:11">
      <c r="B221" t="s">
        <v>3311</v>
      </c>
      <c r="C221" t="s">
        <v>3313</v>
      </c>
      <c r="D221" t="s">
        <v>123</v>
      </c>
      <c r="E221" t="s">
        <v>106</v>
      </c>
      <c r="F221" t="s">
        <v>2905</v>
      </c>
      <c r="G221" s="78">
        <v>30000</v>
      </c>
      <c r="H221" s="78">
        <v>9.743666666666666</v>
      </c>
      <c r="I221" s="78">
        <v>2.9230999999999998</v>
      </c>
      <c r="J221" s="79">
        <v>-1E-4</v>
      </c>
      <c r="K221" s="79">
        <v>0</v>
      </c>
    </row>
    <row r="222" spans="2:11">
      <c r="B222" t="s">
        <v>3314</v>
      </c>
      <c r="C222" t="s">
        <v>3315</v>
      </c>
      <c r="D222" t="s">
        <v>123</v>
      </c>
      <c r="E222" t="s">
        <v>106</v>
      </c>
      <c r="F222" t="s">
        <v>3079</v>
      </c>
      <c r="G222" s="78">
        <v>90000</v>
      </c>
      <c r="H222" s="78">
        <v>10.443925</v>
      </c>
      <c r="I222" s="78">
        <v>9.3995324999999994</v>
      </c>
      <c r="J222" s="79">
        <v>-2.0000000000000001E-4</v>
      </c>
      <c r="K222" s="79">
        <v>0</v>
      </c>
    </row>
    <row r="223" spans="2:11">
      <c r="B223" t="s">
        <v>3316</v>
      </c>
      <c r="C223" t="s">
        <v>3317</v>
      </c>
      <c r="D223" t="s">
        <v>123</v>
      </c>
      <c r="E223" t="s">
        <v>106</v>
      </c>
      <c r="F223" t="s">
        <v>3318</v>
      </c>
      <c r="G223" s="78">
        <v>-15000000</v>
      </c>
      <c r="H223" s="78">
        <v>9.7493227999999998</v>
      </c>
      <c r="I223" s="78">
        <v>-1462.39842</v>
      </c>
      <c r="J223" s="79">
        <v>3.0499999999999999E-2</v>
      </c>
      <c r="K223" s="79">
        <v>-1E-4</v>
      </c>
    </row>
    <row r="224" spans="2:11">
      <c r="B224" t="s">
        <v>3319</v>
      </c>
      <c r="C224" t="s">
        <v>3320</v>
      </c>
      <c r="D224" t="s">
        <v>123</v>
      </c>
      <c r="E224" t="s">
        <v>106</v>
      </c>
      <c r="F224" t="s">
        <v>3318</v>
      </c>
      <c r="G224" s="78">
        <v>-205500</v>
      </c>
      <c r="H224" s="78">
        <v>9.4483636363636254</v>
      </c>
      <c r="I224" s="78">
        <v>-19.416387272727299</v>
      </c>
      <c r="J224" s="79">
        <v>4.0000000000000002E-4</v>
      </c>
      <c r="K224" s="79">
        <v>0</v>
      </c>
    </row>
    <row r="225" spans="2:11">
      <c r="B225" t="s">
        <v>3321</v>
      </c>
      <c r="C225" t="s">
        <v>3322</v>
      </c>
      <c r="D225" t="s">
        <v>123</v>
      </c>
      <c r="E225" t="s">
        <v>106</v>
      </c>
      <c r="F225" t="s">
        <v>3323</v>
      </c>
      <c r="G225" s="78">
        <v>-14110000</v>
      </c>
      <c r="H225" s="78">
        <v>13.559785964912301</v>
      </c>
      <c r="I225" s="78">
        <v>-1913.28579964912</v>
      </c>
      <c r="J225" s="79">
        <v>3.9800000000000002E-2</v>
      </c>
      <c r="K225" s="79">
        <v>-1E-4</v>
      </c>
    </row>
    <row r="226" spans="2:11">
      <c r="B226" t="s">
        <v>3324</v>
      </c>
      <c r="C226" t="s">
        <v>3325</v>
      </c>
      <c r="D226" t="s">
        <v>123</v>
      </c>
      <c r="E226" t="s">
        <v>106</v>
      </c>
      <c r="F226" t="s">
        <v>3326</v>
      </c>
      <c r="G226" s="78">
        <v>270000</v>
      </c>
      <c r="H226" s="78">
        <v>11.644359259259296</v>
      </c>
      <c r="I226" s="78">
        <v>31.439770000000099</v>
      </c>
      <c r="J226" s="79">
        <v>-6.9999999999999999E-4</v>
      </c>
      <c r="K226" s="79">
        <v>0</v>
      </c>
    </row>
    <row r="227" spans="2:11">
      <c r="B227" t="s">
        <v>3327</v>
      </c>
      <c r="C227" t="s">
        <v>3328</v>
      </c>
      <c r="D227" t="s">
        <v>123</v>
      </c>
      <c r="E227" t="s">
        <v>106</v>
      </c>
      <c r="F227" t="s">
        <v>3329</v>
      </c>
      <c r="G227" s="78">
        <v>-130000</v>
      </c>
      <c r="H227" s="78">
        <v>14.172369230769231</v>
      </c>
      <c r="I227" s="78">
        <v>-18.42408</v>
      </c>
      <c r="J227" s="79">
        <v>4.0000000000000002E-4</v>
      </c>
      <c r="K227" s="79">
        <v>0</v>
      </c>
    </row>
    <row r="228" spans="2:11">
      <c r="B228" t="s">
        <v>3330</v>
      </c>
      <c r="C228" t="s">
        <v>3331</v>
      </c>
      <c r="D228" t="s">
        <v>123</v>
      </c>
      <c r="E228" t="s">
        <v>106</v>
      </c>
      <c r="F228" t="s">
        <v>3329</v>
      </c>
      <c r="G228" s="78">
        <v>667500</v>
      </c>
      <c r="H228" s="78">
        <v>13.244933333333311</v>
      </c>
      <c r="I228" s="78">
        <v>88.409929999999804</v>
      </c>
      <c r="J228" s="79">
        <v>-1.8E-3</v>
      </c>
      <c r="K228" s="79">
        <v>0</v>
      </c>
    </row>
    <row r="229" spans="2:11">
      <c r="B229" t="s">
        <v>3332</v>
      </c>
      <c r="C229" t="s">
        <v>3333</v>
      </c>
      <c r="D229" t="s">
        <v>123</v>
      </c>
      <c r="E229" t="s">
        <v>106</v>
      </c>
      <c r="F229" t="s">
        <v>3334</v>
      </c>
      <c r="G229" s="78">
        <v>-452000</v>
      </c>
      <c r="H229" s="78">
        <v>-1.177</v>
      </c>
      <c r="I229" s="78">
        <v>5.3200399999999997</v>
      </c>
      <c r="J229" s="79">
        <v>-1E-4</v>
      </c>
      <c r="K229" s="79">
        <v>0</v>
      </c>
    </row>
    <row r="230" spans="2:11">
      <c r="B230" t="s">
        <v>3335</v>
      </c>
      <c r="C230" t="s">
        <v>3336</v>
      </c>
      <c r="D230" t="s">
        <v>123</v>
      </c>
      <c r="E230" t="s">
        <v>106</v>
      </c>
      <c r="F230" t="s">
        <v>3334</v>
      </c>
      <c r="G230" s="78">
        <v>-4925500</v>
      </c>
      <c r="H230" s="78">
        <v>11.986070673952609</v>
      </c>
      <c r="I230" s="78">
        <v>-590.37391104553501</v>
      </c>
      <c r="J230" s="79">
        <v>1.23E-2</v>
      </c>
      <c r="K230" s="79">
        <v>0</v>
      </c>
    </row>
    <row r="231" spans="2:11">
      <c r="B231" t="s">
        <v>3337</v>
      </c>
      <c r="C231" t="s">
        <v>3338</v>
      </c>
      <c r="D231" t="s">
        <v>123</v>
      </c>
      <c r="E231" t="s">
        <v>106</v>
      </c>
      <c r="F231" t="s">
        <v>2774</v>
      </c>
      <c r="G231" s="78">
        <v>100000</v>
      </c>
      <c r="H231" s="78">
        <v>12.094530000000001</v>
      </c>
      <c r="I231" s="78">
        <v>12.094530000000001</v>
      </c>
      <c r="J231" s="79">
        <v>-2.9999999999999997E-4</v>
      </c>
      <c r="K231" s="79">
        <v>0</v>
      </c>
    </row>
    <row r="232" spans="2:11">
      <c r="B232" t="s">
        <v>3339</v>
      </c>
      <c r="C232" t="s">
        <v>3340</v>
      </c>
      <c r="D232" t="s">
        <v>123</v>
      </c>
      <c r="E232" t="s">
        <v>106</v>
      </c>
      <c r="F232" t="s">
        <v>2856</v>
      </c>
      <c r="G232" s="78">
        <v>-910000</v>
      </c>
      <c r="H232" s="78">
        <v>12.5451</v>
      </c>
      <c r="I232" s="78">
        <v>-114.16041</v>
      </c>
      <c r="J232" s="79">
        <v>2.3999999999999998E-3</v>
      </c>
      <c r="K232" s="79">
        <v>0</v>
      </c>
    </row>
    <row r="233" spans="2:11">
      <c r="B233" t="s">
        <v>3341</v>
      </c>
      <c r="C233" t="s">
        <v>3342</v>
      </c>
      <c r="D233" t="s">
        <v>123</v>
      </c>
      <c r="E233" t="s">
        <v>106</v>
      </c>
      <c r="F233" t="s">
        <v>2856</v>
      </c>
      <c r="G233" s="78">
        <v>-800000</v>
      </c>
      <c r="H233" s="78">
        <v>12.553785</v>
      </c>
      <c r="I233" s="78">
        <v>-100.43028</v>
      </c>
      <c r="J233" s="79">
        <v>2.0999999999999999E-3</v>
      </c>
      <c r="K233" s="79">
        <v>0</v>
      </c>
    </row>
    <row r="234" spans="2:11">
      <c r="B234" t="s">
        <v>3343</v>
      </c>
      <c r="C234" t="s">
        <v>3344</v>
      </c>
      <c r="D234" t="s">
        <v>123</v>
      </c>
      <c r="E234" t="s">
        <v>106</v>
      </c>
      <c r="F234" t="s">
        <v>2856</v>
      </c>
      <c r="G234" s="78">
        <v>-1557000</v>
      </c>
      <c r="H234" s="78">
        <v>11.820208148148115</v>
      </c>
      <c r="I234" s="78">
        <v>-184.040640866666</v>
      </c>
      <c r="J234" s="79">
        <v>3.8E-3</v>
      </c>
      <c r="K234" s="79">
        <v>0</v>
      </c>
    </row>
    <row r="235" spans="2:11">
      <c r="B235" t="s">
        <v>3345</v>
      </c>
      <c r="C235" t="s">
        <v>3346</v>
      </c>
      <c r="D235" t="s">
        <v>123</v>
      </c>
      <c r="E235" t="s">
        <v>106</v>
      </c>
      <c r="F235" t="s">
        <v>2856</v>
      </c>
      <c r="G235" s="78">
        <v>-700000</v>
      </c>
      <c r="H235" s="78">
        <v>11.6757066666667</v>
      </c>
      <c r="I235" s="78">
        <v>-81.729946666666905</v>
      </c>
      <c r="J235" s="79">
        <v>1.6999999999999999E-3</v>
      </c>
      <c r="K235" s="79">
        <v>0</v>
      </c>
    </row>
    <row r="236" spans="2:11">
      <c r="B236" t="s">
        <v>3347</v>
      </c>
      <c r="C236" t="s">
        <v>3348</v>
      </c>
      <c r="D236" t="s">
        <v>123</v>
      </c>
      <c r="E236" t="s">
        <v>106</v>
      </c>
      <c r="F236" t="s">
        <v>3349</v>
      </c>
      <c r="G236" s="78">
        <v>-640000</v>
      </c>
      <c r="H236" s="78">
        <v>11.35985</v>
      </c>
      <c r="I236" s="78">
        <v>-72.703040000000001</v>
      </c>
      <c r="J236" s="79">
        <v>1.5E-3</v>
      </c>
      <c r="K236" s="79">
        <v>0</v>
      </c>
    </row>
    <row r="237" spans="2:11">
      <c r="B237" t="s">
        <v>3350</v>
      </c>
      <c r="C237" t="s">
        <v>3351</v>
      </c>
      <c r="D237" t="s">
        <v>123</v>
      </c>
      <c r="E237" t="s">
        <v>106</v>
      </c>
      <c r="F237" t="s">
        <v>3349</v>
      </c>
      <c r="G237" s="78">
        <v>-700000</v>
      </c>
      <c r="H237" s="78">
        <v>11.1015042857143</v>
      </c>
      <c r="I237" s="78">
        <v>-77.710530000000105</v>
      </c>
      <c r="J237" s="79">
        <v>1.6000000000000001E-3</v>
      </c>
      <c r="K237" s="79">
        <v>0</v>
      </c>
    </row>
    <row r="238" spans="2:11">
      <c r="B238" t="s">
        <v>3352</v>
      </c>
      <c r="C238" t="s">
        <v>3353</v>
      </c>
      <c r="D238" t="s">
        <v>123</v>
      </c>
      <c r="E238" t="s">
        <v>106</v>
      </c>
      <c r="F238" t="s">
        <v>3349</v>
      </c>
      <c r="G238" s="78">
        <v>-650000</v>
      </c>
      <c r="H238" s="78">
        <v>10.672607692307693</v>
      </c>
      <c r="I238" s="78">
        <v>-69.371949999999998</v>
      </c>
      <c r="J238" s="79">
        <v>1.4E-3</v>
      </c>
      <c r="K238" s="79">
        <v>0</v>
      </c>
    </row>
    <row r="239" spans="2:11">
      <c r="B239" t="s">
        <v>3354</v>
      </c>
      <c r="C239" t="s">
        <v>3355</v>
      </c>
      <c r="D239" t="s">
        <v>123</v>
      </c>
      <c r="E239" t="s">
        <v>106</v>
      </c>
      <c r="F239" t="s">
        <v>2777</v>
      </c>
      <c r="G239" s="78">
        <v>-1400000</v>
      </c>
      <c r="H239" s="78">
        <v>12.031871666666699</v>
      </c>
      <c r="I239" s="78">
        <v>-168.44620333333401</v>
      </c>
      <c r="J239" s="79">
        <v>3.5000000000000001E-3</v>
      </c>
      <c r="K239" s="79">
        <v>0</v>
      </c>
    </row>
    <row r="240" spans="2:11">
      <c r="B240" t="s">
        <v>3356</v>
      </c>
      <c r="C240" t="s">
        <v>3357</v>
      </c>
      <c r="D240" t="s">
        <v>123</v>
      </c>
      <c r="E240" t="s">
        <v>106</v>
      </c>
      <c r="F240" t="s">
        <v>2777</v>
      </c>
      <c r="G240" s="78">
        <v>-4295000</v>
      </c>
      <c r="H240" s="78">
        <v>10.8095675</v>
      </c>
      <c r="I240" s="78">
        <v>-464.27092412500002</v>
      </c>
      <c r="J240" s="79">
        <v>9.7000000000000003E-3</v>
      </c>
      <c r="K240" s="79">
        <v>0</v>
      </c>
    </row>
    <row r="241" spans="2:11">
      <c r="B241" t="s">
        <v>3358</v>
      </c>
      <c r="C241" t="s">
        <v>3359</v>
      </c>
      <c r="D241" t="s">
        <v>123</v>
      </c>
      <c r="E241" t="s">
        <v>106</v>
      </c>
      <c r="F241" t="s">
        <v>2766</v>
      </c>
      <c r="G241" s="78">
        <v>-3210000</v>
      </c>
      <c r="H241" s="78">
        <v>12.624714285714296</v>
      </c>
      <c r="I241" s="78">
        <v>-405.25332857142899</v>
      </c>
      <c r="J241" s="79">
        <v>8.3999999999999995E-3</v>
      </c>
      <c r="K241" s="79">
        <v>0</v>
      </c>
    </row>
    <row r="242" spans="2:11">
      <c r="B242" t="s">
        <v>3360</v>
      </c>
      <c r="C242" t="s">
        <v>3361</v>
      </c>
      <c r="D242" t="s">
        <v>123</v>
      </c>
      <c r="E242" t="s">
        <v>106</v>
      </c>
      <c r="F242" t="s">
        <v>3362</v>
      </c>
      <c r="G242" s="78">
        <v>-350000</v>
      </c>
      <c r="H242" s="78">
        <v>0.34288571428571429</v>
      </c>
      <c r="I242" s="78">
        <v>-1.2000999999999999</v>
      </c>
      <c r="J242" s="79">
        <v>0</v>
      </c>
      <c r="K242" s="79">
        <v>0</v>
      </c>
    </row>
    <row r="243" spans="2:11">
      <c r="B243" t="s">
        <v>3363</v>
      </c>
      <c r="C243" t="s">
        <v>3364</v>
      </c>
      <c r="D243" t="s">
        <v>123</v>
      </c>
      <c r="E243" t="s">
        <v>106</v>
      </c>
      <c r="F243" t="s">
        <v>3362</v>
      </c>
      <c r="G243" s="78">
        <v>-1100000</v>
      </c>
      <c r="H243" s="78">
        <v>12.601319999999999</v>
      </c>
      <c r="I243" s="78">
        <v>-138.61452</v>
      </c>
      <c r="J243" s="79">
        <v>2.8999999999999998E-3</v>
      </c>
      <c r="K243" s="79">
        <v>0</v>
      </c>
    </row>
    <row r="244" spans="2:11">
      <c r="B244" t="s">
        <v>3365</v>
      </c>
      <c r="C244" t="s">
        <v>3366</v>
      </c>
      <c r="D244" t="s">
        <v>123</v>
      </c>
      <c r="E244" t="s">
        <v>106</v>
      </c>
      <c r="F244" t="s">
        <v>3367</v>
      </c>
      <c r="G244" s="78">
        <v>150000</v>
      </c>
      <c r="H244" s="78">
        <v>11.631066666666667</v>
      </c>
      <c r="I244" s="78">
        <v>17.4466</v>
      </c>
      <c r="J244" s="79">
        <v>-4.0000000000000002E-4</v>
      </c>
      <c r="K244" s="79">
        <v>0</v>
      </c>
    </row>
    <row r="245" spans="2:11">
      <c r="B245" t="s">
        <v>3368</v>
      </c>
      <c r="C245" t="s">
        <v>3369</v>
      </c>
      <c r="D245" t="s">
        <v>123</v>
      </c>
      <c r="E245" t="s">
        <v>106</v>
      </c>
      <c r="F245" t="s">
        <v>3367</v>
      </c>
      <c r="G245" s="78">
        <v>750000</v>
      </c>
      <c r="H245" s="78">
        <v>11.064152</v>
      </c>
      <c r="I245" s="78">
        <v>82.981139999999996</v>
      </c>
      <c r="J245" s="79">
        <v>-1.6999999999999999E-3</v>
      </c>
      <c r="K245" s="79">
        <v>0</v>
      </c>
    </row>
    <row r="246" spans="2:11">
      <c r="B246" t="s">
        <v>3370</v>
      </c>
      <c r="C246" t="s">
        <v>3371</v>
      </c>
      <c r="D246" t="s">
        <v>123</v>
      </c>
      <c r="E246" t="s">
        <v>106</v>
      </c>
      <c r="F246" t="s">
        <v>2729</v>
      </c>
      <c r="G246" s="78">
        <v>-1160000</v>
      </c>
      <c r="H246" s="78">
        <v>9.773682142857151</v>
      </c>
      <c r="I246" s="78">
        <v>-113.374712857143</v>
      </c>
      <c r="J246" s="79">
        <v>2.3999999999999998E-3</v>
      </c>
      <c r="K246" s="79">
        <v>0</v>
      </c>
    </row>
    <row r="247" spans="2:11">
      <c r="B247" t="s">
        <v>3372</v>
      </c>
      <c r="C247" t="s">
        <v>3373</v>
      </c>
      <c r="D247" t="s">
        <v>123</v>
      </c>
      <c r="E247" t="s">
        <v>106</v>
      </c>
      <c r="F247" t="s">
        <v>2578</v>
      </c>
      <c r="G247" s="78">
        <v>-955000</v>
      </c>
      <c r="H247" s="78">
        <v>11.62434</v>
      </c>
      <c r="I247" s="78">
        <v>-111.01244699999999</v>
      </c>
      <c r="J247" s="79">
        <v>2.3E-3</v>
      </c>
      <c r="K247" s="79">
        <v>0</v>
      </c>
    </row>
    <row r="248" spans="2:11">
      <c r="B248" t="s">
        <v>3374</v>
      </c>
      <c r="C248" t="s">
        <v>3375</v>
      </c>
      <c r="D248" t="s">
        <v>123</v>
      </c>
      <c r="E248" t="s">
        <v>106</v>
      </c>
      <c r="F248" t="s">
        <v>2578</v>
      </c>
      <c r="G248" s="78">
        <v>-1795000</v>
      </c>
      <c r="H248" s="78">
        <v>11.4242666666667</v>
      </c>
      <c r="I248" s="78">
        <v>-205.06558666666601</v>
      </c>
      <c r="J248" s="79">
        <v>4.3E-3</v>
      </c>
      <c r="K248" s="79">
        <v>0</v>
      </c>
    </row>
    <row r="249" spans="2:11">
      <c r="B249" t="s">
        <v>3376</v>
      </c>
      <c r="C249" t="s">
        <v>3377</v>
      </c>
      <c r="D249" t="s">
        <v>123</v>
      </c>
      <c r="E249" t="s">
        <v>106</v>
      </c>
      <c r="F249" t="s">
        <v>3012</v>
      </c>
      <c r="G249" s="78">
        <v>-2550000</v>
      </c>
      <c r="H249" s="78">
        <v>11.9044555555556</v>
      </c>
      <c r="I249" s="78">
        <v>-303.563616666668</v>
      </c>
      <c r="J249" s="79">
        <v>6.3E-3</v>
      </c>
      <c r="K249" s="79">
        <v>0</v>
      </c>
    </row>
    <row r="250" spans="2:11">
      <c r="B250" t="s">
        <v>3378</v>
      </c>
      <c r="C250" t="s">
        <v>3379</v>
      </c>
      <c r="D250" t="s">
        <v>123</v>
      </c>
      <c r="E250" t="s">
        <v>106</v>
      </c>
      <c r="F250" t="s">
        <v>3012</v>
      </c>
      <c r="G250" s="78">
        <v>-2100000</v>
      </c>
      <c r="H250" s="78">
        <v>11.590508888888881</v>
      </c>
      <c r="I250" s="78">
        <v>-243.40068666666701</v>
      </c>
      <c r="J250" s="79">
        <v>5.1000000000000004E-3</v>
      </c>
      <c r="K250" s="79">
        <v>0</v>
      </c>
    </row>
    <row r="251" spans="2:11">
      <c r="B251" t="s">
        <v>3380</v>
      </c>
      <c r="C251" t="s">
        <v>3381</v>
      </c>
      <c r="D251" t="s">
        <v>123</v>
      </c>
      <c r="E251" t="s">
        <v>106</v>
      </c>
      <c r="F251" t="s">
        <v>3382</v>
      </c>
      <c r="G251" s="78">
        <v>-2445000</v>
      </c>
      <c r="H251" s="78">
        <v>13.144906666666701</v>
      </c>
      <c r="I251" s="78">
        <v>-321.392968</v>
      </c>
      <c r="J251" s="79">
        <v>6.7000000000000002E-3</v>
      </c>
      <c r="K251" s="79">
        <v>0</v>
      </c>
    </row>
    <row r="252" spans="2:11">
      <c r="B252" t="s">
        <v>3383</v>
      </c>
      <c r="C252" t="s">
        <v>3384</v>
      </c>
      <c r="D252" t="s">
        <v>123</v>
      </c>
      <c r="E252" t="s">
        <v>106</v>
      </c>
      <c r="F252" t="s">
        <v>3382</v>
      </c>
      <c r="G252" s="78">
        <v>-183500</v>
      </c>
      <c r="H252" s="78">
        <v>13.024861111111111</v>
      </c>
      <c r="I252" s="78">
        <v>-23.9006201388889</v>
      </c>
      <c r="J252" s="79">
        <v>5.0000000000000001E-4</v>
      </c>
      <c r="K252" s="79">
        <v>0</v>
      </c>
    </row>
    <row r="253" spans="2:11">
      <c r="B253" t="s">
        <v>3385</v>
      </c>
      <c r="C253" t="s">
        <v>3386</v>
      </c>
      <c r="D253" t="s">
        <v>123</v>
      </c>
      <c r="E253" t="s">
        <v>106</v>
      </c>
      <c r="F253" t="s">
        <v>3015</v>
      </c>
      <c r="G253" s="78">
        <v>-2044000</v>
      </c>
      <c r="H253" s="78">
        <v>11.4742964285714</v>
      </c>
      <c r="I253" s="78">
        <v>-234.53461900000099</v>
      </c>
      <c r="J253" s="79">
        <v>4.8999999999999998E-3</v>
      </c>
      <c r="K253" s="79">
        <v>0</v>
      </c>
    </row>
    <row r="254" spans="2:11">
      <c r="B254" t="s">
        <v>3387</v>
      </c>
      <c r="C254" t="s">
        <v>3388</v>
      </c>
      <c r="D254" t="s">
        <v>123</v>
      </c>
      <c r="E254" t="s">
        <v>106</v>
      </c>
      <c r="F254" t="s">
        <v>3015</v>
      </c>
      <c r="G254" s="78">
        <v>-1700000</v>
      </c>
      <c r="H254" s="78">
        <v>11.29007125</v>
      </c>
      <c r="I254" s="78">
        <v>-191.93121124999999</v>
      </c>
      <c r="J254" s="79">
        <v>4.0000000000000001E-3</v>
      </c>
      <c r="K254" s="79">
        <v>0</v>
      </c>
    </row>
    <row r="255" spans="2:11">
      <c r="B255" t="s">
        <v>3389</v>
      </c>
      <c r="C255" t="s">
        <v>3390</v>
      </c>
      <c r="D255" t="s">
        <v>123</v>
      </c>
      <c r="E255" t="s">
        <v>106</v>
      </c>
      <c r="F255" t="s">
        <v>3391</v>
      </c>
      <c r="G255" s="78">
        <v>-10000</v>
      </c>
      <c r="H255" s="78">
        <v>11.6843</v>
      </c>
      <c r="I255" s="78">
        <v>-1.1684300000000001</v>
      </c>
      <c r="J255" s="79">
        <v>0</v>
      </c>
      <c r="K255" s="79">
        <v>0</v>
      </c>
    </row>
    <row r="256" spans="2:11">
      <c r="B256" t="s">
        <v>3392</v>
      </c>
      <c r="C256" t="s">
        <v>3393</v>
      </c>
      <c r="D256" t="s">
        <v>123</v>
      </c>
      <c r="E256" t="s">
        <v>106</v>
      </c>
      <c r="F256" t="s">
        <v>2659</v>
      </c>
      <c r="G256" s="78">
        <v>-300000</v>
      </c>
      <c r="H256" s="78">
        <v>11.17062</v>
      </c>
      <c r="I256" s="78">
        <v>-33.511859999999999</v>
      </c>
      <c r="J256" s="79">
        <v>6.9999999999999999E-4</v>
      </c>
      <c r="K256" s="79">
        <v>0</v>
      </c>
    </row>
    <row r="257" spans="2:11">
      <c r="B257" t="s">
        <v>3394</v>
      </c>
      <c r="C257" t="s">
        <v>3395</v>
      </c>
      <c r="D257" t="s">
        <v>123</v>
      </c>
      <c r="E257" t="s">
        <v>106</v>
      </c>
      <c r="F257" t="s">
        <v>2659</v>
      </c>
      <c r="G257" s="78">
        <v>-695000</v>
      </c>
      <c r="H257" s="78">
        <v>11.174189999999999</v>
      </c>
      <c r="I257" s="78">
        <v>-77.660620499999993</v>
      </c>
      <c r="J257" s="79">
        <v>1.6000000000000001E-3</v>
      </c>
      <c r="K257" s="79">
        <v>0</v>
      </c>
    </row>
    <row r="258" spans="2:11">
      <c r="B258" t="s">
        <v>3396</v>
      </c>
      <c r="C258" t="s">
        <v>3397</v>
      </c>
      <c r="D258" t="s">
        <v>123</v>
      </c>
      <c r="E258" t="s">
        <v>106</v>
      </c>
      <c r="F258" t="s">
        <v>2862</v>
      </c>
      <c r="G258" s="78">
        <v>-1660000</v>
      </c>
      <c r="H258" s="78">
        <v>12.054488888888889</v>
      </c>
      <c r="I258" s="78">
        <v>-200.10451555555599</v>
      </c>
      <c r="J258" s="79">
        <v>4.1999999999999997E-3</v>
      </c>
      <c r="K258" s="79">
        <v>0</v>
      </c>
    </row>
    <row r="259" spans="2:11">
      <c r="B259" t="s">
        <v>3398</v>
      </c>
      <c r="C259" t="s">
        <v>3399</v>
      </c>
      <c r="D259" t="s">
        <v>123</v>
      </c>
      <c r="E259" t="s">
        <v>106</v>
      </c>
      <c r="F259" t="s">
        <v>2862</v>
      </c>
      <c r="G259" s="78">
        <v>-8450000</v>
      </c>
      <c r="H259" s="78">
        <v>12.1504233333333</v>
      </c>
      <c r="I259" s="78">
        <v>-1026.7107716666601</v>
      </c>
      <c r="J259" s="79">
        <v>2.1399999999999999E-2</v>
      </c>
      <c r="K259" s="79">
        <v>-1E-4</v>
      </c>
    </row>
    <row r="260" spans="2:11">
      <c r="B260" t="s">
        <v>3400</v>
      </c>
      <c r="C260" t="s">
        <v>3401</v>
      </c>
      <c r="D260" t="s">
        <v>123</v>
      </c>
      <c r="E260" t="s">
        <v>106</v>
      </c>
      <c r="F260" t="s">
        <v>3402</v>
      </c>
      <c r="G260" s="78">
        <v>-1310000</v>
      </c>
      <c r="H260" s="78">
        <v>12.2546</v>
      </c>
      <c r="I260" s="78">
        <v>-160.53525999999999</v>
      </c>
      <c r="J260" s="79">
        <v>3.3E-3</v>
      </c>
      <c r="K260" s="79">
        <v>0</v>
      </c>
    </row>
    <row r="261" spans="2:11">
      <c r="B261" t="s">
        <v>3403</v>
      </c>
      <c r="C261" t="s">
        <v>3404</v>
      </c>
      <c r="D261" t="s">
        <v>123</v>
      </c>
      <c r="E261" t="s">
        <v>106</v>
      </c>
      <c r="F261" t="s">
        <v>3405</v>
      </c>
      <c r="G261" s="78">
        <v>1450000</v>
      </c>
      <c r="H261" s="78">
        <v>11.800927692307701</v>
      </c>
      <c r="I261" s="78">
        <v>171.11345153846199</v>
      </c>
      <c r="J261" s="79">
        <v>-3.5999999999999999E-3</v>
      </c>
      <c r="K261" s="79">
        <v>0</v>
      </c>
    </row>
    <row r="262" spans="2:11">
      <c r="B262" t="s">
        <v>3406</v>
      </c>
      <c r="C262" t="s">
        <v>3407</v>
      </c>
      <c r="D262" t="s">
        <v>123</v>
      </c>
      <c r="E262" t="s">
        <v>106</v>
      </c>
      <c r="F262" t="s">
        <v>3405</v>
      </c>
      <c r="G262" s="78">
        <v>1460000</v>
      </c>
      <c r="H262" s="78">
        <v>11.814416666666666</v>
      </c>
      <c r="I262" s="78">
        <v>172.490483333334</v>
      </c>
      <c r="J262" s="79">
        <v>-3.5999999999999999E-3</v>
      </c>
      <c r="K262" s="79">
        <v>0</v>
      </c>
    </row>
    <row r="263" spans="2:11">
      <c r="B263" t="s">
        <v>3408</v>
      </c>
      <c r="C263" t="s">
        <v>3409</v>
      </c>
      <c r="D263" t="s">
        <v>123</v>
      </c>
      <c r="E263" t="s">
        <v>106</v>
      </c>
      <c r="F263" t="s">
        <v>2421</v>
      </c>
      <c r="G263" s="78">
        <v>-505000</v>
      </c>
      <c r="H263" s="78">
        <v>12.194533333333272</v>
      </c>
      <c r="I263" s="78">
        <v>-61.582393333333201</v>
      </c>
      <c r="J263" s="79">
        <v>1.2999999999999999E-3</v>
      </c>
      <c r="K263" s="79">
        <v>0</v>
      </c>
    </row>
    <row r="264" spans="2:11">
      <c r="B264" t="s">
        <v>3410</v>
      </c>
      <c r="C264" t="s">
        <v>3411</v>
      </c>
      <c r="D264" t="s">
        <v>123</v>
      </c>
      <c r="E264" t="s">
        <v>106</v>
      </c>
      <c r="F264" t="s">
        <v>2421</v>
      </c>
      <c r="G264" s="78">
        <v>-2290000</v>
      </c>
      <c r="H264" s="78">
        <v>11.860958823529403</v>
      </c>
      <c r="I264" s="78">
        <v>-271.61595705882303</v>
      </c>
      <c r="J264" s="79">
        <v>5.7000000000000002E-3</v>
      </c>
      <c r="K264" s="79">
        <v>0</v>
      </c>
    </row>
    <row r="265" spans="2:11">
      <c r="B265" t="s">
        <v>3412</v>
      </c>
      <c r="C265" t="s">
        <v>3413</v>
      </c>
      <c r="D265" t="s">
        <v>123</v>
      </c>
      <c r="E265" t="s">
        <v>106</v>
      </c>
      <c r="F265" t="s">
        <v>2830</v>
      </c>
      <c r="G265" s="78">
        <v>-200000</v>
      </c>
      <c r="H265" s="78">
        <v>11.794420000000001</v>
      </c>
      <c r="I265" s="78">
        <v>-23.588840000000001</v>
      </c>
      <c r="J265" s="79">
        <v>5.0000000000000001E-4</v>
      </c>
      <c r="K265" s="79">
        <v>0</v>
      </c>
    </row>
    <row r="266" spans="2:11">
      <c r="B266" t="s">
        <v>3414</v>
      </c>
      <c r="C266" t="s">
        <v>3415</v>
      </c>
      <c r="D266" t="s">
        <v>123</v>
      </c>
      <c r="E266" t="s">
        <v>106</v>
      </c>
      <c r="F266" t="s">
        <v>359</v>
      </c>
      <c r="G266" s="78">
        <v>-200000</v>
      </c>
      <c r="H266" s="78">
        <v>12.42464</v>
      </c>
      <c r="I266" s="78">
        <v>-24.84928</v>
      </c>
      <c r="J266" s="79">
        <v>5.0000000000000001E-4</v>
      </c>
      <c r="K266" s="79">
        <v>0</v>
      </c>
    </row>
    <row r="267" spans="2:11">
      <c r="B267" t="s">
        <v>3416</v>
      </c>
      <c r="C267" t="s">
        <v>3417</v>
      </c>
      <c r="D267" t="s">
        <v>123</v>
      </c>
      <c r="E267" t="s">
        <v>106</v>
      </c>
      <c r="F267" t="s">
        <v>2886</v>
      </c>
      <c r="G267" s="78">
        <v>-2700000</v>
      </c>
      <c r="H267" s="78">
        <v>12.480472499999999</v>
      </c>
      <c r="I267" s="78">
        <v>-336.9727575</v>
      </c>
      <c r="J267" s="79">
        <v>7.0000000000000001E-3</v>
      </c>
      <c r="K267" s="79">
        <v>0</v>
      </c>
    </row>
    <row r="268" spans="2:11">
      <c r="B268" t="s">
        <v>3418</v>
      </c>
      <c r="C268" t="s">
        <v>3419</v>
      </c>
      <c r="D268" t="s">
        <v>123</v>
      </c>
      <c r="E268" t="s">
        <v>106</v>
      </c>
      <c r="F268" t="s">
        <v>2418</v>
      </c>
      <c r="G268" s="78">
        <v>-250000</v>
      </c>
      <c r="H268" s="78">
        <v>12.645580000000001</v>
      </c>
      <c r="I268" s="78">
        <v>-31.613949999999999</v>
      </c>
      <c r="J268" s="79">
        <v>6.9999999999999999E-4</v>
      </c>
      <c r="K268" s="79">
        <v>0</v>
      </c>
    </row>
    <row r="269" spans="2:11">
      <c r="B269" t="s">
        <v>3420</v>
      </c>
      <c r="C269" t="s">
        <v>3421</v>
      </c>
      <c r="D269" t="s">
        <v>123</v>
      </c>
      <c r="E269" t="s">
        <v>106</v>
      </c>
      <c r="F269" t="s">
        <v>2418</v>
      </c>
      <c r="G269" s="78">
        <v>610000</v>
      </c>
      <c r="H269" s="78">
        <v>12.2945923076923</v>
      </c>
      <c r="I269" s="78">
        <v>74.997013076923096</v>
      </c>
      <c r="J269" s="79">
        <v>-1.6000000000000001E-3</v>
      </c>
      <c r="K269" s="79">
        <v>0</v>
      </c>
    </row>
    <row r="270" spans="2:11">
      <c r="B270" t="s">
        <v>3420</v>
      </c>
      <c r="C270" t="s">
        <v>3422</v>
      </c>
      <c r="D270" t="s">
        <v>123</v>
      </c>
      <c r="E270" t="s">
        <v>106</v>
      </c>
      <c r="F270" t="s">
        <v>2418</v>
      </c>
      <c r="G270" s="78">
        <v>-250000</v>
      </c>
      <c r="H270" s="78">
        <v>12.294596</v>
      </c>
      <c r="I270" s="78">
        <v>-30.73649</v>
      </c>
      <c r="J270" s="79">
        <v>5.9999999999999995E-4</v>
      </c>
      <c r="K270" s="79">
        <v>0</v>
      </c>
    </row>
    <row r="271" spans="2:11">
      <c r="B271" t="s">
        <v>3423</v>
      </c>
      <c r="C271" t="s">
        <v>3424</v>
      </c>
      <c r="D271" t="s">
        <v>123</v>
      </c>
      <c r="E271" t="s">
        <v>106</v>
      </c>
      <c r="F271" t="s">
        <v>2418</v>
      </c>
      <c r="G271" s="78">
        <v>-6800000</v>
      </c>
      <c r="H271" s="78">
        <v>13.1202425</v>
      </c>
      <c r="I271" s="78">
        <v>-892.17648999999994</v>
      </c>
      <c r="J271" s="79">
        <v>1.8599999999999998E-2</v>
      </c>
      <c r="K271" s="79">
        <v>-1E-4</v>
      </c>
    </row>
    <row r="272" spans="2:11">
      <c r="B272" t="s">
        <v>3425</v>
      </c>
      <c r="C272" t="s">
        <v>3426</v>
      </c>
      <c r="D272" t="s">
        <v>123</v>
      </c>
      <c r="E272" t="s">
        <v>106</v>
      </c>
      <c r="F272" t="s">
        <v>2596</v>
      </c>
      <c r="G272" s="78">
        <v>-3000000</v>
      </c>
      <c r="H272" s="78">
        <v>12.0942285714286</v>
      </c>
      <c r="I272" s="78">
        <v>-362.82685714285799</v>
      </c>
      <c r="J272" s="79">
        <v>7.6E-3</v>
      </c>
      <c r="K272" s="79">
        <v>0</v>
      </c>
    </row>
    <row r="273" spans="2:11">
      <c r="B273" t="s">
        <v>3427</v>
      </c>
      <c r="C273" t="s">
        <v>3428</v>
      </c>
      <c r="D273" t="s">
        <v>123</v>
      </c>
      <c r="E273" t="s">
        <v>106</v>
      </c>
      <c r="F273" t="s">
        <v>2818</v>
      </c>
      <c r="G273" s="78">
        <v>-2290000</v>
      </c>
      <c r="H273" s="78">
        <v>14.475335294117562</v>
      </c>
      <c r="I273" s="78">
        <v>-331.48517823529301</v>
      </c>
      <c r="J273" s="79">
        <v>6.8999999999999999E-3</v>
      </c>
      <c r="K273" s="79">
        <v>0</v>
      </c>
    </row>
    <row r="274" spans="2:11">
      <c r="B274" t="s">
        <v>3429</v>
      </c>
      <c r="C274" t="s">
        <v>3430</v>
      </c>
      <c r="D274" t="s">
        <v>123</v>
      </c>
      <c r="E274" t="s">
        <v>106</v>
      </c>
      <c r="F274" t="s">
        <v>2623</v>
      </c>
      <c r="G274" s="78">
        <v>-400000</v>
      </c>
      <c r="H274" s="78">
        <v>15.679069999999999</v>
      </c>
      <c r="I274" s="78">
        <v>-62.716279999999998</v>
      </c>
      <c r="J274" s="79">
        <v>1.2999999999999999E-3</v>
      </c>
      <c r="K274" s="79">
        <v>0</v>
      </c>
    </row>
    <row r="275" spans="2:11">
      <c r="B275" t="s">
        <v>3431</v>
      </c>
      <c r="C275" t="s">
        <v>3432</v>
      </c>
      <c r="D275" t="s">
        <v>123</v>
      </c>
      <c r="E275" t="s">
        <v>106</v>
      </c>
      <c r="F275" t="s">
        <v>2800</v>
      </c>
      <c r="G275" s="78">
        <v>-723000</v>
      </c>
      <c r="H275" s="78">
        <v>15.6358</v>
      </c>
      <c r="I275" s="78">
        <v>-113.046834</v>
      </c>
      <c r="J275" s="79">
        <v>2.3999999999999998E-3</v>
      </c>
      <c r="K275" s="79">
        <v>0</v>
      </c>
    </row>
    <row r="276" spans="2:11">
      <c r="B276" t="s">
        <v>3433</v>
      </c>
      <c r="C276" t="s">
        <v>3434</v>
      </c>
      <c r="D276" t="s">
        <v>123</v>
      </c>
      <c r="E276" t="s">
        <v>106</v>
      </c>
      <c r="F276" t="s">
        <v>2800</v>
      </c>
      <c r="G276" s="78">
        <v>-700000</v>
      </c>
      <c r="H276" s="78">
        <v>15.787929999999999</v>
      </c>
      <c r="I276" s="78">
        <v>-110.51551000000001</v>
      </c>
      <c r="J276" s="79">
        <v>2.3E-3</v>
      </c>
      <c r="K276" s="79">
        <v>0</v>
      </c>
    </row>
    <row r="277" spans="2:11">
      <c r="B277" t="s">
        <v>3435</v>
      </c>
      <c r="C277" t="s">
        <v>3436</v>
      </c>
      <c r="D277" t="s">
        <v>123</v>
      </c>
      <c r="E277" t="s">
        <v>106</v>
      </c>
      <c r="F277" t="s">
        <v>2800</v>
      </c>
      <c r="G277" s="78">
        <v>225000</v>
      </c>
      <c r="H277" s="78">
        <v>15.0455955555556</v>
      </c>
      <c r="I277" s="78">
        <v>33.852590000000099</v>
      </c>
      <c r="J277" s="79">
        <v>-6.9999999999999999E-4</v>
      </c>
      <c r="K277" s="79">
        <v>0</v>
      </c>
    </row>
    <row r="278" spans="2:11">
      <c r="B278" t="s">
        <v>3437</v>
      </c>
      <c r="C278" t="s">
        <v>3438</v>
      </c>
      <c r="D278" t="s">
        <v>123</v>
      </c>
      <c r="E278" t="s">
        <v>106</v>
      </c>
      <c r="F278" t="s">
        <v>2800</v>
      </c>
      <c r="G278" s="78">
        <v>-9300000</v>
      </c>
      <c r="H278" s="78">
        <v>15.3118133333333</v>
      </c>
      <c r="I278" s="78">
        <v>-1423.99863999999</v>
      </c>
      <c r="J278" s="79">
        <v>2.9700000000000001E-2</v>
      </c>
      <c r="K278" s="79">
        <v>-1E-4</v>
      </c>
    </row>
    <row r="279" spans="2:11">
      <c r="B279" t="s">
        <v>3439</v>
      </c>
      <c r="C279" t="s">
        <v>3440</v>
      </c>
      <c r="D279" t="s">
        <v>123</v>
      </c>
      <c r="E279" t="s">
        <v>106</v>
      </c>
      <c r="F279" t="s">
        <v>3441</v>
      </c>
      <c r="G279" s="78">
        <v>-180000</v>
      </c>
      <c r="H279" s="78">
        <v>14.675461111111112</v>
      </c>
      <c r="I279" s="78">
        <v>-26.41583</v>
      </c>
      <c r="J279" s="79">
        <v>5.9999999999999995E-4</v>
      </c>
      <c r="K279" s="79">
        <v>0</v>
      </c>
    </row>
    <row r="280" spans="2:11">
      <c r="B280" t="s">
        <v>3442</v>
      </c>
      <c r="C280" t="s">
        <v>3443</v>
      </c>
      <c r="D280" t="s">
        <v>123</v>
      </c>
      <c r="E280" t="s">
        <v>106</v>
      </c>
      <c r="F280" t="s">
        <v>3444</v>
      </c>
      <c r="G280" s="78">
        <v>2389000</v>
      </c>
      <c r="H280" s="78">
        <v>14.555416666666709</v>
      </c>
      <c r="I280" s="78">
        <v>347.72890416666598</v>
      </c>
      <c r="J280" s="79">
        <v>-7.1999999999999998E-3</v>
      </c>
      <c r="K280" s="79">
        <v>0</v>
      </c>
    </row>
    <row r="281" spans="2:11">
      <c r="B281" t="s">
        <v>3445</v>
      </c>
      <c r="C281" t="s">
        <v>3446</v>
      </c>
      <c r="D281" t="s">
        <v>123</v>
      </c>
      <c r="E281" t="s">
        <v>106</v>
      </c>
      <c r="F281" t="s">
        <v>2805</v>
      </c>
      <c r="G281" s="78">
        <v>-95000</v>
      </c>
      <c r="H281" s="78">
        <v>15.57578947368421</v>
      </c>
      <c r="I281" s="78">
        <v>-14.797000000000001</v>
      </c>
      <c r="J281" s="79">
        <v>2.9999999999999997E-4</v>
      </c>
      <c r="K281" s="79">
        <v>0</v>
      </c>
    </row>
    <row r="282" spans="2:11">
      <c r="B282" t="s">
        <v>3447</v>
      </c>
      <c r="C282" t="s">
        <v>3448</v>
      </c>
      <c r="D282" t="s">
        <v>123</v>
      </c>
      <c r="E282" t="s">
        <v>106</v>
      </c>
      <c r="F282" t="s">
        <v>2805</v>
      </c>
      <c r="G282" s="78">
        <v>-2990000</v>
      </c>
      <c r="H282" s="78">
        <v>15.445741935483893</v>
      </c>
      <c r="I282" s="78">
        <v>-461.827683870969</v>
      </c>
      <c r="J282" s="79">
        <v>9.5999999999999992E-3</v>
      </c>
      <c r="K282" s="79">
        <v>0</v>
      </c>
    </row>
    <row r="283" spans="2:11">
      <c r="B283" t="s">
        <v>3449</v>
      </c>
      <c r="C283" t="s">
        <v>3450</v>
      </c>
      <c r="D283" t="s">
        <v>123</v>
      </c>
      <c r="E283" t="s">
        <v>106</v>
      </c>
      <c r="F283" t="s">
        <v>2805</v>
      </c>
      <c r="G283" s="78">
        <v>-2000000</v>
      </c>
      <c r="H283" s="78">
        <v>15.559668</v>
      </c>
      <c r="I283" s="78">
        <v>-311.19335999999998</v>
      </c>
      <c r="J283" s="79">
        <v>6.4999999999999997E-3</v>
      </c>
      <c r="K283" s="79">
        <v>0</v>
      </c>
    </row>
    <row r="284" spans="2:11">
      <c r="B284" t="s">
        <v>3451</v>
      </c>
      <c r="C284" t="s">
        <v>3452</v>
      </c>
      <c r="D284" t="s">
        <v>123</v>
      </c>
      <c r="E284" t="s">
        <v>106</v>
      </c>
      <c r="F284" t="s">
        <v>2805</v>
      </c>
      <c r="G284" s="78">
        <v>-3050000</v>
      </c>
      <c r="H284" s="78">
        <v>14.781492131147509</v>
      </c>
      <c r="I284" s="78">
        <v>-450.83550999999898</v>
      </c>
      <c r="J284" s="79">
        <v>9.4000000000000004E-3</v>
      </c>
      <c r="K284" s="79">
        <v>0</v>
      </c>
    </row>
    <row r="285" spans="2:11">
      <c r="B285" t="s">
        <v>3453</v>
      </c>
      <c r="C285" t="s">
        <v>3454</v>
      </c>
      <c r="D285" t="s">
        <v>123</v>
      </c>
      <c r="E285" t="s">
        <v>106</v>
      </c>
      <c r="F285" t="s">
        <v>3036</v>
      </c>
      <c r="G285" s="78">
        <v>2649000</v>
      </c>
      <c r="H285" s="78">
        <v>14.775494999999999</v>
      </c>
      <c r="I285" s="78">
        <v>391.40286255000001</v>
      </c>
      <c r="J285" s="79">
        <v>-8.2000000000000007E-3</v>
      </c>
      <c r="K285" s="79">
        <v>0</v>
      </c>
    </row>
    <row r="286" spans="2:11">
      <c r="B286" t="s">
        <v>3455</v>
      </c>
      <c r="C286" t="s">
        <v>3456</v>
      </c>
      <c r="D286" t="s">
        <v>123</v>
      </c>
      <c r="E286" t="s">
        <v>106</v>
      </c>
      <c r="F286" t="s">
        <v>3036</v>
      </c>
      <c r="G286" s="78">
        <v>-4400000</v>
      </c>
      <c r="H286" s="78">
        <v>15.138118333333292</v>
      </c>
      <c r="I286" s="78">
        <v>-666.07720666666501</v>
      </c>
      <c r="J286" s="79">
        <v>1.3899999999999999E-2</v>
      </c>
      <c r="K286" s="79">
        <v>0</v>
      </c>
    </row>
    <row r="287" spans="2:11">
      <c r="B287" t="s">
        <v>3457</v>
      </c>
      <c r="C287" t="s">
        <v>3458</v>
      </c>
      <c r="D287" t="s">
        <v>123</v>
      </c>
      <c r="E287" t="s">
        <v>106</v>
      </c>
      <c r="F287" t="s">
        <v>2559</v>
      </c>
      <c r="G287" s="78">
        <v>-7830000</v>
      </c>
      <c r="H287" s="78">
        <v>15.0417545454545</v>
      </c>
      <c r="I287" s="78">
        <v>-1177.7693809090899</v>
      </c>
      <c r="J287" s="79">
        <v>2.4500000000000001E-2</v>
      </c>
      <c r="K287" s="79">
        <v>-1E-4</v>
      </c>
    </row>
    <row r="288" spans="2:11">
      <c r="B288" t="s">
        <v>3459</v>
      </c>
      <c r="C288" t="s">
        <v>3460</v>
      </c>
      <c r="D288" t="s">
        <v>123</v>
      </c>
      <c r="E288" t="s">
        <v>106</v>
      </c>
      <c r="F288" t="s">
        <v>2559</v>
      </c>
      <c r="G288" s="78">
        <v>720000</v>
      </c>
      <c r="H288" s="78">
        <v>14.2052923076923</v>
      </c>
      <c r="I288" s="78">
        <v>102.278104615384</v>
      </c>
      <c r="J288" s="79">
        <v>-2.0999999999999999E-3</v>
      </c>
      <c r="K288" s="79">
        <v>0</v>
      </c>
    </row>
    <row r="289" spans="2:11">
      <c r="B289" t="s">
        <v>3461</v>
      </c>
      <c r="C289" t="s">
        <v>3462</v>
      </c>
      <c r="D289" t="s">
        <v>123</v>
      </c>
      <c r="E289" t="s">
        <v>106</v>
      </c>
      <c r="F289" t="s">
        <v>3463</v>
      </c>
      <c r="G289" s="78">
        <v>-1100000</v>
      </c>
      <c r="H289" s="78">
        <v>12.947972</v>
      </c>
      <c r="I289" s="78">
        <v>-142.42769200000001</v>
      </c>
      <c r="J289" s="79">
        <v>3.0000000000000001E-3</v>
      </c>
      <c r="K289" s="79">
        <v>0</v>
      </c>
    </row>
    <row r="290" spans="2:11">
      <c r="B290" t="s">
        <v>3464</v>
      </c>
      <c r="C290" t="s">
        <v>3465</v>
      </c>
      <c r="D290" t="s">
        <v>123</v>
      </c>
      <c r="E290" t="s">
        <v>106</v>
      </c>
      <c r="F290" t="s">
        <v>2695</v>
      </c>
      <c r="G290" s="78">
        <v>-448000</v>
      </c>
      <c r="H290" s="78">
        <v>12.2938333333333</v>
      </c>
      <c r="I290" s="78">
        <v>-55.076373333333201</v>
      </c>
      <c r="J290" s="79">
        <v>1.1000000000000001E-3</v>
      </c>
      <c r="K290" s="79">
        <v>0</v>
      </c>
    </row>
    <row r="291" spans="2:11">
      <c r="B291" t="s">
        <v>3466</v>
      </c>
      <c r="C291" t="s">
        <v>3467</v>
      </c>
      <c r="D291" t="s">
        <v>123</v>
      </c>
      <c r="E291" t="s">
        <v>106</v>
      </c>
      <c r="F291" t="s">
        <v>2695</v>
      </c>
      <c r="G291" s="78">
        <v>-94000</v>
      </c>
      <c r="H291" s="78">
        <v>11.407</v>
      </c>
      <c r="I291" s="78">
        <v>-10.722580000000001</v>
      </c>
      <c r="J291" s="79">
        <v>2.0000000000000001E-4</v>
      </c>
      <c r="K291" s="79">
        <v>0</v>
      </c>
    </row>
    <row r="292" spans="2:11">
      <c r="B292" t="s">
        <v>3468</v>
      </c>
      <c r="C292" t="s">
        <v>3469</v>
      </c>
      <c r="D292" t="s">
        <v>123</v>
      </c>
      <c r="E292" t="s">
        <v>106</v>
      </c>
      <c r="F292" t="s">
        <v>2695</v>
      </c>
      <c r="G292" s="78">
        <v>-300000</v>
      </c>
      <c r="H292" s="78">
        <v>11.4189966666667</v>
      </c>
      <c r="I292" s="78">
        <v>-34.256990000000101</v>
      </c>
      <c r="J292" s="79">
        <v>6.9999999999999999E-4</v>
      </c>
      <c r="K292" s="79">
        <v>0</v>
      </c>
    </row>
    <row r="293" spans="2:11">
      <c r="B293" t="s">
        <v>3470</v>
      </c>
      <c r="C293" t="s">
        <v>3471</v>
      </c>
      <c r="D293" t="s">
        <v>123</v>
      </c>
      <c r="E293" t="s">
        <v>106</v>
      </c>
      <c r="F293" t="s">
        <v>2695</v>
      </c>
      <c r="G293" s="78">
        <v>-1600000</v>
      </c>
      <c r="H293" s="78">
        <v>11.368055</v>
      </c>
      <c r="I293" s="78">
        <v>-181.88888</v>
      </c>
      <c r="J293" s="79">
        <v>3.8E-3</v>
      </c>
      <c r="K293" s="79">
        <v>0</v>
      </c>
    </row>
    <row r="294" spans="2:11">
      <c r="B294" t="s">
        <v>3472</v>
      </c>
      <c r="C294" t="s">
        <v>3473</v>
      </c>
      <c r="D294" t="s">
        <v>123</v>
      </c>
      <c r="E294" t="s">
        <v>106</v>
      </c>
      <c r="F294" t="s">
        <v>3084</v>
      </c>
      <c r="G294" s="78">
        <v>-11800000</v>
      </c>
      <c r="H294" s="78">
        <v>10.737209999999999</v>
      </c>
      <c r="I294" s="78">
        <v>-1266.9907800000001</v>
      </c>
      <c r="J294" s="79">
        <v>2.64E-2</v>
      </c>
      <c r="K294" s="79">
        <v>-1E-4</v>
      </c>
    </row>
    <row r="295" spans="2:11">
      <c r="B295" t="s">
        <v>3474</v>
      </c>
      <c r="C295" t="s">
        <v>3475</v>
      </c>
      <c r="D295" t="s">
        <v>123</v>
      </c>
      <c r="E295" t="s">
        <v>106</v>
      </c>
      <c r="F295" t="s">
        <v>3476</v>
      </c>
      <c r="G295" s="78">
        <v>-1000000</v>
      </c>
      <c r="H295" s="78">
        <v>10.78937</v>
      </c>
      <c r="I295" s="78">
        <v>-107.8937</v>
      </c>
      <c r="J295" s="79">
        <v>2.2000000000000001E-3</v>
      </c>
      <c r="K295" s="79">
        <v>0</v>
      </c>
    </row>
    <row r="296" spans="2:11">
      <c r="B296" t="s">
        <v>3477</v>
      </c>
      <c r="C296" t="s">
        <v>3478</v>
      </c>
      <c r="D296" t="s">
        <v>123</v>
      </c>
      <c r="E296" t="s">
        <v>106</v>
      </c>
      <c r="F296" t="s">
        <v>3479</v>
      </c>
      <c r="G296" s="78">
        <v>-470000</v>
      </c>
      <c r="H296" s="78">
        <v>7.124908333333333</v>
      </c>
      <c r="I296" s="78">
        <v>-33.4870691666667</v>
      </c>
      <c r="J296" s="79">
        <v>6.9999999999999999E-4</v>
      </c>
      <c r="K296" s="79">
        <v>0</v>
      </c>
    </row>
    <row r="297" spans="2:11">
      <c r="B297" t="s">
        <v>3480</v>
      </c>
      <c r="C297" t="s">
        <v>3481</v>
      </c>
      <c r="D297" t="s">
        <v>123</v>
      </c>
      <c r="E297" t="s">
        <v>106</v>
      </c>
      <c r="F297" t="s">
        <v>2880</v>
      </c>
      <c r="G297" s="78">
        <v>-85000</v>
      </c>
      <c r="H297" s="78">
        <v>0.90808333333333335</v>
      </c>
      <c r="I297" s="78">
        <v>-0.77187083333333295</v>
      </c>
      <c r="J297" s="79">
        <v>0</v>
      </c>
      <c r="K297" s="79">
        <v>0</v>
      </c>
    </row>
    <row r="298" spans="2:11">
      <c r="B298" t="s">
        <v>3482</v>
      </c>
      <c r="C298" t="s">
        <v>3483</v>
      </c>
      <c r="D298" t="s">
        <v>123</v>
      </c>
      <c r="E298" t="s">
        <v>106</v>
      </c>
      <c r="F298" t="s">
        <v>2880</v>
      </c>
      <c r="G298" s="78">
        <v>1120000</v>
      </c>
      <c r="H298" s="78">
        <v>0.92046153846154</v>
      </c>
      <c r="I298" s="78">
        <v>10.3091692307692</v>
      </c>
      <c r="J298" s="79">
        <v>-2.0000000000000001E-4</v>
      </c>
      <c r="K298" s="79">
        <v>0</v>
      </c>
    </row>
    <row r="299" spans="2:11">
      <c r="B299" t="s">
        <v>3484</v>
      </c>
      <c r="C299" t="s">
        <v>3485</v>
      </c>
      <c r="D299" t="s">
        <v>123</v>
      </c>
      <c r="E299" t="s">
        <v>106</v>
      </c>
      <c r="F299" t="s">
        <v>2880</v>
      </c>
      <c r="G299" s="78">
        <v>250000</v>
      </c>
      <c r="H299" s="78">
        <v>1.12096</v>
      </c>
      <c r="I299" s="78">
        <v>2.8024</v>
      </c>
      <c r="J299" s="79">
        <v>-1E-4</v>
      </c>
      <c r="K299" s="79">
        <v>0</v>
      </c>
    </row>
    <row r="300" spans="2:11">
      <c r="B300" t="s">
        <v>3486</v>
      </c>
      <c r="C300" t="s">
        <v>3487</v>
      </c>
      <c r="D300" t="s">
        <v>123</v>
      </c>
      <c r="E300" t="s">
        <v>106</v>
      </c>
      <c r="F300" t="s">
        <v>2575</v>
      </c>
      <c r="G300" s="78">
        <v>-85000</v>
      </c>
      <c r="H300" s="78">
        <v>-5.6311</v>
      </c>
      <c r="I300" s="78">
        <v>4.786435</v>
      </c>
      <c r="J300" s="79">
        <v>-1E-4</v>
      </c>
      <c r="K300" s="79">
        <v>0</v>
      </c>
    </row>
    <row r="301" spans="2:11">
      <c r="B301" t="s">
        <v>3488</v>
      </c>
      <c r="C301" t="s">
        <v>3489</v>
      </c>
      <c r="D301" t="s">
        <v>123</v>
      </c>
      <c r="E301" t="s">
        <v>106</v>
      </c>
      <c r="F301" t="s">
        <v>2575</v>
      </c>
      <c r="G301" s="78">
        <v>670000</v>
      </c>
      <c r="H301" s="78">
        <v>-4.7215833333333252</v>
      </c>
      <c r="I301" s="78">
        <v>-31.634608333333301</v>
      </c>
      <c r="J301" s="79">
        <v>6.9999999999999999E-4</v>
      </c>
      <c r="K301" s="79">
        <v>0</v>
      </c>
    </row>
    <row r="302" spans="2:11">
      <c r="B302" t="s">
        <v>3490</v>
      </c>
      <c r="C302" t="s">
        <v>3491</v>
      </c>
      <c r="D302" t="s">
        <v>123</v>
      </c>
      <c r="E302" t="s">
        <v>106</v>
      </c>
      <c r="F302" t="s">
        <v>3492</v>
      </c>
      <c r="G302" s="78">
        <v>-675500</v>
      </c>
      <c r="H302" s="78">
        <v>-18.50656</v>
      </c>
      <c r="I302" s="78">
        <v>125.0118128</v>
      </c>
      <c r="J302" s="79">
        <v>-2.5999999999999999E-3</v>
      </c>
      <c r="K302" s="79">
        <v>0</v>
      </c>
    </row>
    <row r="303" spans="2:11">
      <c r="B303" t="s">
        <v>3490</v>
      </c>
      <c r="C303" t="s">
        <v>3493</v>
      </c>
      <c r="D303" t="s">
        <v>123</v>
      </c>
      <c r="E303" t="s">
        <v>106</v>
      </c>
      <c r="F303" t="s">
        <v>3492</v>
      </c>
      <c r="G303" s="78">
        <v>1815000</v>
      </c>
      <c r="H303" s="78">
        <v>-18.506594444444364</v>
      </c>
      <c r="I303" s="78">
        <v>-335.89468916666601</v>
      </c>
      <c r="J303" s="79">
        <v>7.0000000000000001E-3</v>
      </c>
      <c r="K303" s="79">
        <v>0</v>
      </c>
    </row>
    <row r="304" spans="2:11">
      <c r="B304" t="s">
        <v>3494</v>
      </c>
      <c r="C304" t="s">
        <v>3495</v>
      </c>
      <c r="D304" t="s">
        <v>123</v>
      </c>
      <c r="E304" t="s">
        <v>106</v>
      </c>
      <c r="F304" t="s">
        <v>2539</v>
      </c>
      <c r="G304" s="78">
        <v>-1845000</v>
      </c>
      <c r="H304" s="78">
        <v>-24.668828571428602</v>
      </c>
      <c r="I304" s="78">
        <v>455.13988714285802</v>
      </c>
      <c r="J304" s="79">
        <v>-9.4999999999999998E-3</v>
      </c>
      <c r="K304" s="79">
        <v>0</v>
      </c>
    </row>
    <row r="305" spans="2:11">
      <c r="B305" t="s">
        <v>3496</v>
      </c>
      <c r="C305" t="s">
        <v>3497</v>
      </c>
      <c r="D305" t="s">
        <v>123</v>
      </c>
      <c r="E305" t="s">
        <v>106</v>
      </c>
      <c r="F305" t="s">
        <v>2539</v>
      </c>
      <c r="G305" s="78">
        <v>-10800000</v>
      </c>
      <c r="H305" s="78">
        <v>-26.05332125</v>
      </c>
      <c r="I305" s="78">
        <v>2813.758695</v>
      </c>
      <c r="J305" s="79">
        <v>-5.8599999999999999E-2</v>
      </c>
      <c r="K305" s="79">
        <v>2.0000000000000001E-4</v>
      </c>
    </row>
    <row r="306" spans="2:11">
      <c r="B306" t="s">
        <v>3498</v>
      </c>
      <c r="C306" t="s">
        <v>3499</v>
      </c>
      <c r="D306" t="s">
        <v>123</v>
      </c>
      <c r="E306" t="s">
        <v>106</v>
      </c>
      <c r="F306" t="s">
        <v>3064</v>
      </c>
      <c r="G306" s="78">
        <v>-900000</v>
      </c>
      <c r="H306" s="78">
        <v>-25.019254</v>
      </c>
      <c r="I306" s="78">
        <v>225.17328599999999</v>
      </c>
      <c r="J306" s="79">
        <v>-4.7000000000000002E-3</v>
      </c>
      <c r="K306" s="79">
        <v>0</v>
      </c>
    </row>
    <row r="307" spans="2:11">
      <c r="B307" t="s">
        <v>3500</v>
      </c>
      <c r="C307" t="s">
        <v>3501</v>
      </c>
      <c r="D307" t="s">
        <v>123</v>
      </c>
      <c r="E307" t="s">
        <v>106</v>
      </c>
      <c r="F307" t="s">
        <v>2617</v>
      </c>
      <c r="G307" s="78">
        <v>150000</v>
      </c>
      <c r="H307" s="78">
        <v>-8.6630199999999995</v>
      </c>
      <c r="I307" s="78">
        <v>-12.994529999999999</v>
      </c>
      <c r="J307" s="79">
        <v>2.9999999999999997E-4</v>
      </c>
      <c r="K307" s="79">
        <v>0</v>
      </c>
    </row>
    <row r="308" spans="2:11">
      <c r="B308" t="s">
        <v>3502</v>
      </c>
      <c r="C308" t="s">
        <v>3503</v>
      </c>
      <c r="D308" t="s">
        <v>123</v>
      </c>
      <c r="E308" t="s">
        <v>106</v>
      </c>
      <c r="F308" t="s">
        <v>2617</v>
      </c>
      <c r="G308" s="78">
        <v>-1810000</v>
      </c>
      <c r="H308" s="78">
        <v>-9.6633833333333197</v>
      </c>
      <c r="I308" s="78">
        <v>174.90723833333399</v>
      </c>
      <c r="J308" s="79">
        <v>-3.5999999999999999E-3</v>
      </c>
      <c r="K308" s="79">
        <v>0</v>
      </c>
    </row>
    <row r="309" spans="2:11">
      <c r="B309" t="s">
        <v>3504</v>
      </c>
      <c r="C309" t="s">
        <v>3505</v>
      </c>
      <c r="D309" t="s">
        <v>123</v>
      </c>
      <c r="E309" t="s">
        <v>106</v>
      </c>
      <c r="F309" t="s">
        <v>2617</v>
      </c>
      <c r="G309" s="78">
        <v>-5060000</v>
      </c>
      <c r="H309" s="78">
        <v>-11.0542678571429</v>
      </c>
      <c r="I309" s="78">
        <v>559.34595357143098</v>
      </c>
      <c r="J309" s="79">
        <v>-1.1599999999999999E-2</v>
      </c>
      <c r="K309" s="79">
        <v>0</v>
      </c>
    </row>
    <row r="310" spans="2:11">
      <c r="B310" t="s">
        <v>3506</v>
      </c>
      <c r="C310" t="s">
        <v>3507</v>
      </c>
      <c r="D310" t="s">
        <v>123</v>
      </c>
      <c r="E310" t="s">
        <v>106</v>
      </c>
      <c r="F310" t="s">
        <v>2617</v>
      </c>
      <c r="G310" s="78">
        <v>-15300000</v>
      </c>
      <c r="H310" s="78">
        <v>-17.323060000000002</v>
      </c>
      <c r="I310" s="78">
        <v>2650.4281799999999</v>
      </c>
      <c r="J310" s="79">
        <v>-5.5199999999999999E-2</v>
      </c>
      <c r="K310" s="79">
        <v>2.0000000000000001E-4</v>
      </c>
    </row>
    <row r="311" spans="2:11">
      <c r="B311" t="s">
        <v>3508</v>
      </c>
      <c r="C311" t="s">
        <v>3509</v>
      </c>
      <c r="D311" t="s">
        <v>123</v>
      </c>
      <c r="E311" t="s">
        <v>106</v>
      </c>
      <c r="F311" t="s">
        <v>2841</v>
      </c>
      <c r="G311" s="78">
        <v>4685000</v>
      </c>
      <c r="H311" s="78">
        <v>-10.893826666666699</v>
      </c>
      <c r="I311" s="78">
        <v>-510.375779333335</v>
      </c>
      <c r="J311" s="79">
        <v>1.06E-2</v>
      </c>
      <c r="K311" s="79">
        <v>0</v>
      </c>
    </row>
    <row r="312" spans="2:11">
      <c r="B312" t="s">
        <v>3508</v>
      </c>
      <c r="C312" t="s">
        <v>3510</v>
      </c>
      <c r="D312" t="s">
        <v>123</v>
      </c>
      <c r="E312" t="s">
        <v>106</v>
      </c>
      <c r="F312" t="s">
        <v>2841</v>
      </c>
      <c r="G312" s="78">
        <v>-50000</v>
      </c>
      <c r="H312" s="78">
        <v>-10.89382</v>
      </c>
      <c r="I312" s="78">
        <v>5.4469099999999999</v>
      </c>
      <c r="J312" s="79">
        <v>-1E-4</v>
      </c>
      <c r="K312" s="79">
        <v>0</v>
      </c>
    </row>
    <row r="313" spans="2:11">
      <c r="B313" t="s">
        <v>3511</v>
      </c>
      <c r="C313" t="s">
        <v>3512</v>
      </c>
      <c r="D313" t="s">
        <v>123</v>
      </c>
      <c r="E313" t="s">
        <v>106</v>
      </c>
      <c r="F313" t="s">
        <v>2841</v>
      </c>
      <c r="G313" s="78">
        <v>1100000</v>
      </c>
      <c r="H313" s="78">
        <v>-10.70445</v>
      </c>
      <c r="I313" s="78">
        <v>-117.74894999999999</v>
      </c>
      <c r="J313" s="79">
        <v>2.5000000000000001E-3</v>
      </c>
      <c r="K313" s="79">
        <v>0</v>
      </c>
    </row>
    <row r="314" spans="2:11">
      <c r="B314" t="s">
        <v>3513</v>
      </c>
      <c r="C314" t="s">
        <v>3514</v>
      </c>
      <c r="D314" t="s">
        <v>123</v>
      </c>
      <c r="E314" t="s">
        <v>106</v>
      </c>
      <c r="F314" t="s">
        <v>2841</v>
      </c>
      <c r="G314" s="78">
        <v>-1300000</v>
      </c>
      <c r="H314" s="78">
        <v>-12.247682307692308</v>
      </c>
      <c r="I314" s="78">
        <v>159.21986999999999</v>
      </c>
      <c r="J314" s="79">
        <v>-3.3E-3</v>
      </c>
      <c r="K314" s="79">
        <v>0</v>
      </c>
    </row>
    <row r="315" spans="2:11">
      <c r="B315" t="s">
        <v>3515</v>
      </c>
      <c r="C315" t="s">
        <v>3516</v>
      </c>
      <c r="D315" t="s">
        <v>123</v>
      </c>
      <c r="E315" t="s">
        <v>106</v>
      </c>
      <c r="F315" t="s">
        <v>2584</v>
      </c>
      <c r="G315" s="78">
        <v>-1550000</v>
      </c>
      <c r="H315" s="78">
        <v>-5.1601724999999998</v>
      </c>
      <c r="I315" s="78">
        <v>79.982673750000004</v>
      </c>
      <c r="J315" s="79">
        <v>-1.6999999999999999E-3</v>
      </c>
      <c r="K315" s="79">
        <v>0</v>
      </c>
    </row>
    <row r="316" spans="2:11">
      <c r="B316" t="s">
        <v>3517</v>
      </c>
      <c r="C316" t="s">
        <v>3518</v>
      </c>
      <c r="D316" t="s">
        <v>123</v>
      </c>
      <c r="E316" t="s">
        <v>106</v>
      </c>
      <c r="F316" t="s">
        <v>2584</v>
      </c>
      <c r="G316" s="78">
        <v>-980000</v>
      </c>
      <c r="H316" s="78">
        <v>-5.1617333333333333</v>
      </c>
      <c r="I316" s="78">
        <v>50.584986666666701</v>
      </c>
      <c r="J316" s="79">
        <v>-1.1000000000000001E-3</v>
      </c>
      <c r="K316" s="79">
        <v>0</v>
      </c>
    </row>
    <row r="317" spans="2:11">
      <c r="B317" t="s">
        <v>3519</v>
      </c>
      <c r="C317" t="s">
        <v>3520</v>
      </c>
      <c r="D317" t="s">
        <v>123</v>
      </c>
      <c r="E317" t="s">
        <v>106</v>
      </c>
      <c r="F317" t="s">
        <v>2584</v>
      </c>
      <c r="G317" s="78">
        <v>55000</v>
      </c>
      <c r="H317" s="78">
        <v>-7.6626545454545454</v>
      </c>
      <c r="I317" s="78">
        <v>-4.2144599999999999</v>
      </c>
      <c r="J317" s="79">
        <v>1E-4</v>
      </c>
      <c r="K317" s="79">
        <v>0</v>
      </c>
    </row>
    <row r="318" spans="2:11">
      <c r="B318" t="s">
        <v>3521</v>
      </c>
      <c r="C318" t="s">
        <v>3522</v>
      </c>
      <c r="D318" t="s">
        <v>123</v>
      </c>
      <c r="E318" t="s">
        <v>106</v>
      </c>
      <c r="F318" t="s">
        <v>2584</v>
      </c>
      <c r="G318" s="78">
        <v>-770000</v>
      </c>
      <c r="H318" s="78">
        <v>-11.068067532467506</v>
      </c>
      <c r="I318" s="78">
        <v>85.2241199999998</v>
      </c>
      <c r="J318" s="79">
        <v>-1.8E-3</v>
      </c>
      <c r="K318" s="79">
        <v>0</v>
      </c>
    </row>
    <row r="319" spans="2:11">
      <c r="B319" t="s">
        <v>3523</v>
      </c>
      <c r="C319" t="s">
        <v>3524</v>
      </c>
      <c r="D319" t="s">
        <v>123</v>
      </c>
      <c r="E319" t="s">
        <v>106</v>
      </c>
      <c r="F319" t="s">
        <v>2638</v>
      </c>
      <c r="G319" s="78">
        <v>-220000</v>
      </c>
      <c r="H319" s="78">
        <v>-7.5627181818181821</v>
      </c>
      <c r="I319" s="78">
        <v>16.637979999999999</v>
      </c>
      <c r="J319" s="79">
        <v>-2.9999999999999997E-4</v>
      </c>
      <c r="K319" s="79">
        <v>0</v>
      </c>
    </row>
    <row r="320" spans="2:11">
      <c r="B320" t="s">
        <v>3525</v>
      </c>
      <c r="C320" t="s">
        <v>3526</v>
      </c>
      <c r="D320" t="s">
        <v>123</v>
      </c>
      <c r="E320" t="s">
        <v>106</v>
      </c>
      <c r="F320" t="s">
        <v>2638</v>
      </c>
      <c r="G320" s="78">
        <v>-503600</v>
      </c>
      <c r="H320" s="78">
        <v>-7.6126129032258145</v>
      </c>
      <c r="I320" s="78">
        <v>38.337118580645097</v>
      </c>
      <c r="J320" s="79">
        <v>-8.0000000000000004E-4</v>
      </c>
      <c r="K320" s="79">
        <v>0</v>
      </c>
    </row>
    <row r="321" spans="2:11">
      <c r="B321" t="s">
        <v>3527</v>
      </c>
      <c r="C321" t="s">
        <v>3528</v>
      </c>
      <c r="D321" t="s">
        <v>123</v>
      </c>
      <c r="E321" t="s">
        <v>106</v>
      </c>
      <c r="F321" t="s">
        <v>2638</v>
      </c>
      <c r="G321" s="78">
        <v>-1750000</v>
      </c>
      <c r="H321" s="78">
        <v>-7.6755323076922997</v>
      </c>
      <c r="I321" s="78">
        <v>134.32181538461501</v>
      </c>
      <c r="J321" s="79">
        <v>-2.8E-3</v>
      </c>
      <c r="K321" s="79">
        <v>0</v>
      </c>
    </row>
    <row r="322" spans="2:11">
      <c r="B322" t="s">
        <v>3529</v>
      </c>
      <c r="C322" t="s">
        <v>3530</v>
      </c>
      <c r="D322" t="s">
        <v>123</v>
      </c>
      <c r="E322" t="s">
        <v>106</v>
      </c>
      <c r="F322" t="s">
        <v>2587</v>
      </c>
      <c r="G322" s="78">
        <v>-85000</v>
      </c>
      <c r="H322" s="78">
        <v>7.1788235294117653E-2</v>
      </c>
      <c r="I322" s="78">
        <v>-6.1019999999999998E-2</v>
      </c>
      <c r="J322" s="79">
        <v>0</v>
      </c>
      <c r="K322" s="79">
        <v>0</v>
      </c>
    </row>
    <row r="323" spans="2:11">
      <c r="B323" t="s">
        <v>3531</v>
      </c>
      <c r="C323" t="s">
        <v>3532</v>
      </c>
      <c r="D323" t="s">
        <v>123</v>
      </c>
      <c r="E323" t="s">
        <v>106</v>
      </c>
      <c r="F323" t="s">
        <v>2587</v>
      </c>
      <c r="G323" s="78">
        <v>-2949000</v>
      </c>
      <c r="H323" s="78">
        <v>-0.280864</v>
      </c>
      <c r="I323" s="78">
        <v>8.2826793599999995</v>
      </c>
      <c r="J323" s="79">
        <v>-2.0000000000000001E-4</v>
      </c>
      <c r="K323" s="79">
        <v>0</v>
      </c>
    </row>
    <row r="324" spans="2:11">
      <c r="B324" t="s">
        <v>3533</v>
      </c>
      <c r="C324" t="s">
        <v>3534</v>
      </c>
      <c r="D324" t="s">
        <v>123</v>
      </c>
      <c r="E324" t="s">
        <v>106</v>
      </c>
      <c r="F324" t="s">
        <v>2587</v>
      </c>
      <c r="G324" s="78">
        <v>82000</v>
      </c>
      <c r="H324" s="78">
        <v>-0.91020000000000001</v>
      </c>
      <c r="I324" s="78">
        <v>-0.74636400000000003</v>
      </c>
      <c r="J324" s="79">
        <v>0</v>
      </c>
      <c r="K324" s="79">
        <v>0</v>
      </c>
    </row>
    <row r="325" spans="2:11">
      <c r="B325" t="s">
        <v>3535</v>
      </c>
      <c r="C325" t="s">
        <v>3536</v>
      </c>
      <c r="D325" t="s">
        <v>123</v>
      </c>
      <c r="E325" t="s">
        <v>106</v>
      </c>
      <c r="F325" t="s">
        <v>2587</v>
      </c>
      <c r="G325" s="78">
        <v>-240000</v>
      </c>
      <c r="H325" s="78">
        <v>-0.27044583333333294</v>
      </c>
      <c r="I325" s="78">
        <v>0.64906999999999904</v>
      </c>
      <c r="J325" s="79">
        <v>0</v>
      </c>
      <c r="K325" s="79">
        <v>0</v>
      </c>
    </row>
    <row r="326" spans="2:11">
      <c r="B326" t="s">
        <v>3537</v>
      </c>
      <c r="C326" t="s">
        <v>3538</v>
      </c>
      <c r="D326" t="s">
        <v>123</v>
      </c>
      <c r="E326" t="s">
        <v>106</v>
      </c>
      <c r="F326" t="s">
        <v>2587</v>
      </c>
      <c r="G326" s="78">
        <v>-2470000</v>
      </c>
      <c r="H326" s="78">
        <v>-2.0973000000000002</v>
      </c>
      <c r="I326" s="78">
        <v>51.803310000000003</v>
      </c>
      <c r="J326" s="79">
        <v>-1.1000000000000001E-3</v>
      </c>
      <c r="K326" s="79">
        <v>0</v>
      </c>
    </row>
    <row r="327" spans="2:11">
      <c r="B327" t="s">
        <v>3539</v>
      </c>
      <c r="C327" t="s">
        <v>3540</v>
      </c>
      <c r="D327" t="s">
        <v>123</v>
      </c>
      <c r="E327" t="s">
        <v>106</v>
      </c>
      <c r="F327" t="s">
        <v>2587</v>
      </c>
      <c r="G327" s="78">
        <v>2470000</v>
      </c>
      <c r="H327" s="78">
        <v>-2.0988140127388557</v>
      </c>
      <c r="I327" s="78">
        <v>-51.840706114649599</v>
      </c>
      <c r="J327" s="79">
        <v>1.1000000000000001E-3</v>
      </c>
      <c r="K327" s="79">
        <v>0</v>
      </c>
    </row>
    <row r="328" spans="2:11">
      <c r="B328" t="s">
        <v>3541</v>
      </c>
      <c r="C328" t="s">
        <v>3542</v>
      </c>
      <c r="D328" t="s">
        <v>123</v>
      </c>
      <c r="E328" t="s">
        <v>106</v>
      </c>
      <c r="F328" t="s">
        <v>282</v>
      </c>
      <c r="G328" s="78">
        <v>-500000</v>
      </c>
      <c r="H328" s="78">
        <v>2.411</v>
      </c>
      <c r="I328" s="78">
        <v>-12.055</v>
      </c>
      <c r="J328" s="79">
        <v>2.9999999999999997E-4</v>
      </c>
      <c r="K328" s="79">
        <v>0</v>
      </c>
    </row>
    <row r="329" spans="2:11">
      <c r="B329" t="s">
        <v>3543</v>
      </c>
      <c r="C329" t="s">
        <v>3544</v>
      </c>
      <c r="D329" t="s">
        <v>123</v>
      </c>
      <c r="E329" t="s">
        <v>106</v>
      </c>
      <c r="F329" t="s">
        <v>282</v>
      </c>
      <c r="G329" s="78">
        <v>-3000000</v>
      </c>
      <c r="H329" s="78">
        <v>0.50629142857142928</v>
      </c>
      <c r="I329" s="78">
        <v>-15.188742857142801</v>
      </c>
      <c r="J329" s="79">
        <v>2.9999999999999997E-4</v>
      </c>
      <c r="K329" s="79">
        <v>0</v>
      </c>
    </row>
    <row r="330" spans="2:11">
      <c r="B330" t="s">
        <v>3545</v>
      </c>
      <c r="C330" t="s">
        <v>3546</v>
      </c>
      <c r="D330" t="s">
        <v>123</v>
      </c>
      <c r="E330" t="s">
        <v>106</v>
      </c>
      <c r="F330" t="s">
        <v>282</v>
      </c>
      <c r="G330" s="78">
        <v>3000000</v>
      </c>
      <c r="H330" s="78">
        <v>0.48659428571428626</v>
      </c>
      <c r="I330" s="78">
        <v>14.5978285714286</v>
      </c>
      <c r="J330" s="79">
        <v>-2.9999999999999997E-4</v>
      </c>
      <c r="K330" s="79">
        <v>0</v>
      </c>
    </row>
    <row r="331" spans="2:11">
      <c r="B331" s="80" t="s">
        <v>2910</v>
      </c>
      <c r="C331" s="16"/>
      <c r="D331" s="16"/>
      <c r="G331" s="82">
        <v>-59233860.210000001</v>
      </c>
      <c r="I331" s="82">
        <v>13010.536859197131</v>
      </c>
      <c r="J331" s="81">
        <v>-0.27089999999999997</v>
      </c>
      <c r="K331" s="81">
        <v>8.0000000000000004E-4</v>
      </c>
    </row>
    <row r="332" spans="2:11">
      <c r="B332" t="s">
        <v>3547</v>
      </c>
      <c r="C332" t="s">
        <v>3548</v>
      </c>
      <c r="D332" t="s">
        <v>123</v>
      </c>
      <c r="E332" t="s">
        <v>106</v>
      </c>
      <c r="F332" t="s">
        <v>282</v>
      </c>
      <c r="G332" s="78">
        <v>4671745.5199999996</v>
      </c>
      <c r="H332" s="78">
        <v>2.2361</v>
      </c>
      <c r="I332" s="78">
        <v>372.41737410674801</v>
      </c>
      <c r="J332" s="79">
        <v>-7.7999999999999996E-3</v>
      </c>
      <c r="K332" s="79">
        <v>0</v>
      </c>
    </row>
    <row r="333" spans="2:11">
      <c r="B333" t="s">
        <v>3547</v>
      </c>
      <c r="C333" t="s">
        <v>3549</v>
      </c>
      <c r="D333" t="s">
        <v>123</v>
      </c>
      <c r="E333" t="s">
        <v>106</v>
      </c>
      <c r="F333" t="s">
        <v>282</v>
      </c>
      <c r="G333" s="78">
        <v>1580039.76</v>
      </c>
      <c r="H333" s="78">
        <v>2.2446999999999999</v>
      </c>
      <c r="I333" s="78">
        <v>126.440398636548</v>
      </c>
      <c r="J333" s="79">
        <v>-2.5999999999999999E-3</v>
      </c>
      <c r="K333" s="79">
        <v>0</v>
      </c>
    </row>
    <row r="334" spans="2:11">
      <c r="B334" t="s">
        <v>3547</v>
      </c>
      <c r="C334" t="s">
        <v>3550</v>
      </c>
      <c r="D334" t="s">
        <v>123</v>
      </c>
      <c r="E334" t="s">
        <v>106</v>
      </c>
      <c r="F334" t="s">
        <v>282</v>
      </c>
      <c r="G334" s="78">
        <v>2846276.2</v>
      </c>
      <c r="H334" s="78">
        <v>2.2618999999999998</v>
      </c>
      <c r="I334" s="78">
        <v>229.51441967620801</v>
      </c>
      <c r="J334" s="79">
        <v>-4.7999999999999996E-3</v>
      </c>
      <c r="K334" s="79">
        <v>0</v>
      </c>
    </row>
    <row r="335" spans="2:11">
      <c r="B335" t="s">
        <v>3547</v>
      </c>
      <c r="C335" t="s">
        <v>3551</v>
      </c>
      <c r="D335" t="s">
        <v>123</v>
      </c>
      <c r="E335" t="s">
        <v>106</v>
      </c>
      <c r="F335" t="s">
        <v>282</v>
      </c>
      <c r="G335" s="78">
        <v>3401678.28</v>
      </c>
      <c r="H335" s="78">
        <v>2.1875</v>
      </c>
      <c r="I335" s="78">
        <v>265.27775461687497</v>
      </c>
      <c r="J335" s="79">
        <v>-5.4999999999999997E-3</v>
      </c>
      <c r="K335" s="79">
        <v>0</v>
      </c>
    </row>
    <row r="336" spans="2:11">
      <c r="B336" t="s">
        <v>3547</v>
      </c>
      <c r="C336" t="s">
        <v>3552</v>
      </c>
      <c r="D336" t="s">
        <v>123</v>
      </c>
      <c r="E336" t="s">
        <v>106</v>
      </c>
      <c r="F336" t="s">
        <v>282</v>
      </c>
      <c r="G336" s="78">
        <v>6415082.2400000002</v>
      </c>
      <c r="H336" s="78">
        <v>2.3647</v>
      </c>
      <c r="I336" s="78">
        <v>540.801408284883</v>
      </c>
      <c r="J336" s="79">
        <v>-1.1299999999999999E-2</v>
      </c>
      <c r="K336" s="79">
        <v>0</v>
      </c>
    </row>
    <row r="337" spans="2:11">
      <c r="B337" t="s">
        <v>3547</v>
      </c>
      <c r="C337" t="s">
        <v>3553</v>
      </c>
      <c r="D337" t="s">
        <v>123</v>
      </c>
      <c r="E337" t="s">
        <v>106</v>
      </c>
      <c r="F337" t="s">
        <v>282</v>
      </c>
      <c r="G337" s="78">
        <v>3407896.96</v>
      </c>
      <c r="H337" s="78">
        <v>2.3561999999999999</v>
      </c>
      <c r="I337" s="78">
        <v>286.25833503146998</v>
      </c>
      <c r="J337" s="79">
        <v>-6.0000000000000001E-3</v>
      </c>
      <c r="K337" s="79">
        <v>0</v>
      </c>
    </row>
    <row r="338" spans="2:11">
      <c r="B338" t="s">
        <v>3547</v>
      </c>
      <c r="C338" t="s">
        <v>3554</v>
      </c>
      <c r="D338" t="s">
        <v>123</v>
      </c>
      <c r="E338" t="s">
        <v>106</v>
      </c>
      <c r="F338" t="s">
        <v>282</v>
      </c>
      <c r="G338" s="78">
        <v>117991.29</v>
      </c>
      <c r="H338" s="78">
        <v>2.2446999999999999</v>
      </c>
      <c r="I338" s="78">
        <v>9.4420824848359501</v>
      </c>
      <c r="J338" s="79">
        <v>-2.0000000000000001E-4</v>
      </c>
      <c r="K338" s="79">
        <v>0</v>
      </c>
    </row>
    <row r="339" spans="2:11">
      <c r="B339" t="s">
        <v>3555</v>
      </c>
      <c r="C339" t="s">
        <v>3556</v>
      </c>
      <c r="D339" t="s">
        <v>123</v>
      </c>
      <c r="E339" t="s">
        <v>106</v>
      </c>
      <c r="F339" t="s">
        <v>282</v>
      </c>
      <c r="G339" s="78">
        <v>3396123.77</v>
      </c>
      <c r="H339" s="78">
        <v>-5.0999999999999996</v>
      </c>
      <c r="I339" s="78">
        <v>-617.46624324255004</v>
      </c>
      <c r="J339" s="79">
        <v>1.29E-2</v>
      </c>
      <c r="K339" s="79">
        <v>0</v>
      </c>
    </row>
    <row r="340" spans="2:11">
      <c r="B340" t="s">
        <v>3555</v>
      </c>
      <c r="C340" t="s">
        <v>3557</v>
      </c>
      <c r="D340" t="s">
        <v>123</v>
      </c>
      <c r="E340" t="s">
        <v>106</v>
      </c>
      <c r="F340" t="s">
        <v>282</v>
      </c>
      <c r="G340" s="78">
        <v>1403731.14</v>
      </c>
      <c r="H340" s="78">
        <v>-5.53</v>
      </c>
      <c r="I340" s="78">
        <v>-276.73787372972998</v>
      </c>
      <c r="J340" s="79">
        <v>5.7999999999999996E-3</v>
      </c>
      <c r="K340" s="79">
        <v>0</v>
      </c>
    </row>
    <row r="341" spans="2:11">
      <c r="B341" t="s">
        <v>3555</v>
      </c>
      <c r="C341" t="s">
        <v>3558</v>
      </c>
      <c r="D341" t="s">
        <v>123</v>
      </c>
      <c r="E341" t="s">
        <v>106</v>
      </c>
      <c r="F341" t="s">
        <v>282</v>
      </c>
      <c r="G341" s="78">
        <v>1282980.07</v>
      </c>
      <c r="H341" s="78">
        <v>-1.33</v>
      </c>
      <c r="I341" s="78">
        <v>-60.831858529015001</v>
      </c>
      <c r="J341" s="79">
        <v>1.2999999999999999E-3</v>
      </c>
      <c r="K341" s="79">
        <v>0</v>
      </c>
    </row>
    <row r="342" spans="2:11">
      <c r="B342" t="s">
        <v>3555</v>
      </c>
      <c r="C342" t="s">
        <v>3559</v>
      </c>
      <c r="D342" t="s">
        <v>123</v>
      </c>
      <c r="E342" t="s">
        <v>106</v>
      </c>
      <c r="F342" t="s">
        <v>282</v>
      </c>
      <c r="G342" s="78">
        <v>3930946.42</v>
      </c>
      <c r="H342" s="78">
        <v>-1.42</v>
      </c>
      <c r="I342" s="78">
        <v>-198.99630061965999</v>
      </c>
      <c r="J342" s="79">
        <v>4.1000000000000003E-3</v>
      </c>
      <c r="K342" s="79">
        <v>0</v>
      </c>
    </row>
    <row r="343" spans="2:11">
      <c r="B343" t="s">
        <v>3555</v>
      </c>
      <c r="C343" t="s">
        <v>3560</v>
      </c>
      <c r="D343" t="s">
        <v>123</v>
      </c>
      <c r="E343" t="s">
        <v>106</v>
      </c>
      <c r="F343" t="s">
        <v>282</v>
      </c>
      <c r="G343" s="78">
        <v>104825.24</v>
      </c>
      <c r="H343" s="78">
        <v>-1.3667</v>
      </c>
      <c r="I343" s="78">
        <v>-5.1073849688601998</v>
      </c>
      <c r="J343" s="79">
        <v>1E-4</v>
      </c>
      <c r="K343" s="79">
        <v>0</v>
      </c>
    </row>
    <row r="344" spans="2:11">
      <c r="B344" t="s">
        <v>3561</v>
      </c>
      <c r="C344" t="s">
        <v>3562</v>
      </c>
      <c r="D344" t="s">
        <v>123</v>
      </c>
      <c r="E344" t="s">
        <v>106</v>
      </c>
      <c r="F344" t="s">
        <v>282</v>
      </c>
      <c r="G344" s="78">
        <v>2116671.84</v>
      </c>
      <c r="H344" s="78">
        <v>2.3521999999999998</v>
      </c>
      <c r="I344" s="78">
        <v>177.49548564801299</v>
      </c>
      <c r="J344" s="79">
        <v>-3.7000000000000002E-3</v>
      </c>
      <c r="K344" s="79">
        <v>0</v>
      </c>
    </row>
    <row r="345" spans="2:11">
      <c r="B345" t="s">
        <v>3561</v>
      </c>
      <c r="C345" t="s">
        <v>3563</v>
      </c>
      <c r="D345" t="s">
        <v>123</v>
      </c>
      <c r="E345" t="s">
        <v>106</v>
      </c>
      <c r="F345" t="s">
        <v>282</v>
      </c>
      <c r="G345" s="78">
        <v>1678892.64</v>
      </c>
      <c r="H345" s="78">
        <v>1.5133000000000001</v>
      </c>
      <c r="I345" s="78">
        <v>90.574822474792796</v>
      </c>
      <c r="J345" s="79">
        <v>-1.9E-3</v>
      </c>
      <c r="K345" s="79">
        <v>0</v>
      </c>
    </row>
    <row r="346" spans="2:11">
      <c r="B346" t="s">
        <v>3561</v>
      </c>
      <c r="C346" t="s">
        <v>3564</v>
      </c>
      <c r="D346" t="s">
        <v>123</v>
      </c>
      <c r="E346" t="s">
        <v>106</v>
      </c>
      <c r="F346" t="s">
        <v>282</v>
      </c>
      <c r="G346" s="78">
        <v>1678892.64</v>
      </c>
      <c r="H346" s="78">
        <v>1.5133000000000001</v>
      </c>
      <c r="I346" s="78">
        <v>90.574822474792697</v>
      </c>
      <c r="J346" s="79">
        <v>-1.9E-3</v>
      </c>
      <c r="K346" s="79">
        <v>0</v>
      </c>
    </row>
    <row r="347" spans="2:11">
      <c r="B347" t="s">
        <v>3565</v>
      </c>
      <c r="C347" t="s">
        <v>3566</v>
      </c>
      <c r="D347" t="s">
        <v>123</v>
      </c>
      <c r="E347" t="s">
        <v>106</v>
      </c>
      <c r="F347" t="s">
        <v>282</v>
      </c>
      <c r="G347" s="78">
        <v>933975.54</v>
      </c>
      <c r="H347" s="78">
        <v>2.6276999999999999</v>
      </c>
      <c r="I347" s="78">
        <v>87.492498318227703</v>
      </c>
      <c r="J347" s="79">
        <v>-1.8E-3</v>
      </c>
      <c r="K347" s="79">
        <v>0</v>
      </c>
    </row>
    <row r="348" spans="2:11">
      <c r="B348" t="s">
        <v>3561</v>
      </c>
      <c r="C348" t="s">
        <v>3567</v>
      </c>
      <c r="D348" t="s">
        <v>123</v>
      </c>
      <c r="E348" t="s">
        <v>106</v>
      </c>
      <c r="F348" t="s">
        <v>282</v>
      </c>
      <c r="G348" s="78">
        <v>1436296.2</v>
      </c>
      <c r="H348" s="78">
        <v>1.8898999999999999</v>
      </c>
      <c r="I348" s="78">
        <v>96.770363115747003</v>
      </c>
      <c r="J348" s="79">
        <v>-2E-3</v>
      </c>
      <c r="K348" s="79">
        <v>0</v>
      </c>
    </row>
    <row r="349" spans="2:11">
      <c r="B349" t="s">
        <v>3561</v>
      </c>
      <c r="C349" t="s">
        <v>3568</v>
      </c>
      <c r="D349" t="s">
        <v>123</v>
      </c>
      <c r="E349" t="s">
        <v>106</v>
      </c>
      <c r="F349" t="s">
        <v>282</v>
      </c>
      <c r="G349" s="78">
        <v>2533961.12</v>
      </c>
      <c r="H349" s="78">
        <v>1.8637999999999999</v>
      </c>
      <c r="I349" s="78">
        <v>168.36770361900599</v>
      </c>
      <c r="J349" s="79">
        <v>-3.5000000000000001E-3</v>
      </c>
      <c r="K349" s="79">
        <v>0</v>
      </c>
    </row>
    <row r="350" spans="2:11">
      <c r="B350" t="s">
        <v>3565</v>
      </c>
      <c r="C350" t="s">
        <v>3569</v>
      </c>
      <c r="D350" t="s">
        <v>123</v>
      </c>
      <c r="E350" t="s">
        <v>106</v>
      </c>
      <c r="F350" t="s">
        <v>282</v>
      </c>
      <c r="G350" s="78">
        <v>2436749.98</v>
      </c>
      <c r="H350" s="78">
        <v>1.8218000000000001</v>
      </c>
      <c r="I350" s="78">
        <v>158.260015198557</v>
      </c>
      <c r="J350" s="79">
        <v>-3.3E-3</v>
      </c>
      <c r="K350" s="79">
        <v>0</v>
      </c>
    </row>
    <row r="351" spans="2:11">
      <c r="B351" t="s">
        <v>3561</v>
      </c>
      <c r="C351" t="s">
        <v>3570</v>
      </c>
      <c r="D351" t="s">
        <v>123</v>
      </c>
      <c r="E351" t="s">
        <v>106</v>
      </c>
      <c r="F351" t="s">
        <v>282</v>
      </c>
      <c r="G351" s="78">
        <v>1951671.21</v>
      </c>
      <c r="H351" s="78">
        <v>1.9359</v>
      </c>
      <c r="I351" s="78">
        <v>134.694266532401</v>
      </c>
      <c r="J351" s="79">
        <v>-2.8E-3</v>
      </c>
      <c r="K351" s="79">
        <v>0</v>
      </c>
    </row>
    <row r="352" spans="2:11">
      <c r="B352" t="s">
        <v>3571</v>
      </c>
      <c r="C352" t="s">
        <v>3572</v>
      </c>
      <c r="D352" t="s">
        <v>123</v>
      </c>
      <c r="E352" t="s">
        <v>106</v>
      </c>
      <c r="F352" t="s">
        <v>282</v>
      </c>
      <c r="G352" s="78">
        <v>2116539.77</v>
      </c>
      <c r="H352" s="78">
        <v>2.3460999999999999</v>
      </c>
      <c r="I352" s="78">
        <v>177.02413747425101</v>
      </c>
      <c r="J352" s="79">
        <v>-3.7000000000000002E-3</v>
      </c>
      <c r="K352" s="79">
        <v>0</v>
      </c>
    </row>
    <row r="353" spans="2:11">
      <c r="B353" t="s">
        <v>3573</v>
      </c>
      <c r="C353" t="s">
        <v>3574</v>
      </c>
      <c r="D353" t="s">
        <v>123</v>
      </c>
      <c r="E353" t="s">
        <v>106</v>
      </c>
      <c r="F353" t="s">
        <v>282</v>
      </c>
      <c r="G353" s="78">
        <v>786189.3</v>
      </c>
      <c r="H353" s="78">
        <v>-3.63</v>
      </c>
      <c r="I353" s="78">
        <v>-101.74036421835</v>
      </c>
      <c r="J353" s="79">
        <v>2.0999999999999999E-3</v>
      </c>
      <c r="K353" s="79">
        <v>0</v>
      </c>
    </row>
    <row r="354" spans="2:11">
      <c r="B354" t="s">
        <v>3575</v>
      </c>
      <c r="C354" t="s">
        <v>3576</v>
      </c>
      <c r="D354" t="s">
        <v>123</v>
      </c>
      <c r="E354" t="s">
        <v>106</v>
      </c>
      <c r="F354" t="s">
        <v>282</v>
      </c>
      <c r="G354" s="78">
        <v>2956595.82</v>
      </c>
      <c r="H354" s="78">
        <v>2.8992</v>
      </c>
      <c r="I354" s="78">
        <v>305.58333673791401</v>
      </c>
      <c r="J354" s="79">
        <v>-6.4000000000000003E-3</v>
      </c>
      <c r="K354" s="79">
        <v>0</v>
      </c>
    </row>
    <row r="355" spans="2:11">
      <c r="B355" t="s">
        <v>3577</v>
      </c>
      <c r="C355" t="s">
        <v>3578</v>
      </c>
      <c r="D355" t="s">
        <v>123</v>
      </c>
      <c r="E355" t="s">
        <v>106</v>
      </c>
      <c r="F355" t="s">
        <v>282</v>
      </c>
      <c r="G355" s="78">
        <v>3649044.36</v>
      </c>
      <c r="H355" s="78">
        <v>-4.9993999999999996</v>
      </c>
      <c r="I355" s="78">
        <v>-650.36410411114002</v>
      </c>
      <c r="J355" s="79">
        <v>1.35E-2</v>
      </c>
      <c r="K355" s="79">
        <v>0</v>
      </c>
    </row>
    <row r="356" spans="2:11">
      <c r="B356" t="s">
        <v>3577</v>
      </c>
      <c r="C356" t="s">
        <v>3579</v>
      </c>
      <c r="D356" t="s">
        <v>123</v>
      </c>
      <c r="E356" t="s">
        <v>106</v>
      </c>
      <c r="F356" t="s">
        <v>282</v>
      </c>
      <c r="G356" s="78">
        <v>1712975.4</v>
      </c>
      <c r="H356" s="78">
        <v>5.2285000000000004</v>
      </c>
      <c r="I356" s="78">
        <v>319.29180548278498</v>
      </c>
      <c r="J356" s="79">
        <v>-6.6E-3</v>
      </c>
      <c r="K356" s="79">
        <v>0</v>
      </c>
    </row>
    <row r="357" spans="2:11">
      <c r="B357" t="s">
        <v>3577</v>
      </c>
      <c r="C357" t="s">
        <v>3580</v>
      </c>
      <c r="D357" t="s">
        <v>123</v>
      </c>
      <c r="E357" t="s">
        <v>106</v>
      </c>
      <c r="F357" t="s">
        <v>282</v>
      </c>
      <c r="G357" s="78">
        <v>2284840.75</v>
      </c>
      <c r="H357" s="78">
        <v>5.2645</v>
      </c>
      <c r="I357" s="78">
        <v>428.81759817656899</v>
      </c>
      <c r="J357" s="79">
        <v>-8.8999999999999999E-3</v>
      </c>
      <c r="K357" s="79">
        <v>0</v>
      </c>
    </row>
    <row r="358" spans="2:11">
      <c r="B358" t="s">
        <v>3577</v>
      </c>
      <c r="C358" t="s">
        <v>3581</v>
      </c>
      <c r="D358" t="s">
        <v>123</v>
      </c>
      <c r="E358" t="s">
        <v>106</v>
      </c>
      <c r="F358" t="s">
        <v>282</v>
      </c>
      <c r="G358" s="78">
        <v>4119981.22</v>
      </c>
      <c r="H358" s="78">
        <v>-5.0171000000000223</v>
      </c>
      <c r="I358" s="78">
        <v>-736.89825481643197</v>
      </c>
      <c r="J358" s="79">
        <v>1.5299999999999999E-2</v>
      </c>
      <c r="K358" s="79">
        <v>0</v>
      </c>
    </row>
    <row r="359" spans="2:11">
      <c r="B359" t="s">
        <v>3582</v>
      </c>
      <c r="C359" t="s">
        <v>3583</v>
      </c>
      <c r="D359" t="s">
        <v>123</v>
      </c>
      <c r="E359" t="s">
        <v>110</v>
      </c>
      <c r="F359" t="s">
        <v>2766</v>
      </c>
      <c r="G359" s="78">
        <v>-9310000</v>
      </c>
      <c r="H359" s="78">
        <v>-9.904088607782267</v>
      </c>
      <c r="I359" s="78">
        <v>922.07064938452902</v>
      </c>
      <c r="J359" s="79">
        <v>-1.9199999999999998E-2</v>
      </c>
      <c r="K359" s="79">
        <v>1E-4</v>
      </c>
    </row>
    <row r="360" spans="2:11">
      <c r="B360" t="s">
        <v>3584</v>
      </c>
      <c r="C360" t="s">
        <v>3585</v>
      </c>
      <c r="D360" t="s">
        <v>123</v>
      </c>
      <c r="E360" t="s">
        <v>110</v>
      </c>
      <c r="F360" t="s">
        <v>3329</v>
      </c>
      <c r="G360" s="78">
        <v>-2300000</v>
      </c>
      <c r="H360" s="78">
        <v>-9.7015703797699135</v>
      </c>
      <c r="I360" s="78">
        <v>223.13611873470799</v>
      </c>
      <c r="J360" s="79">
        <v>-4.5999999999999999E-3</v>
      </c>
      <c r="K360" s="79">
        <v>0</v>
      </c>
    </row>
    <row r="361" spans="2:11">
      <c r="B361" t="s">
        <v>3586</v>
      </c>
      <c r="C361" t="s">
        <v>3587</v>
      </c>
      <c r="D361" t="s">
        <v>123</v>
      </c>
      <c r="E361" t="s">
        <v>110</v>
      </c>
      <c r="F361" t="s">
        <v>2394</v>
      </c>
      <c r="G361" s="78">
        <v>-3300000</v>
      </c>
      <c r="H361" s="78">
        <v>-9.0206299313827571</v>
      </c>
      <c r="I361" s="78">
        <v>297.68078773563099</v>
      </c>
      <c r="J361" s="79">
        <v>-6.1999999999999998E-3</v>
      </c>
      <c r="K361" s="79">
        <v>0</v>
      </c>
    </row>
    <row r="362" spans="2:11">
      <c r="B362" t="s">
        <v>3588</v>
      </c>
      <c r="C362" t="s">
        <v>3589</v>
      </c>
      <c r="D362" t="s">
        <v>123</v>
      </c>
      <c r="E362" t="s">
        <v>106</v>
      </c>
      <c r="F362" t="s">
        <v>3444</v>
      </c>
      <c r="G362" s="78">
        <v>-415784.7</v>
      </c>
      <c r="H362" s="78">
        <v>26.381547333960821</v>
      </c>
      <c r="I362" s="78">
        <v>-109.690437437867</v>
      </c>
      <c r="J362" s="79">
        <v>2.3E-3</v>
      </c>
      <c r="K362" s="79">
        <v>0</v>
      </c>
    </row>
    <row r="363" spans="2:11">
      <c r="B363" t="s">
        <v>3590</v>
      </c>
      <c r="C363" t="s">
        <v>3591</v>
      </c>
      <c r="D363" t="s">
        <v>123</v>
      </c>
      <c r="E363" t="s">
        <v>106</v>
      </c>
      <c r="F363" t="s">
        <v>3391</v>
      </c>
      <c r="G363" s="78">
        <v>2460847.5299999998</v>
      </c>
      <c r="H363" s="78">
        <v>31.979741087033215</v>
      </c>
      <c r="I363" s="78">
        <v>786.97266864065205</v>
      </c>
      <c r="J363" s="79">
        <v>-1.6400000000000001E-2</v>
      </c>
      <c r="K363" s="79">
        <v>0</v>
      </c>
    </row>
    <row r="364" spans="2:11">
      <c r="B364" t="s">
        <v>3592</v>
      </c>
      <c r="C364" t="s">
        <v>3593</v>
      </c>
      <c r="D364" t="s">
        <v>123</v>
      </c>
      <c r="E364" t="s">
        <v>110</v>
      </c>
      <c r="F364" t="s">
        <v>3156</v>
      </c>
      <c r="G364" s="78">
        <v>-10600000</v>
      </c>
      <c r="H364" s="78">
        <v>-24.724807658372924</v>
      </c>
      <c r="I364" s="78">
        <v>2620.8296117875302</v>
      </c>
      <c r="J364" s="79">
        <v>-5.4600000000000003E-2</v>
      </c>
      <c r="K364" s="79">
        <v>2.0000000000000001E-4</v>
      </c>
    </row>
    <row r="365" spans="2:11">
      <c r="B365" t="s">
        <v>3594</v>
      </c>
      <c r="C365" t="s">
        <v>3595</v>
      </c>
      <c r="D365" t="s">
        <v>123</v>
      </c>
      <c r="E365" t="s">
        <v>110</v>
      </c>
      <c r="F365" t="s">
        <v>3033</v>
      </c>
      <c r="G365" s="78">
        <v>-4500000</v>
      </c>
      <c r="H365" s="78">
        <v>-23.089118212272446</v>
      </c>
      <c r="I365" s="78">
        <v>1039.0103195522599</v>
      </c>
      <c r="J365" s="79">
        <v>-2.1600000000000001E-2</v>
      </c>
      <c r="K365" s="79">
        <v>1E-4</v>
      </c>
    </row>
    <row r="366" spans="2:11">
      <c r="B366" t="s">
        <v>3596</v>
      </c>
      <c r="C366" t="s">
        <v>3597</v>
      </c>
      <c r="D366" t="s">
        <v>123</v>
      </c>
      <c r="E366" t="s">
        <v>110</v>
      </c>
      <c r="F366" t="s">
        <v>2740</v>
      </c>
      <c r="G366" s="78">
        <v>-575000</v>
      </c>
      <c r="H366" s="78">
        <v>-10.5622456233482</v>
      </c>
      <c r="I366" s="78">
        <v>60.732912334252099</v>
      </c>
      <c r="J366" s="79">
        <v>-1.2999999999999999E-3</v>
      </c>
      <c r="K366" s="79">
        <v>0</v>
      </c>
    </row>
    <row r="367" spans="2:11">
      <c r="B367" t="s">
        <v>3598</v>
      </c>
      <c r="C367" t="s">
        <v>3599</v>
      </c>
      <c r="D367" t="s">
        <v>123</v>
      </c>
      <c r="E367" t="s">
        <v>110</v>
      </c>
      <c r="F367" t="s">
        <v>3156</v>
      </c>
      <c r="G367" s="78">
        <v>-3106000</v>
      </c>
      <c r="H367" s="78">
        <v>-24.521823255813953</v>
      </c>
      <c r="I367" s="78">
        <v>761.64783032558296</v>
      </c>
      <c r="J367" s="79">
        <v>-1.5900000000000001E-2</v>
      </c>
      <c r="K367" s="79">
        <v>0</v>
      </c>
    </row>
    <row r="368" spans="2:11">
      <c r="B368" t="s">
        <v>3600</v>
      </c>
      <c r="C368" t="s">
        <v>3601</v>
      </c>
      <c r="D368" t="s">
        <v>123</v>
      </c>
      <c r="E368" t="s">
        <v>110</v>
      </c>
      <c r="F368" t="s">
        <v>3072</v>
      </c>
      <c r="G368" s="78">
        <v>-80000</v>
      </c>
      <c r="H368" s="78">
        <v>-23.560312499999998</v>
      </c>
      <c r="I368" s="78">
        <v>18.84825</v>
      </c>
      <c r="J368" s="79">
        <v>-4.0000000000000002E-4</v>
      </c>
      <c r="K368" s="79">
        <v>0</v>
      </c>
    </row>
    <row r="369" spans="2:11">
      <c r="B369" t="s">
        <v>3602</v>
      </c>
      <c r="C369" t="s">
        <v>3603</v>
      </c>
      <c r="D369" t="s">
        <v>123</v>
      </c>
      <c r="E369" t="s">
        <v>110</v>
      </c>
      <c r="F369" t="s">
        <v>3033</v>
      </c>
      <c r="G369" s="78">
        <v>-1015000</v>
      </c>
      <c r="H369" s="78">
        <v>-22.937116666666668</v>
      </c>
      <c r="I369" s="78">
        <v>232.81173416666701</v>
      </c>
      <c r="J369" s="79">
        <v>-4.7999999999999996E-3</v>
      </c>
      <c r="K369" s="79">
        <v>0</v>
      </c>
    </row>
    <row r="370" spans="2:11">
      <c r="B370" t="s">
        <v>3604</v>
      </c>
      <c r="C370" t="s">
        <v>3605</v>
      </c>
      <c r="D370" t="s">
        <v>123</v>
      </c>
      <c r="E370" t="s">
        <v>110</v>
      </c>
      <c r="F370" t="s">
        <v>3172</v>
      </c>
      <c r="G370" s="78">
        <v>-14700</v>
      </c>
      <c r="H370" s="78">
        <v>-20.602993197278913</v>
      </c>
      <c r="I370" s="78">
        <v>3.0286400000000002</v>
      </c>
      <c r="J370" s="79">
        <v>-1E-4</v>
      </c>
      <c r="K370" s="79">
        <v>0</v>
      </c>
    </row>
    <row r="371" spans="2:11">
      <c r="B371" t="s">
        <v>3606</v>
      </c>
      <c r="C371" t="s">
        <v>3607</v>
      </c>
      <c r="D371" t="s">
        <v>123</v>
      </c>
      <c r="E371" t="s">
        <v>110</v>
      </c>
      <c r="F371" t="s">
        <v>2870</v>
      </c>
      <c r="G371" s="78">
        <v>-3111100</v>
      </c>
      <c r="H371" s="78">
        <v>-20.533041666666666</v>
      </c>
      <c r="I371" s="78">
        <v>638.80345929166697</v>
      </c>
      <c r="J371" s="79">
        <v>-1.3299999999999999E-2</v>
      </c>
      <c r="K371" s="79">
        <v>0</v>
      </c>
    </row>
    <row r="372" spans="2:11">
      <c r="B372" t="s">
        <v>3608</v>
      </c>
      <c r="C372" t="s">
        <v>3609</v>
      </c>
      <c r="D372" t="s">
        <v>123</v>
      </c>
      <c r="E372" t="s">
        <v>110</v>
      </c>
      <c r="F372" t="s">
        <v>3042</v>
      </c>
      <c r="G372" s="78">
        <v>-99100</v>
      </c>
      <c r="H372" s="78">
        <v>-18.446549295774577</v>
      </c>
      <c r="I372" s="78">
        <v>18.280530352112599</v>
      </c>
      <c r="J372" s="79">
        <v>-4.0000000000000002E-4</v>
      </c>
      <c r="K372" s="79">
        <v>0</v>
      </c>
    </row>
    <row r="373" spans="2:11">
      <c r="B373" t="s">
        <v>3610</v>
      </c>
      <c r="C373" t="s">
        <v>3611</v>
      </c>
      <c r="D373" t="s">
        <v>123</v>
      </c>
      <c r="E373" t="s">
        <v>110</v>
      </c>
      <c r="F373" t="s">
        <v>3177</v>
      </c>
      <c r="G373" s="78">
        <v>10800</v>
      </c>
      <c r="H373" s="78">
        <v>-17.96</v>
      </c>
      <c r="I373" s="78">
        <v>-1.9396800000000001</v>
      </c>
      <c r="J373" s="79">
        <v>0</v>
      </c>
      <c r="K373" s="79">
        <v>0</v>
      </c>
    </row>
    <row r="374" spans="2:11">
      <c r="B374" t="s">
        <v>3612</v>
      </c>
      <c r="C374" t="s">
        <v>3613</v>
      </c>
      <c r="D374" t="s">
        <v>123</v>
      </c>
      <c r="E374" t="s">
        <v>110</v>
      </c>
      <c r="F374" t="s">
        <v>3112</v>
      </c>
      <c r="G374" s="78">
        <v>-27200</v>
      </c>
      <c r="H374" s="78">
        <v>-18.334227941176508</v>
      </c>
      <c r="I374" s="78">
        <v>4.9869100000000097</v>
      </c>
      <c r="J374" s="79">
        <v>-1E-4</v>
      </c>
      <c r="K374" s="79">
        <v>0</v>
      </c>
    </row>
    <row r="375" spans="2:11">
      <c r="B375" t="s">
        <v>3614</v>
      </c>
      <c r="C375" t="s">
        <v>3615</v>
      </c>
      <c r="D375" t="s">
        <v>123</v>
      </c>
      <c r="E375" t="s">
        <v>110</v>
      </c>
      <c r="F375" t="s">
        <v>3188</v>
      </c>
      <c r="G375" s="78">
        <v>-210000</v>
      </c>
      <c r="H375" s="78">
        <v>-17.763999999999999</v>
      </c>
      <c r="I375" s="78">
        <v>37.304400000000001</v>
      </c>
      <c r="J375" s="79">
        <v>-8.0000000000000004E-4</v>
      </c>
      <c r="K375" s="79">
        <v>0</v>
      </c>
    </row>
    <row r="376" spans="2:11">
      <c r="B376" t="s">
        <v>3616</v>
      </c>
      <c r="C376" t="s">
        <v>3617</v>
      </c>
      <c r="D376" t="s">
        <v>123</v>
      </c>
      <c r="E376" t="s">
        <v>110</v>
      </c>
      <c r="F376" t="s">
        <v>3188</v>
      </c>
      <c r="G376" s="78">
        <v>-150000</v>
      </c>
      <c r="H376" s="78">
        <v>-17.90644</v>
      </c>
      <c r="I376" s="78">
        <v>26.859660000000002</v>
      </c>
      <c r="J376" s="79">
        <v>-5.9999999999999995E-4</v>
      </c>
      <c r="K376" s="79">
        <v>0</v>
      </c>
    </row>
    <row r="377" spans="2:11">
      <c r="B377" t="s">
        <v>3618</v>
      </c>
      <c r="C377" t="s">
        <v>3619</v>
      </c>
      <c r="D377" t="s">
        <v>123</v>
      </c>
      <c r="E377" t="s">
        <v>110</v>
      </c>
      <c r="F377" t="s">
        <v>3188</v>
      </c>
      <c r="G377" s="78">
        <v>-13800</v>
      </c>
      <c r="H377" s="78">
        <v>-18.170217391304277</v>
      </c>
      <c r="I377" s="78">
        <v>2.50748999999999</v>
      </c>
      <c r="J377" s="79">
        <v>-1E-4</v>
      </c>
      <c r="K377" s="79">
        <v>0</v>
      </c>
    </row>
    <row r="378" spans="2:11">
      <c r="B378" t="s">
        <v>3620</v>
      </c>
      <c r="C378" t="s">
        <v>3621</v>
      </c>
      <c r="D378" t="s">
        <v>123</v>
      </c>
      <c r="E378" t="s">
        <v>110</v>
      </c>
      <c r="F378" t="s">
        <v>3195</v>
      </c>
      <c r="G378" s="78">
        <v>-10000</v>
      </c>
      <c r="H378" s="78">
        <v>-15.1447</v>
      </c>
      <c r="I378" s="78">
        <v>1.51447</v>
      </c>
      <c r="J378" s="79">
        <v>0</v>
      </c>
      <c r="K378" s="79">
        <v>0</v>
      </c>
    </row>
    <row r="379" spans="2:11">
      <c r="B379" t="s">
        <v>3622</v>
      </c>
      <c r="C379" t="s">
        <v>3623</v>
      </c>
      <c r="D379" t="s">
        <v>123</v>
      </c>
      <c r="E379" t="s">
        <v>110</v>
      </c>
      <c r="F379" t="s">
        <v>3208</v>
      </c>
      <c r="G379" s="78">
        <v>-80000</v>
      </c>
      <c r="H379" s="78">
        <v>-15.109075000000001</v>
      </c>
      <c r="I379" s="78">
        <v>12.087260000000001</v>
      </c>
      <c r="J379" s="79">
        <v>-2.9999999999999997E-4</v>
      </c>
      <c r="K379" s="79">
        <v>0</v>
      </c>
    </row>
    <row r="380" spans="2:11">
      <c r="B380" t="s">
        <v>3624</v>
      </c>
      <c r="C380" t="s">
        <v>3625</v>
      </c>
      <c r="D380" t="s">
        <v>123</v>
      </c>
      <c r="E380" t="s">
        <v>110</v>
      </c>
      <c r="F380" t="s">
        <v>3211</v>
      </c>
      <c r="G380" s="78">
        <v>-68000</v>
      </c>
      <c r="H380" s="78">
        <v>-11.171181818181806</v>
      </c>
      <c r="I380" s="78">
        <v>7.5964036363636298</v>
      </c>
      <c r="J380" s="79">
        <v>-2.0000000000000001E-4</v>
      </c>
      <c r="K380" s="79">
        <v>0</v>
      </c>
    </row>
    <row r="381" spans="2:11">
      <c r="B381" t="s">
        <v>3626</v>
      </c>
      <c r="C381" t="s">
        <v>3627</v>
      </c>
      <c r="D381" t="s">
        <v>123</v>
      </c>
      <c r="E381" t="s">
        <v>110</v>
      </c>
      <c r="F381" t="s">
        <v>3211</v>
      </c>
      <c r="G381" s="78">
        <v>-122000</v>
      </c>
      <c r="H381" s="78">
        <v>-11.206057142857086</v>
      </c>
      <c r="I381" s="78">
        <v>13.6713897142857</v>
      </c>
      <c r="J381" s="79">
        <v>-2.9999999999999997E-4</v>
      </c>
      <c r="K381" s="79">
        <v>0</v>
      </c>
    </row>
    <row r="382" spans="2:11">
      <c r="B382" t="s">
        <v>3628</v>
      </c>
      <c r="C382" t="s">
        <v>3629</v>
      </c>
      <c r="D382" t="s">
        <v>123</v>
      </c>
      <c r="E382" t="s">
        <v>110</v>
      </c>
      <c r="F382" t="s">
        <v>3214</v>
      </c>
      <c r="G382" s="78">
        <v>-102000</v>
      </c>
      <c r="H382" s="78">
        <v>-15.750500000000001</v>
      </c>
      <c r="I382" s="78">
        <v>16.06551</v>
      </c>
      <c r="J382" s="79">
        <v>-2.9999999999999997E-4</v>
      </c>
      <c r="K382" s="79">
        <v>0</v>
      </c>
    </row>
    <row r="383" spans="2:11">
      <c r="B383" t="s">
        <v>3630</v>
      </c>
      <c r="C383" t="s">
        <v>3631</v>
      </c>
      <c r="D383" t="s">
        <v>123</v>
      </c>
      <c r="E383" t="s">
        <v>110</v>
      </c>
      <c r="F383" t="s">
        <v>3632</v>
      </c>
      <c r="G383" s="78">
        <v>-44000</v>
      </c>
      <c r="H383" s="78">
        <v>-11.224613636363591</v>
      </c>
      <c r="I383" s="78">
        <v>4.9388299999999798</v>
      </c>
      <c r="J383" s="79">
        <v>-1E-4</v>
      </c>
      <c r="K383" s="79">
        <v>0</v>
      </c>
    </row>
    <row r="384" spans="2:11">
      <c r="B384" t="s">
        <v>3633</v>
      </c>
      <c r="C384" t="s">
        <v>3634</v>
      </c>
      <c r="D384" t="s">
        <v>123</v>
      </c>
      <c r="E384" t="s">
        <v>110</v>
      </c>
      <c r="F384" t="s">
        <v>3635</v>
      </c>
      <c r="G384" s="78">
        <v>76000</v>
      </c>
      <c r="H384" s="78">
        <v>-11.652266666666696</v>
      </c>
      <c r="I384" s="78">
        <v>-8.8557226666666899</v>
      </c>
      <c r="J384" s="79">
        <v>2.0000000000000001E-4</v>
      </c>
      <c r="K384" s="79">
        <v>0</v>
      </c>
    </row>
    <row r="385" spans="2:11">
      <c r="B385" t="s">
        <v>3636</v>
      </c>
      <c r="C385" t="s">
        <v>3637</v>
      </c>
      <c r="D385" t="s">
        <v>123</v>
      </c>
      <c r="E385" t="s">
        <v>113</v>
      </c>
      <c r="F385" t="s">
        <v>3638</v>
      </c>
      <c r="G385" s="78">
        <v>-219000</v>
      </c>
      <c r="H385" s="78">
        <v>-0.72679452054794524</v>
      </c>
      <c r="I385" s="78">
        <v>1.59168</v>
      </c>
      <c r="J385" s="79">
        <v>0</v>
      </c>
      <c r="K385" s="79">
        <v>0</v>
      </c>
    </row>
    <row r="386" spans="2:11">
      <c r="B386" t="s">
        <v>3639</v>
      </c>
      <c r="C386" t="s">
        <v>3640</v>
      </c>
      <c r="D386" t="s">
        <v>123</v>
      </c>
      <c r="E386" t="s">
        <v>113</v>
      </c>
      <c r="F386" t="s">
        <v>3641</v>
      </c>
      <c r="G386" s="78">
        <v>-3663100</v>
      </c>
      <c r="H386" s="78">
        <v>-3.3484285714285824</v>
      </c>
      <c r="I386" s="78">
        <v>122.65628700000001</v>
      </c>
      <c r="J386" s="79">
        <v>-2.5999999999999999E-3</v>
      </c>
      <c r="K386" s="79">
        <v>0</v>
      </c>
    </row>
    <row r="387" spans="2:11">
      <c r="B387" t="s">
        <v>3642</v>
      </c>
      <c r="C387" t="s">
        <v>3643</v>
      </c>
      <c r="D387" t="s">
        <v>123</v>
      </c>
      <c r="E387" t="s">
        <v>110</v>
      </c>
      <c r="F387" t="s">
        <v>3278</v>
      </c>
      <c r="G387" s="78">
        <v>-14300</v>
      </c>
      <c r="H387" s="78">
        <v>-6.4492307692307689</v>
      </c>
      <c r="I387" s="78">
        <v>0.92223999999999995</v>
      </c>
      <c r="J387" s="79">
        <v>0</v>
      </c>
      <c r="K387" s="79">
        <v>0</v>
      </c>
    </row>
    <row r="388" spans="2:11">
      <c r="B388" t="s">
        <v>3644</v>
      </c>
      <c r="C388" t="s">
        <v>3645</v>
      </c>
      <c r="D388" t="s">
        <v>123</v>
      </c>
      <c r="E388" t="s">
        <v>110</v>
      </c>
      <c r="F388" t="s">
        <v>3278</v>
      </c>
      <c r="G388" s="78">
        <v>-213500</v>
      </c>
      <c r="H388" s="78">
        <v>-6.8411764705882501</v>
      </c>
      <c r="I388" s="78">
        <v>14.605911764705899</v>
      </c>
      <c r="J388" s="79">
        <v>-2.9999999999999997E-4</v>
      </c>
      <c r="K388" s="79">
        <v>0</v>
      </c>
    </row>
    <row r="389" spans="2:11">
      <c r="B389" t="s">
        <v>3646</v>
      </c>
      <c r="C389" t="s">
        <v>3647</v>
      </c>
      <c r="D389" t="s">
        <v>123</v>
      </c>
      <c r="E389" t="s">
        <v>110</v>
      </c>
      <c r="F389" t="s">
        <v>3648</v>
      </c>
      <c r="G389" s="78">
        <v>15000</v>
      </c>
      <c r="H389" s="78">
        <v>-7.6608666666666663</v>
      </c>
      <c r="I389" s="78">
        <v>-1.14913</v>
      </c>
      <c r="J389" s="79">
        <v>0</v>
      </c>
      <c r="K389" s="79">
        <v>0</v>
      </c>
    </row>
    <row r="390" spans="2:11">
      <c r="B390" t="s">
        <v>3649</v>
      </c>
      <c r="C390" t="s">
        <v>3650</v>
      </c>
      <c r="D390" t="s">
        <v>123</v>
      </c>
      <c r="E390" t="s">
        <v>110</v>
      </c>
      <c r="F390" t="s">
        <v>3091</v>
      </c>
      <c r="G390" s="78">
        <v>-61900</v>
      </c>
      <c r="H390" s="78">
        <v>-5.8147619047618964</v>
      </c>
      <c r="I390" s="78">
        <v>3.5993376190476201</v>
      </c>
      <c r="J390" s="79">
        <v>-1E-4</v>
      </c>
      <c r="K390" s="79">
        <v>0</v>
      </c>
    </row>
    <row r="391" spans="2:11">
      <c r="B391" t="s">
        <v>3651</v>
      </c>
      <c r="C391" t="s">
        <v>3652</v>
      </c>
      <c r="D391" t="s">
        <v>123</v>
      </c>
      <c r="E391" t="s">
        <v>113</v>
      </c>
      <c r="F391" t="s">
        <v>3091</v>
      </c>
      <c r="G391" s="78">
        <v>-19417000</v>
      </c>
      <c r="H391" s="78">
        <v>-1.01305</v>
      </c>
      <c r="I391" s="78">
        <v>196.70391849999999</v>
      </c>
      <c r="J391" s="79">
        <v>-4.1000000000000003E-3</v>
      </c>
      <c r="K391" s="79">
        <v>0</v>
      </c>
    </row>
    <row r="392" spans="2:11">
      <c r="B392" t="s">
        <v>3653</v>
      </c>
      <c r="C392" t="s">
        <v>3654</v>
      </c>
      <c r="D392" t="s">
        <v>123</v>
      </c>
      <c r="E392" t="s">
        <v>110</v>
      </c>
      <c r="F392" t="s">
        <v>2808</v>
      </c>
      <c r="G392" s="78">
        <v>-42000</v>
      </c>
      <c r="H392" s="78">
        <v>-5.8077500000000004</v>
      </c>
      <c r="I392" s="78">
        <v>2.4392550000000002</v>
      </c>
      <c r="J392" s="79">
        <v>-1E-4</v>
      </c>
      <c r="K392" s="79">
        <v>0</v>
      </c>
    </row>
    <row r="393" spans="2:11">
      <c r="B393" t="s">
        <v>3655</v>
      </c>
      <c r="C393" t="s">
        <v>3656</v>
      </c>
      <c r="D393" t="s">
        <v>123</v>
      </c>
      <c r="E393" t="s">
        <v>110</v>
      </c>
      <c r="F393" t="s">
        <v>3657</v>
      </c>
      <c r="G393" s="78">
        <v>-47000</v>
      </c>
      <c r="H393" s="78">
        <v>-11.260199999999999</v>
      </c>
      <c r="I393" s="78">
        <v>5.2922940000000001</v>
      </c>
      <c r="J393" s="79">
        <v>-1E-4</v>
      </c>
      <c r="K393" s="79">
        <v>0</v>
      </c>
    </row>
    <row r="394" spans="2:11">
      <c r="B394" t="s">
        <v>3658</v>
      </c>
      <c r="C394" t="s">
        <v>3659</v>
      </c>
      <c r="D394" t="s">
        <v>123</v>
      </c>
      <c r="E394" t="s">
        <v>113</v>
      </c>
      <c r="F394" t="s">
        <v>3093</v>
      </c>
      <c r="G394" s="78">
        <v>-471000</v>
      </c>
      <c r="H394" s="78">
        <v>-21.599674074074112</v>
      </c>
      <c r="I394" s="78">
        <v>101.73446488888899</v>
      </c>
      <c r="J394" s="79">
        <v>-2.0999999999999999E-3</v>
      </c>
      <c r="K394" s="79">
        <v>0</v>
      </c>
    </row>
    <row r="395" spans="2:11">
      <c r="B395" t="s">
        <v>3660</v>
      </c>
      <c r="C395" t="s">
        <v>3661</v>
      </c>
      <c r="D395" t="s">
        <v>123</v>
      </c>
      <c r="E395" t="s">
        <v>113</v>
      </c>
      <c r="F395" t="s">
        <v>3093</v>
      </c>
      <c r="G395" s="78">
        <v>-670000</v>
      </c>
      <c r="H395" s="78">
        <v>-21.621718918918901</v>
      </c>
      <c r="I395" s="78">
        <v>144.86551675675699</v>
      </c>
      <c r="J395" s="79">
        <v>-3.0000000000000001E-3</v>
      </c>
      <c r="K395" s="79">
        <v>0</v>
      </c>
    </row>
    <row r="396" spans="2:11">
      <c r="B396" t="s">
        <v>3662</v>
      </c>
      <c r="C396" t="s">
        <v>3663</v>
      </c>
      <c r="D396" t="s">
        <v>123</v>
      </c>
      <c r="E396" t="s">
        <v>113</v>
      </c>
      <c r="F396" t="s">
        <v>3093</v>
      </c>
      <c r="G396" s="78">
        <v>120000</v>
      </c>
      <c r="H396" s="78">
        <v>-22.072091666666665</v>
      </c>
      <c r="I396" s="78">
        <v>-26.486509999999999</v>
      </c>
      <c r="J396" s="79">
        <v>5.9999999999999995E-4</v>
      </c>
      <c r="K396" s="79">
        <v>0</v>
      </c>
    </row>
    <row r="397" spans="2:11">
      <c r="B397" t="s">
        <v>3664</v>
      </c>
      <c r="C397" t="s">
        <v>3665</v>
      </c>
      <c r="D397" t="s">
        <v>123</v>
      </c>
      <c r="E397" t="s">
        <v>113</v>
      </c>
      <c r="F397" t="s">
        <v>3093</v>
      </c>
      <c r="G397" s="78">
        <v>49900</v>
      </c>
      <c r="H397" s="78">
        <v>-22.062318181818124</v>
      </c>
      <c r="I397" s="78">
        <v>-11.0090967727273</v>
      </c>
      <c r="J397" s="79">
        <v>2.0000000000000001E-4</v>
      </c>
      <c r="K397" s="79">
        <v>0</v>
      </c>
    </row>
    <row r="398" spans="2:11">
      <c r="B398" t="s">
        <v>3666</v>
      </c>
      <c r="C398" t="s">
        <v>3667</v>
      </c>
      <c r="D398" t="s">
        <v>123</v>
      </c>
      <c r="E398" t="s">
        <v>110</v>
      </c>
      <c r="F398" t="s">
        <v>2853</v>
      </c>
      <c r="G398" s="78">
        <v>-68500</v>
      </c>
      <c r="H398" s="78">
        <v>-11.092064516129</v>
      </c>
      <c r="I398" s="78">
        <v>7.5980641935483604</v>
      </c>
      <c r="J398" s="79">
        <v>-2.0000000000000001E-4</v>
      </c>
      <c r="K398" s="79">
        <v>0</v>
      </c>
    </row>
    <row r="399" spans="2:11">
      <c r="B399" t="s">
        <v>3668</v>
      </c>
      <c r="C399" t="s">
        <v>3669</v>
      </c>
      <c r="D399" t="s">
        <v>123</v>
      </c>
      <c r="E399" t="s">
        <v>110</v>
      </c>
      <c r="F399" t="s">
        <v>2682</v>
      </c>
      <c r="G399" s="78">
        <v>10000</v>
      </c>
      <c r="H399" s="78">
        <v>-9.6030999999999995</v>
      </c>
      <c r="I399" s="78">
        <v>-0.96031</v>
      </c>
      <c r="J399" s="79">
        <v>0</v>
      </c>
      <c r="K399" s="79">
        <v>0</v>
      </c>
    </row>
    <row r="400" spans="2:11">
      <c r="B400" t="s">
        <v>3670</v>
      </c>
      <c r="C400" t="s">
        <v>3671</v>
      </c>
      <c r="D400" t="s">
        <v>123</v>
      </c>
      <c r="E400" t="s">
        <v>110</v>
      </c>
      <c r="F400" t="s">
        <v>2682</v>
      </c>
      <c r="G400" s="78">
        <v>-2410000</v>
      </c>
      <c r="H400" s="78">
        <v>-9.6672238095238008</v>
      </c>
      <c r="I400" s="78">
        <v>232.98009380952399</v>
      </c>
      <c r="J400" s="79">
        <v>-4.8999999999999998E-3</v>
      </c>
      <c r="K400" s="79">
        <v>0</v>
      </c>
    </row>
    <row r="401" spans="2:11">
      <c r="B401" t="s">
        <v>3672</v>
      </c>
      <c r="C401" t="s">
        <v>3673</v>
      </c>
      <c r="D401" t="s">
        <v>123</v>
      </c>
      <c r="E401" t="s">
        <v>113</v>
      </c>
      <c r="F401" t="s">
        <v>2682</v>
      </c>
      <c r="G401" s="78">
        <v>-430000</v>
      </c>
      <c r="H401" s="78">
        <v>-20.789879166666683</v>
      </c>
      <c r="I401" s="78">
        <v>89.396480416666805</v>
      </c>
      <c r="J401" s="79">
        <v>-1.9E-3</v>
      </c>
      <c r="K401" s="79">
        <v>0</v>
      </c>
    </row>
    <row r="402" spans="2:11">
      <c r="B402" t="s">
        <v>3674</v>
      </c>
      <c r="C402" t="s">
        <v>3675</v>
      </c>
      <c r="D402" t="s">
        <v>123</v>
      </c>
      <c r="E402" t="s">
        <v>113</v>
      </c>
      <c r="F402" t="s">
        <v>2682</v>
      </c>
      <c r="G402" s="78">
        <v>59000</v>
      </c>
      <c r="H402" s="78">
        <v>-20.843305084745761</v>
      </c>
      <c r="I402" s="78">
        <v>-12.297549999999999</v>
      </c>
      <c r="J402" s="79">
        <v>2.9999999999999997E-4</v>
      </c>
      <c r="K402" s="79">
        <v>0</v>
      </c>
    </row>
    <row r="403" spans="2:11">
      <c r="B403" t="s">
        <v>3676</v>
      </c>
      <c r="C403" t="s">
        <v>3677</v>
      </c>
      <c r="D403" t="s">
        <v>123</v>
      </c>
      <c r="E403" t="s">
        <v>113</v>
      </c>
      <c r="F403" t="s">
        <v>2682</v>
      </c>
      <c r="G403" s="78">
        <v>156500</v>
      </c>
      <c r="H403" s="78">
        <v>-20.780999999999999</v>
      </c>
      <c r="I403" s="78">
        <v>-32.522264999999997</v>
      </c>
      <c r="J403" s="79">
        <v>6.9999999999999999E-4</v>
      </c>
      <c r="K403" s="79">
        <v>0</v>
      </c>
    </row>
    <row r="404" spans="2:11">
      <c r="B404" t="s">
        <v>3676</v>
      </c>
      <c r="C404" t="s">
        <v>3678</v>
      </c>
      <c r="D404" t="s">
        <v>123</v>
      </c>
      <c r="E404" t="s">
        <v>113</v>
      </c>
      <c r="F404" t="s">
        <v>2682</v>
      </c>
      <c r="G404" s="78">
        <v>-328000</v>
      </c>
      <c r="H404" s="78">
        <v>-20.781067567567604</v>
      </c>
      <c r="I404" s="78">
        <v>68.161901621621695</v>
      </c>
      <c r="J404" s="79">
        <v>-1.4E-3</v>
      </c>
      <c r="K404" s="79">
        <v>0</v>
      </c>
    </row>
    <row r="405" spans="2:11">
      <c r="B405" t="s">
        <v>3679</v>
      </c>
      <c r="C405" t="s">
        <v>3680</v>
      </c>
      <c r="D405" t="s">
        <v>123</v>
      </c>
      <c r="E405" t="s">
        <v>106</v>
      </c>
      <c r="F405" t="s">
        <v>3681</v>
      </c>
      <c r="G405" s="78">
        <v>1523914.29</v>
      </c>
      <c r="H405" s="78">
        <v>4.7055847807809723</v>
      </c>
      <c r="I405" s="78">
        <v>71.709078902386395</v>
      </c>
      <c r="J405" s="79">
        <v>-1.5E-3</v>
      </c>
      <c r="K405" s="79">
        <v>0</v>
      </c>
    </row>
    <row r="406" spans="2:11">
      <c r="B406" t="s">
        <v>3682</v>
      </c>
      <c r="C406" t="s">
        <v>3683</v>
      </c>
      <c r="D406" t="s">
        <v>123</v>
      </c>
      <c r="E406" t="s">
        <v>110</v>
      </c>
      <c r="F406" t="s">
        <v>2905</v>
      </c>
      <c r="G406" s="78">
        <v>-2625000</v>
      </c>
      <c r="H406" s="78">
        <v>-9.8453285714285759</v>
      </c>
      <c r="I406" s="78">
        <v>258.43987499999997</v>
      </c>
      <c r="J406" s="79">
        <v>-5.4000000000000003E-3</v>
      </c>
      <c r="K406" s="79">
        <v>0</v>
      </c>
    </row>
    <row r="407" spans="2:11">
      <c r="B407" t="s">
        <v>3684</v>
      </c>
      <c r="C407" t="s">
        <v>3685</v>
      </c>
      <c r="D407" t="s">
        <v>123</v>
      </c>
      <c r="E407" t="s">
        <v>110</v>
      </c>
      <c r="F407" t="s">
        <v>3079</v>
      </c>
      <c r="G407" s="78">
        <v>-18000</v>
      </c>
      <c r="H407" s="78">
        <v>-9.1505714285714284</v>
      </c>
      <c r="I407" s="78">
        <v>1.6471028571428601</v>
      </c>
      <c r="J407" s="79">
        <v>0</v>
      </c>
      <c r="K407" s="79">
        <v>0</v>
      </c>
    </row>
    <row r="408" spans="2:11">
      <c r="B408" t="s">
        <v>3686</v>
      </c>
      <c r="C408" t="s">
        <v>3687</v>
      </c>
      <c r="D408" t="s">
        <v>123</v>
      </c>
      <c r="E408" t="s">
        <v>110</v>
      </c>
      <c r="F408" t="s">
        <v>3079</v>
      </c>
      <c r="G408" s="78">
        <v>-36000</v>
      </c>
      <c r="H408" s="78">
        <v>-9.2468823529411583</v>
      </c>
      <c r="I408" s="78">
        <v>3.3288776470588202</v>
      </c>
      <c r="J408" s="79">
        <v>-1E-4</v>
      </c>
      <c r="K408" s="79">
        <v>0</v>
      </c>
    </row>
    <row r="409" spans="2:11">
      <c r="B409" t="s">
        <v>3688</v>
      </c>
      <c r="C409" t="s">
        <v>3689</v>
      </c>
      <c r="D409" t="s">
        <v>123</v>
      </c>
      <c r="E409" t="s">
        <v>113</v>
      </c>
      <c r="F409" t="s">
        <v>3004</v>
      </c>
      <c r="G409" s="78">
        <v>-51000</v>
      </c>
      <c r="H409" s="78">
        <v>-24.172899999999998</v>
      </c>
      <c r="I409" s="78">
        <v>12.328179</v>
      </c>
      <c r="J409" s="79">
        <v>-2.9999999999999997E-4</v>
      </c>
      <c r="K409" s="79">
        <v>0</v>
      </c>
    </row>
    <row r="410" spans="2:11">
      <c r="B410" t="s">
        <v>3690</v>
      </c>
      <c r="C410" t="s">
        <v>3691</v>
      </c>
      <c r="D410" t="s">
        <v>123</v>
      </c>
      <c r="E410" t="s">
        <v>113</v>
      </c>
      <c r="F410" t="s">
        <v>3323</v>
      </c>
      <c r="G410" s="78">
        <v>-209200</v>
      </c>
      <c r="H410" s="78">
        <v>-0.13945945945945901</v>
      </c>
      <c r="I410" s="78">
        <v>0.29174918918918702</v>
      </c>
      <c r="J410" s="79">
        <v>0</v>
      </c>
      <c r="K410" s="79">
        <v>0</v>
      </c>
    </row>
    <row r="411" spans="2:11">
      <c r="B411" t="s">
        <v>3692</v>
      </c>
      <c r="C411" t="s">
        <v>3693</v>
      </c>
      <c r="D411" t="s">
        <v>123</v>
      </c>
      <c r="E411" t="s">
        <v>110</v>
      </c>
      <c r="F411" t="s">
        <v>3329</v>
      </c>
      <c r="G411" s="78">
        <v>-6188000</v>
      </c>
      <c r="H411" s="78">
        <v>-9.0771999999999995</v>
      </c>
      <c r="I411" s="78">
        <v>561.697136</v>
      </c>
      <c r="J411" s="79">
        <v>-1.17E-2</v>
      </c>
      <c r="K411" s="79">
        <v>0</v>
      </c>
    </row>
    <row r="412" spans="2:11">
      <c r="B412" t="s">
        <v>3694</v>
      </c>
      <c r="C412" t="s">
        <v>3695</v>
      </c>
      <c r="D412" t="s">
        <v>123</v>
      </c>
      <c r="E412" t="s">
        <v>110</v>
      </c>
      <c r="F412" t="s">
        <v>2771</v>
      </c>
      <c r="G412" s="78">
        <v>-104300</v>
      </c>
      <c r="H412" s="78">
        <v>-6.0287272727272727</v>
      </c>
      <c r="I412" s="78">
        <v>6.2879625454545502</v>
      </c>
      <c r="J412" s="79">
        <v>-1E-4</v>
      </c>
      <c r="K412" s="79">
        <v>0</v>
      </c>
    </row>
    <row r="413" spans="2:11">
      <c r="B413" t="s">
        <v>3696</v>
      </c>
      <c r="C413" t="s">
        <v>3697</v>
      </c>
      <c r="D413" t="s">
        <v>123</v>
      </c>
      <c r="E413" t="s">
        <v>110</v>
      </c>
      <c r="F413" t="s">
        <v>2771</v>
      </c>
      <c r="G413" s="78">
        <v>100000</v>
      </c>
      <c r="H413" s="78">
        <v>-6.6264000000000003</v>
      </c>
      <c r="I413" s="78">
        <v>-6.6264000000000003</v>
      </c>
      <c r="J413" s="79">
        <v>1E-4</v>
      </c>
      <c r="K413" s="79">
        <v>0</v>
      </c>
    </row>
    <row r="414" spans="2:11">
      <c r="B414" t="s">
        <v>3698</v>
      </c>
      <c r="C414" t="s">
        <v>3699</v>
      </c>
      <c r="D414" t="s">
        <v>123</v>
      </c>
      <c r="E414" t="s">
        <v>110</v>
      </c>
      <c r="F414" t="s">
        <v>2766</v>
      </c>
      <c r="G414" s="78">
        <v>-603900</v>
      </c>
      <c r="H414" s="78">
        <v>-9.0198526246067221</v>
      </c>
      <c r="I414" s="78">
        <v>54.470889999999997</v>
      </c>
      <c r="J414" s="79">
        <v>-1.1000000000000001E-3</v>
      </c>
      <c r="K414" s="79">
        <v>0</v>
      </c>
    </row>
    <row r="415" spans="2:11">
      <c r="B415" t="s">
        <v>3700</v>
      </c>
      <c r="C415" t="s">
        <v>3701</v>
      </c>
      <c r="D415" t="s">
        <v>123</v>
      </c>
      <c r="E415" t="s">
        <v>110</v>
      </c>
      <c r="F415" t="s">
        <v>2745</v>
      </c>
      <c r="G415" s="78">
        <v>-1900000</v>
      </c>
      <c r="H415" s="78">
        <v>-7.7143736842105408</v>
      </c>
      <c r="I415" s="78">
        <v>146.57310000000001</v>
      </c>
      <c r="J415" s="79">
        <v>-3.0999999999999999E-3</v>
      </c>
      <c r="K415" s="79">
        <v>0</v>
      </c>
    </row>
    <row r="416" spans="2:11">
      <c r="B416" t="s">
        <v>3702</v>
      </c>
      <c r="C416" t="s">
        <v>3703</v>
      </c>
      <c r="D416" t="s">
        <v>123</v>
      </c>
      <c r="E416" t="s">
        <v>110</v>
      </c>
      <c r="F416" t="s">
        <v>2745</v>
      </c>
      <c r="G416" s="78">
        <v>-1210000</v>
      </c>
      <c r="H416" s="78">
        <v>-8.6061490909090885</v>
      </c>
      <c r="I416" s="78">
        <v>104.134404</v>
      </c>
      <c r="J416" s="79">
        <v>-2.2000000000000001E-3</v>
      </c>
      <c r="K416" s="79">
        <v>0</v>
      </c>
    </row>
    <row r="417" spans="2:11">
      <c r="B417" t="s">
        <v>3704</v>
      </c>
      <c r="C417" t="s">
        <v>3705</v>
      </c>
      <c r="D417" t="s">
        <v>123</v>
      </c>
      <c r="E417" t="s">
        <v>110</v>
      </c>
      <c r="F417" t="s">
        <v>3362</v>
      </c>
      <c r="G417" s="78">
        <v>-4070000</v>
      </c>
      <c r="H417" s="78">
        <v>-8.5954923076922967</v>
      </c>
      <c r="I417" s="78">
        <v>349.83653692307701</v>
      </c>
      <c r="J417" s="79">
        <v>-7.3000000000000001E-3</v>
      </c>
      <c r="K417" s="79">
        <v>0</v>
      </c>
    </row>
    <row r="418" spans="2:11">
      <c r="B418" t="s">
        <v>3706</v>
      </c>
      <c r="C418" t="s">
        <v>3707</v>
      </c>
      <c r="D418" t="s">
        <v>123</v>
      </c>
      <c r="E418" t="s">
        <v>110</v>
      </c>
      <c r="F418" t="s">
        <v>3708</v>
      </c>
      <c r="G418" s="78">
        <v>-14000</v>
      </c>
      <c r="H418" s="78">
        <v>-8.4805714285714284</v>
      </c>
      <c r="I418" s="78">
        <v>1.1872799999999999</v>
      </c>
      <c r="J418" s="79">
        <v>0</v>
      </c>
      <c r="K418" s="79">
        <v>0</v>
      </c>
    </row>
    <row r="419" spans="2:11">
      <c r="B419" t="s">
        <v>3709</v>
      </c>
      <c r="C419" t="s">
        <v>3710</v>
      </c>
      <c r="D419" t="s">
        <v>123</v>
      </c>
      <c r="E419" t="s">
        <v>110</v>
      </c>
      <c r="F419" t="s">
        <v>3367</v>
      </c>
      <c r="G419" s="78">
        <v>19800</v>
      </c>
      <c r="H419" s="78">
        <v>-9.9344949494949493</v>
      </c>
      <c r="I419" s="78">
        <v>-1.9670300000000001</v>
      </c>
      <c r="J419" s="79">
        <v>0</v>
      </c>
      <c r="K419" s="79">
        <v>0</v>
      </c>
    </row>
    <row r="420" spans="2:11">
      <c r="B420" t="s">
        <v>3711</v>
      </c>
      <c r="C420" t="s">
        <v>3712</v>
      </c>
      <c r="D420" t="s">
        <v>123</v>
      </c>
      <c r="E420" t="s">
        <v>110</v>
      </c>
      <c r="F420" t="s">
        <v>2848</v>
      </c>
      <c r="G420" s="78">
        <v>-231100</v>
      </c>
      <c r="H420" s="78">
        <v>-10.583719512195122</v>
      </c>
      <c r="I420" s="78">
        <v>24.458975792682899</v>
      </c>
      <c r="J420" s="79">
        <v>-5.0000000000000001E-4</v>
      </c>
      <c r="K420" s="79">
        <v>0</v>
      </c>
    </row>
    <row r="421" spans="2:11">
      <c r="B421" t="s">
        <v>3713</v>
      </c>
      <c r="C421" t="s">
        <v>3714</v>
      </c>
      <c r="D421" t="s">
        <v>123</v>
      </c>
      <c r="E421" t="s">
        <v>113</v>
      </c>
      <c r="F421" t="s">
        <v>2848</v>
      </c>
      <c r="G421" s="78">
        <v>828000</v>
      </c>
      <c r="H421" s="78">
        <v>-38.523314285714335</v>
      </c>
      <c r="I421" s="78">
        <v>-318.97304228571397</v>
      </c>
      <c r="J421" s="79">
        <v>6.6E-3</v>
      </c>
      <c r="K421" s="79">
        <v>0</v>
      </c>
    </row>
    <row r="422" spans="2:11">
      <c r="B422" t="s">
        <v>3715</v>
      </c>
      <c r="C422" t="s">
        <v>3716</v>
      </c>
      <c r="D422" t="s">
        <v>123</v>
      </c>
      <c r="E422" t="s">
        <v>113</v>
      </c>
      <c r="F422" t="s">
        <v>2848</v>
      </c>
      <c r="G422" s="78">
        <v>100000</v>
      </c>
      <c r="H422" s="78">
        <v>-38.551279999999998</v>
      </c>
      <c r="I422" s="78">
        <v>-38.551279999999998</v>
      </c>
      <c r="J422" s="79">
        <v>8.0000000000000004E-4</v>
      </c>
      <c r="K422" s="79">
        <v>0</v>
      </c>
    </row>
    <row r="423" spans="2:11">
      <c r="B423" t="s">
        <v>3717</v>
      </c>
      <c r="C423" t="s">
        <v>3718</v>
      </c>
      <c r="D423" t="s">
        <v>123</v>
      </c>
      <c r="E423" t="s">
        <v>110</v>
      </c>
      <c r="F423" t="s">
        <v>3012</v>
      </c>
      <c r="G423" s="78">
        <v>-45400</v>
      </c>
      <c r="H423" s="78">
        <v>-11.438285714285692</v>
      </c>
      <c r="I423" s="78">
        <v>5.1929817142857004</v>
      </c>
      <c r="J423" s="79">
        <v>-1E-4</v>
      </c>
      <c r="K423" s="79">
        <v>0</v>
      </c>
    </row>
    <row r="424" spans="2:11">
      <c r="B424" t="s">
        <v>3719</v>
      </c>
      <c r="C424" t="s">
        <v>3720</v>
      </c>
      <c r="D424" t="s">
        <v>123</v>
      </c>
      <c r="E424" t="s">
        <v>110</v>
      </c>
      <c r="F424" t="s">
        <v>3012</v>
      </c>
      <c r="G424" s="78">
        <v>-1920000</v>
      </c>
      <c r="H424" s="78">
        <v>-12.358913333333312</v>
      </c>
      <c r="I424" s="78">
        <v>237.29113599999999</v>
      </c>
      <c r="J424" s="79">
        <v>-4.8999999999999998E-3</v>
      </c>
      <c r="K424" s="79">
        <v>0</v>
      </c>
    </row>
    <row r="425" spans="2:11">
      <c r="B425" t="s">
        <v>3721</v>
      </c>
      <c r="C425" t="s">
        <v>3722</v>
      </c>
      <c r="D425" t="s">
        <v>123</v>
      </c>
      <c r="E425" t="s">
        <v>106</v>
      </c>
      <c r="F425" t="s">
        <v>3012</v>
      </c>
      <c r="G425" s="78">
        <v>-113071.44</v>
      </c>
      <c r="H425" s="78">
        <v>0.39318505185748054</v>
      </c>
      <c r="I425" s="78">
        <v>-0.44457999999999998</v>
      </c>
      <c r="J425" s="79">
        <v>0</v>
      </c>
      <c r="K425" s="79">
        <v>0</v>
      </c>
    </row>
    <row r="426" spans="2:11">
      <c r="B426" t="s">
        <v>3723</v>
      </c>
      <c r="C426" t="s">
        <v>3724</v>
      </c>
      <c r="D426" t="s">
        <v>123</v>
      </c>
      <c r="E426" t="s">
        <v>106</v>
      </c>
      <c r="F426" t="s">
        <v>3391</v>
      </c>
      <c r="G426" s="78">
        <v>347307.69</v>
      </c>
      <c r="H426" s="78">
        <v>31.218846964597617</v>
      </c>
      <c r="I426" s="78">
        <v>108.425456237379</v>
      </c>
      <c r="J426" s="79">
        <v>-2.3E-3</v>
      </c>
      <c r="K426" s="79">
        <v>0</v>
      </c>
    </row>
    <row r="427" spans="2:11">
      <c r="B427" t="s">
        <v>3725</v>
      </c>
      <c r="C427" t="s">
        <v>3726</v>
      </c>
      <c r="D427" t="s">
        <v>123</v>
      </c>
      <c r="E427" t="s">
        <v>110</v>
      </c>
      <c r="F427" t="s">
        <v>2659</v>
      </c>
      <c r="G427" s="78">
        <v>-4455000</v>
      </c>
      <c r="H427" s="78">
        <v>-8.1834530120481936</v>
      </c>
      <c r="I427" s="78">
        <v>364.57283168674701</v>
      </c>
      <c r="J427" s="79">
        <v>-7.6E-3</v>
      </c>
      <c r="K427" s="79">
        <v>0</v>
      </c>
    </row>
    <row r="428" spans="2:11">
      <c r="B428" t="s">
        <v>3727</v>
      </c>
      <c r="C428" t="s">
        <v>3728</v>
      </c>
      <c r="D428" t="s">
        <v>123</v>
      </c>
      <c r="E428" t="s">
        <v>113</v>
      </c>
      <c r="F428" t="s">
        <v>3057</v>
      </c>
      <c r="G428" s="78">
        <v>40000</v>
      </c>
      <c r="H428" s="78">
        <v>-24.54035</v>
      </c>
      <c r="I428" s="78">
        <v>-9.8161400000000008</v>
      </c>
      <c r="J428" s="79">
        <v>2.0000000000000001E-4</v>
      </c>
      <c r="K428" s="79">
        <v>0</v>
      </c>
    </row>
    <row r="429" spans="2:11">
      <c r="B429" t="s">
        <v>3729</v>
      </c>
      <c r="C429" t="s">
        <v>3730</v>
      </c>
      <c r="D429" t="s">
        <v>123</v>
      </c>
      <c r="E429" t="s">
        <v>113</v>
      </c>
      <c r="F429" t="s">
        <v>3057</v>
      </c>
      <c r="G429" s="78">
        <v>217200</v>
      </c>
      <c r="H429" s="78">
        <v>-24.589337748344409</v>
      </c>
      <c r="I429" s="78">
        <v>-53.4080415894041</v>
      </c>
      <c r="J429" s="79">
        <v>1.1000000000000001E-3</v>
      </c>
      <c r="K429" s="79">
        <v>0</v>
      </c>
    </row>
    <row r="430" spans="2:11">
      <c r="B430" t="s">
        <v>3731</v>
      </c>
      <c r="C430" t="s">
        <v>3732</v>
      </c>
      <c r="D430" t="s">
        <v>123</v>
      </c>
      <c r="E430" t="s">
        <v>113</v>
      </c>
      <c r="F430" t="s">
        <v>3057</v>
      </c>
      <c r="G430" s="78">
        <v>81500</v>
      </c>
      <c r="H430" s="78">
        <v>-24.692512820512821</v>
      </c>
      <c r="I430" s="78">
        <v>-20.124397948717899</v>
      </c>
      <c r="J430" s="79">
        <v>4.0000000000000002E-4</v>
      </c>
      <c r="K430" s="79">
        <v>0</v>
      </c>
    </row>
    <row r="431" spans="2:11">
      <c r="B431" t="s">
        <v>3731</v>
      </c>
      <c r="C431" t="s">
        <v>3733</v>
      </c>
      <c r="D431" t="s">
        <v>123</v>
      </c>
      <c r="E431" t="s">
        <v>113</v>
      </c>
      <c r="F431" t="s">
        <v>3057</v>
      </c>
      <c r="G431" s="78">
        <v>-5000</v>
      </c>
      <c r="H431" s="78">
        <v>-24.692399999999999</v>
      </c>
      <c r="I431" s="78">
        <v>1.2346200000000001</v>
      </c>
      <c r="J431" s="79">
        <v>0</v>
      </c>
      <c r="K431" s="79">
        <v>0</v>
      </c>
    </row>
    <row r="432" spans="2:11">
      <c r="B432" t="s">
        <v>3734</v>
      </c>
      <c r="C432" t="s">
        <v>3735</v>
      </c>
      <c r="D432" t="s">
        <v>123</v>
      </c>
      <c r="E432" t="s">
        <v>110</v>
      </c>
      <c r="F432" t="s">
        <v>2748</v>
      </c>
      <c r="G432" s="78">
        <v>-648200</v>
      </c>
      <c r="H432" s="78">
        <v>-9.2513827893175122</v>
      </c>
      <c r="I432" s="78">
        <v>59.967463240356103</v>
      </c>
      <c r="J432" s="79">
        <v>-1.1999999999999999E-3</v>
      </c>
      <c r="K432" s="79">
        <v>0</v>
      </c>
    </row>
    <row r="433" spans="2:11">
      <c r="B433" t="s">
        <v>3736</v>
      </c>
      <c r="C433" t="s">
        <v>3737</v>
      </c>
      <c r="D433" t="s">
        <v>123</v>
      </c>
      <c r="E433" t="s">
        <v>110</v>
      </c>
      <c r="F433" t="s">
        <v>2748</v>
      </c>
      <c r="G433" s="78">
        <v>-2720000</v>
      </c>
      <c r="H433" s="78">
        <v>-10.301108333333334</v>
      </c>
      <c r="I433" s="78">
        <v>280.19014666666601</v>
      </c>
      <c r="J433" s="79">
        <v>-5.7999999999999996E-3</v>
      </c>
      <c r="K433" s="79">
        <v>0</v>
      </c>
    </row>
    <row r="434" spans="2:11">
      <c r="B434" t="s">
        <v>3738</v>
      </c>
      <c r="C434" t="s">
        <v>3739</v>
      </c>
      <c r="D434" t="s">
        <v>123</v>
      </c>
      <c r="E434" t="s">
        <v>110</v>
      </c>
      <c r="F434" t="s">
        <v>3039</v>
      </c>
      <c r="G434" s="78">
        <v>-3560000</v>
      </c>
      <c r="H434" s="78">
        <v>-10.705738461538461</v>
      </c>
      <c r="I434" s="78">
        <v>381.12428923076999</v>
      </c>
      <c r="J434" s="79">
        <v>-7.9000000000000008E-3</v>
      </c>
      <c r="K434" s="79">
        <v>0</v>
      </c>
    </row>
    <row r="435" spans="2:11">
      <c r="B435" t="s">
        <v>3740</v>
      </c>
      <c r="C435" t="s">
        <v>3741</v>
      </c>
      <c r="D435" t="s">
        <v>123</v>
      </c>
      <c r="E435" t="s">
        <v>110</v>
      </c>
      <c r="F435" t="s">
        <v>3742</v>
      </c>
      <c r="G435" s="78">
        <v>-288500</v>
      </c>
      <c r="H435" s="78">
        <v>-8.131333333333334</v>
      </c>
      <c r="I435" s="78">
        <v>23.4588966666666</v>
      </c>
      <c r="J435" s="79">
        <v>-5.0000000000000001E-4</v>
      </c>
      <c r="K435" s="79">
        <v>0</v>
      </c>
    </row>
    <row r="436" spans="2:11">
      <c r="B436" t="s">
        <v>3743</v>
      </c>
      <c r="C436" t="s">
        <v>3744</v>
      </c>
      <c r="D436" t="s">
        <v>123</v>
      </c>
      <c r="E436" t="s">
        <v>110</v>
      </c>
      <c r="F436" t="s">
        <v>2394</v>
      </c>
      <c r="G436" s="78">
        <v>-5300</v>
      </c>
      <c r="H436" s="78">
        <v>-6.9307547169811317</v>
      </c>
      <c r="I436" s="78">
        <v>0.36732999999999999</v>
      </c>
      <c r="J436" s="79">
        <v>0</v>
      </c>
      <c r="K436" s="79">
        <v>0</v>
      </c>
    </row>
    <row r="437" spans="2:11">
      <c r="B437" t="s">
        <v>3745</v>
      </c>
      <c r="C437" t="s">
        <v>3746</v>
      </c>
      <c r="D437" t="s">
        <v>123</v>
      </c>
      <c r="E437" t="s">
        <v>110</v>
      </c>
      <c r="F437" t="s">
        <v>2394</v>
      </c>
      <c r="G437" s="78">
        <v>-260000</v>
      </c>
      <c r="H437" s="78">
        <v>-7.869765384615385</v>
      </c>
      <c r="I437" s="78">
        <v>20.461390000000002</v>
      </c>
      <c r="J437" s="79">
        <v>-4.0000000000000002E-4</v>
      </c>
      <c r="K437" s="79">
        <v>0</v>
      </c>
    </row>
    <row r="438" spans="2:11">
      <c r="B438" t="s">
        <v>3747</v>
      </c>
      <c r="C438" t="s">
        <v>3748</v>
      </c>
      <c r="D438" t="s">
        <v>123</v>
      </c>
      <c r="E438" t="s">
        <v>113</v>
      </c>
      <c r="F438" t="s">
        <v>359</v>
      </c>
      <c r="G438" s="78">
        <v>-330000</v>
      </c>
      <c r="H438" s="78">
        <v>-24.06665384615377</v>
      </c>
      <c r="I438" s="78">
        <v>79.419957692307506</v>
      </c>
      <c r="J438" s="79">
        <v>-1.6999999999999999E-3</v>
      </c>
      <c r="K438" s="79">
        <v>0</v>
      </c>
    </row>
    <row r="439" spans="2:11">
      <c r="B439" t="s">
        <v>3749</v>
      </c>
      <c r="C439" t="s">
        <v>3750</v>
      </c>
      <c r="D439" t="s">
        <v>123</v>
      </c>
      <c r="E439" t="s">
        <v>110</v>
      </c>
      <c r="F439" t="s">
        <v>2886</v>
      </c>
      <c r="G439" s="78">
        <v>-722000</v>
      </c>
      <c r="H439" s="78">
        <v>-6.2134889619535736</v>
      </c>
      <c r="I439" s="78">
        <v>44.861390305304802</v>
      </c>
      <c r="J439" s="79">
        <v>-8.9999999999999998E-4</v>
      </c>
      <c r="K439" s="79">
        <v>0</v>
      </c>
    </row>
    <row r="440" spans="2:11">
      <c r="B440" t="s">
        <v>3749</v>
      </c>
      <c r="C440" t="s">
        <v>3751</v>
      </c>
      <c r="D440" t="s">
        <v>123</v>
      </c>
      <c r="E440" t="s">
        <v>110</v>
      </c>
      <c r="F440" t="s">
        <v>2886</v>
      </c>
      <c r="G440" s="78">
        <v>-52000</v>
      </c>
      <c r="H440" s="78">
        <v>-6.2134889619536153</v>
      </c>
      <c r="I440" s="78">
        <v>3.23101426021588</v>
      </c>
      <c r="J440" s="79">
        <v>-1E-4</v>
      </c>
      <c r="K440" s="79">
        <v>0</v>
      </c>
    </row>
    <row r="441" spans="2:11">
      <c r="B441" t="s">
        <v>3752</v>
      </c>
      <c r="C441" t="s">
        <v>3753</v>
      </c>
      <c r="D441" t="s">
        <v>123</v>
      </c>
      <c r="E441" t="s">
        <v>110</v>
      </c>
      <c r="F441" t="s">
        <v>2886</v>
      </c>
      <c r="G441" s="78">
        <v>-140000</v>
      </c>
      <c r="H441" s="78">
        <v>-6.9646714285714282</v>
      </c>
      <c r="I441" s="78">
        <v>9.7505400000000009</v>
      </c>
      <c r="J441" s="79">
        <v>-2.0000000000000001E-4</v>
      </c>
      <c r="K441" s="79">
        <v>0</v>
      </c>
    </row>
    <row r="442" spans="2:11">
      <c r="B442" t="s">
        <v>3754</v>
      </c>
      <c r="C442" t="s">
        <v>3755</v>
      </c>
      <c r="D442" t="s">
        <v>123</v>
      </c>
      <c r="E442" t="s">
        <v>113</v>
      </c>
      <c r="F442" t="s">
        <v>2886</v>
      </c>
      <c r="G442" s="78">
        <v>145000</v>
      </c>
      <c r="H442" s="78">
        <v>-25.6036</v>
      </c>
      <c r="I442" s="78">
        <v>-37.125219999999999</v>
      </c>
      <c r="J442" s="79">
        <v>8.0000000000000004E-4</v>
      </c>
      <c r="K442" s="79">
        <v>0</v>
      </c>
    </row>
    <row r="443" spans="2:11">
      <c r="B443" t="s">
        <v>3756</v>
      </c>
      <c r="C443" t="s">
        <v>3757</v>
      </c>
      <c r="D443" t="s">
        <v>123</v>
      </c>
      <c r="E443" t="s">
        <v>106</v>
      </c>
      <c r="F443" t="s">
        <v>3758</v>
      </c>
      <c r="G443" s="78">
        <v>681158.89</v>
      </c>
      <c r="H443" s="78">
        <v>-2.0991801656613687</v>
      </c>
      <c r="I443" s="78">
        <v>-14.2987523155192</v>
      </c>
      <c r="J443" s="79">
        <v>2.9999999999999997E-4</v>
      </c>
      <c r="K443" s="79">
        <v>0</v>
      </c>
    </row>
    <row r="444" spans="2:11">
      <c r="B444" t="s">
        <v>3759</v>
      </c>
      <c r="C444" t="s">
        <v>3760</v>
      </c>
      <c r="D444" t="s">
        <v>123</v>
      </c>
      <c r="E444" t="s">
        <v>110</v>
      </c>
      <c r="F444" t="s">
        <v>2623</v>
      </c>
      <c r="G444" s="78">
        <v>-925000</v>
      </c>
      <c r="H444" s="78">
        <v>1.05555555555556E-3</v>
      </c>
      <c r="I444" s="78">
        <v>-9.7638888888889191E-3</v>
      </c>
      <c r="J444" s="79">
        <v>0</v>
      </c>
      <c r="K444" s="79">
        <v>0</v>
      </c>
    </row>
    <row r="445" spans="2:11">
      <c r="B445" t="s">
        <v>3761</v>
      </c>
      <c r="C445" t="s">
        <v>3762</v>
      </c>
      <c r="D445" t="s">
        <v>123</v>
      </c>
      <c r="E445" t="s">
        <v>110</v>
      </c>
      <c r="F445" t="s">
        <v>2623</v>
      </c>
      <c r="G445" s="78">
        <v>-330000</v>
      </c>
      <c r="H445" s="78">
        <v>-1.037155</v>
      </c>
      <c r="I445" s="78">
        <v>3.4226114999999999</v>
      </c>
      <c r="J445" s="79">
        <v>-1E-4</v>
      </c>
      <c r="K445" s="79">
        <v>0</v>
      </c>
    </row>
    <row r="446" spans="2:11">
      <c r="B446" t="s">
        <v>3763</v>
      </c>
      <c r="C446" t="s">
        <v>3764</v>
      </c>
      <c r="D446" t="s">
        <v>123</v>
      </c>
      <c r="E446" t="s">
        <v>106</v>
      </c>
      <c r="F446" t="s">
        <v>2623</v>
      </c>
      <c r="G446" s="78">
        <v>45903.99</v>
      </c>
      <c r="H446" s="78">
        <v>-2.1290959674747207</v>
      </c>
      <c r="I446" s="78">
        <v>-0.97733999999999899</v>
      </c>
      <c r="J446" s="79">
        <v>0</v>
      </c>
      <c r="K446" s="79">
        <v>0</v>
      </c>
    </row>
    <row r="447" spans="2:11">
      <c r="B447" t="s">
        <v>3765</v>
      </c>
      <c r="C447" t="s">
        <v>3766</v>
      </c>
      <c r="D447" t="s">
        <v>123</v>
      </c>
      <c r="E447" t="s">
        <v>106</v>
      </c>
      <c r="F447" t="s">
        <v>2623</v>
      </c>
      <c r="G447" s="78">
        <v>716672.4</v>
      </c>
      <c r="H447" s="78">
        <v>-2.2832725462603944</v>
      </c>
      <c r="I447" s="78">
        <v>-16.3635841558255</v>
      </c>
      <c r="J447" s="79">
        <v>2.9999999999999997E-4</v>
      </c>
      <c r="K447" s="79">
        <v>0</v>
      </c>
    </row>
    <row r="448" spans="2:11">
      <c r="B448" t="s">
        <v>3767</v>
      </c>
      <c r="C448" t="s">
        <v>3768</v>
      </c>
      <c r="D448" t="s">
        <v>123</v>
      </c>
      <c r="E448" t="s">
        <v>113</v>
      </c>
      <c r="F448" t="s">
        <v>3441</v>
      </c>
      <c r="G448" s="78">
        <v>-22000</v>
      </c>
      <c r="H448" s="78">
        <v>-25.354500000000002</v>
      </c>
      <c r="I448" s="78">
        <v>5.5779899999999998</v>
      </c>
      <c r="J448" s="79">
        <v>-1E-4</v>
      </c>
      <c r="K448" s="79">
        <v>0</v>
      </c>
    </row>
    <row r="449" spans="2:11">
      <c r="B449" t="s">
        <v>3769</v>
      </c>
      <c r="C449" t="s">
        <v>3770</v>
      </c>
      <c r="D449" t="s">
        <v>123</v>
      </c>
      <c r="E449" t="s">
        <v>106</v>
      </c>
      <c r="F449" t="s">
        <v>3444</v>
      </c>
      <c r="G449" s="78">
        <v>-178787.42</v>
      </c>
      <c r="H449" s="78">
        <v>25.528221595468192</v>
      </c>
      <c r="I449" s="78">
        <v>-45.641248762420403</v>
      </c>
      <c r="J449" s="79">
        <v>1E-3</v>
      </c>
      <c r="K449" s="79">
        <v>0</v>
      </c>
    </row>
    <row r="450" spans="2:11">
      <c r="B450" t="s">
        <v>3771</v>
      </c>
      <c r="C450" t="s">
        <v>3772</v>
      </c>
      <c r="D450" t="s">
        <v>123</v>
      </c>
      <c r="E450" t="s">
        <v>106</v>
      </c>
      <c r="F450" t="s">
        <v>3444</v>
      </c>
      <c r="G450" s="78">
        <v>53889.41</v>
      </c>
      <c r="H450" s="78">
        <v>25.458360000601232</v>
      </c>
      <c r="I450" s="78">
        <v>13.71936</v>
      </c>
      <c r="J450" s="79">
        <v>-2.9999999999999997E-4</v>
      </c>
      <c r="K450" s="79">
        <v>0</v>
      </c>
    </row>
    <row r="451" spans="2:11">
      <c r="B451" t="s">
        <v>3773</v>
      </c>
      <c r="C451" t="s">
        <v>3774</v>
      </c>
      <c r="D451" t="s">
        <v>123</v>
      </c>
      <c r="E451" t="s">
        <v>110</v>
      </c>
      <c r="F451" t="s">
        <v>2811</v>
      </c>
      <c r="G451" s="78">
        <v>-5883200</v>
      </c>
      <c r="H451" s="78">
        <v>2.9828416830634201</v>
      </c>
      <c r="I451" s="78">
        <v>-175.486541897987</v>
      </c>
      <c r="J451" s="79">
        <v>3.7000000000000002E-3</v>
      </c>
      <c r="K451" s="79">
        <v>0</v>
      </c>
    </row>
    <row r="452" spans="2:11">
      <c r="B452" t="s">
        <v>3775</v>
      </c>
      <c r="C452" t="s">
        <v>3776</v>
      </c>
      <c r="D452" t="s">
        <v>123</v>
      </c>
      <c r="E452" t="s">
        <v>110</v>
      </c>
      <c r="F452" t="s">
        <v>2811</v>
      </c>
      <c r="G452" s="78">
        <v>-7700000</v>
      </c>
      <c r="H452" s="78">
        <v>1.7925772622948313</v>
      </c>
      <c r="I452" s="78">
        <v>-138.02844919670201</v>
      </c>
      <c r="J452" s="79">
        <v>2.8999999999999998E-3</v>
      </c>
      <c r="K452" s="79">
        <v>0</v>
      </c>
    </row>
    <row r="453" spans="2:11">
      <c r="B453" t="s">
        <v>3777</v>
      </c>
      <c r="C453" t="s">
        <v>3778</v>
      </c>
      <c r="D453" t="s">
        <v>123</v>
      </c>
      <c r="E453" t="s">
        <v>113</v>
      </c>
      <c r="F453" t="s">
        <v>2665</v>
      </c>
      <c r="G453" s="78">
        <v>-4469400</v>
      </c>
      <c r="H453" s="78">
        <v>-21.553701727642277</v>
      </c>
      <c r="I453" s="78">
        <v>963.32114501524495</v>
      </c>
      <c r="J453" s="79">
        <v>-2.01E-2</v>
      </c>
      <c r="K453" s="79">
        <v>1E-4</v>
      </c>
    </row>
    <row r="454" spans="2:11">
      <c r="B454" t="s">
        <v>3779</v>
      </c>
      <c r="C454" t="s">
        <v>3780</v>
      </c>
      <c r="D454" t="s">
        <v>123</v>
      </c>
      <c r="E454" t="s">
        <v>106</v>
      </c>
      <c r="F454" t="s">
        <v>2665</v>
      </c>
      <c r="G454" s="78">
        <v>10357.469999999999</v>
      </c>
      <c r="H454" s="78">
        <v>-2.7096385507271563</v>
      </c>
      <c r="I454" s="78">
        <v>-0.28065000000000001</v>
      </c>
      <c r="J454" s="79">
        <v>0</v>
      </c>
      <c r="K454" s="79">
        <v>0</v>
      </c>
    </row>
    <row r="455" spans="2:11">
      <c r="B455" t="s">
        <v>3781</v>
      </c>
      <c r="C455" t="s">
        <v>3782</v>
      </c>
      <c r="D455" t="s">
        <v>123</v>
      </c>
      <c r="E455" t="s">
        <v>110</v>
      </c>
      <c r="F455" t="s">
        <v>3064</v>
      </c>
      <c r="G455" s="78">
        <v>-149600</v>
      </c>
      <c r="H455" s="78">
        <v>-2.4255541237113403</v>
      </c>
      <c r="I455" s="78">
        <v>3.6286289690721598</v>
      </c>
      <c r="J455" s="79">
        <v>-1E-4</v>
      </c>
      <c r="K455" s="79">
        <v>0</v>
      </c>
    </row>
    <row r="456" spans="2:11">
      <c r="B456" t="s">
        <v>3783</v>
      </c>
      <c r="C456" t="s">
        <v>3784</v>
      </c>
      <c r="D456" t="s">
        <v>123</v>
      </c>
      <c r="E456" t="s">
        <v>110</v>
      </c>
      <c r="F456" t="s">
        <v>2584</v>
      </c>
      <c r="G456" s="78">
        <v>-5502063</v>
      </c>
      <c r="H456" s="78">
        <v>2.4374920297555818</v>
      </c>
      <c r="I456" s="78">
        <v>-134.11234709713099</v>
      </c>
      <c r="J456" s="79">
        <v>2.8E-3</v>
      </c>
      <c r="K456" s="79">
        <v>0</v>
      </c>
    </row>
    <row r="457" spans="2:11">
      <c r="B457" t="s">
        <v>3785</v>
      </c>
      <c r="C457" t="s">
        <v>3786</v>
      </c>
      <c r="D457" t="s">
        <v>123</v>
      </c>
      <c r="E457" t="s">
        <v>110</v>
      </c>
      <c r="F457" t="s">
        <v>2638</v>
      </c>
      <c r="G457" s="78">
        <v>-7400000</v>
      </c>
      <c r="H457" s="78">
        <v>1.7598975176387162</v>
      </c>
      <c r="I457" s="78">
        <v>-130.23241630526499</v>
      </c>
      <c r="J457" s="79">
        <v>2.7000000000000001E-3</v>
      </c>
      <c r="K457" s="79">
        <v>0</v>
      </c>
    </row>
    <row r="458" spans="2:11">
      <c r="B458" t="s">
        <v>3787</v>
      </c>
      <c r="C458" t="s">
        <v>3788</v>
      </c>
      <c r="D458" t="s">
        <v>123</v>
      </c>
      <c r="E458" t="s">
        <v>110</v>
      </c>
      <c r="F458" t="s">
        <v>2587</v>
      </c>
      <c r="G458" s="78">
        <v>365000</v>
      </c>
      <c r="H458" s="78">
        <v>-3.43991333333333</v>
      </c>
      <c r="I458" s="78">
        <v>-12.555683666666599</v>
      </c>
      <c r="J458" s="79">
        <v>2.9999999999999997E-4</v>
      </c>
      <c r="K458" s="79">
        <v>0</v>
      </c>
    </row>
    <row r="459" spans="2:11">
      <c r="B459" t="s">
        <v>3789</v>
      </c>
      <c r="C459" t="s">
        <v>3790</v>
      </c>
      <c r="D459" t="s">
        <v>123</v>
      </c>
      <c r="E459" t="s">
        <v>110</v>
      </c>
      <c r="F459" t="s">
        <v>2905</v>
      </c>
      <c r="G459" s="78">
        <v>-26200</v>
      </c>
      <c r="H459" s="78">
        <v>-3.8856064318568859</v>
      </c>
      <c r="I459" s="78">
        <v>3.9706180607369101</v>
      </c>
      <c r="J459" s="79">
        <v>-1E-4</v>
      </c>
      <c r="K459" s="79">
        <v>0</v>
      </c>
    </row>
    <row r="460" spans="2:11">
      <c r="B460" s="80" t="s">
        <v>2345</v>
      </c>
      <c r="C460" s="16"/>
      <c r="D460" s="16"/>
      <c r="G460" s="82">
        <v>86638949.540000007</v>
      </c>
      <c r="I460" s="82">
        <v>1282.9857224303801</v>
      </c>
      <c r="J460" s="81">
        <v>-2.6700000000000002E-2</v>
      </c>
      <c r="K460" s="81">
        <v>1E-4</v>
      </c>
    </row>
    <row r="461" spans="2:11">
      <c r="B461" t="s">
        <v>3791</v>
      </c>
      <c r="C461" t="s">
        <v>3792</v>
      </c>
      <c r="D461" t="s">
        <v>388</v>
      </c>
      <c r="E461" t="s">
        <v>102</v>
      </c>
      <c r="F461" t="s">
        <v>282</v>
      </c>
      <c r="G461" s="78">
        <v>34586407.399999999</v>
      </c>
      <c r="H461" s="78">
        <v>0.91120000000000001</v>
      </c>
      <c r="I461" s="78">
        <v>315.15134422879999</v>
      </c>
      <c r="J461" s="79">
        <v>-6.6E-3</v>
      </c>
      <c r="K461" s="79">
        <v>0</v>
      </c>
    </row>
    <row r="462" spans="2:11">
      <c r="B462" t="s">
        <v>3793</v>
      </c>
      <c r="C462" t="s">
        <v>3794</v>
      </c>
      <c r="D462" t="s">
        <v>388</v>
      </c>
      <c r="E462" t="s">
        <v>102</v>
      </c>
      <c r="F462" t="s">
        <v>282</v>
      </c>
      <c r="G462" s="78">
        <v>34586407.399999999</v>
      </c>
      <c r="H462" s="78">
        <v>1.5078</v>
      </c>
      <c r="I462" s="78">
        <v>521.49385077720001</v>
      </c>
      <c r="J462" s="79">
        <v>-1.09E-2</v>
      </c>
      <c r="K462" s="79">
        <v>0</v>
      </c>
    </row>
    <row r="463" spans="2:11">
      <c r="B463" t="s">
        <v>3795</v>
      </c>
      <c r="C463" t="s">
        <v>3796</v>
      </c>
      <c r="D463" t="s">
        <v>388</v>
      </c>
      <c r="E463" t="s">
        <v>102</v>
      </c>
      <c r="F463" t="s">
        <v>282</v>
      </c>
      <c r="G463" s="78">
        <v>17293203.699999999</v>
      </c>
      <c r="H463" s="78">
        <v>2.5811000000000002</v>
      </c>
      <c r="I463" s="78">
        <v>446.35488070069999</v>
      </c>
      <c r="J463" s="79">
        <v>-9.2999999999999992E-3</v>
      </c>
      <c r="K463" s="79">
        <v>0</v>
      </c>
    </row>
    <row r="464" spans="2:11">
      <c r="B464" t="s">
        <v>3797</v>
      </c>
      <c r="C464" t="s">
        <v>3798</v>
      </c>
      <c r="D464" t="s">
        <v>388</v>
      </c>
      <c r="E464" t="s">
        <v>102</v>
      </c>
      <c r="F464" t="s">
        <v>282</v>
      </c>
      <c r="G464" s="78">
        <v>172931.04</v>
      </c>
      <c r="H464" s="78">
        <v>-8.3000000000000001E-3</v>
      </c>
      <c r="I464" s="78">
        <v>-1.435327632E-2</v>
      </c>
      <c r="J464" s="79">
        <v>0</v>
      </c>
      <c r="K464" s="79">
        <v>0</v>
      </c>
    </row>
    <row r="465" spans="2:11">
      <c r="B465" s="80" t="s">
        <v>1010</v>
      </c>
      <c r="C465" s="16"/>
      <c r="D465" s="16"/>
      <c r="G465" s="82">
        <v>0</v>
      </c>
      <c r="I465" s="82">
        <v>0</v>
      </c>
      <c r="J465" s="81">
        <v>0</v>
      </c>
      <c r="K465" s="81">
        <v>0</v>
      </c>
    </row>
    <row r="466" spans="2:11">
      <c r="B466" t="s">
        <v>226</v>
      </c>
      <c r="C466" t="s">
        <v>226</v>
      </c>
      <c r="D466" t="s">
        <v>226</v>
      </c>
      <c r="E466" t="s">
        <v>226</v>
      </c>
      <c r="G466" s="78">
        <v>0</v>
      </c>
      <c r="H466" s="78">
        <v>0</v>
      </c>
      <c r="I466" s="78">
        <v>0</v>
      </c>
      <c r="J466" s="79">
        <v>0</v>
      </c>
      <c r="K466" s="79">
        <v>0</v>
      </c>
    </row>
    <row r="467" spans="2:11">
      <c r="B467" s="80" t="s">
        <v>274</v>
      </c>
      <c r="C467" s="16"/>
      <c r="D467" s="16"/>
      <c r="G467" s="82">
        <v>8290910.1399999997</v>
      </c>
      <c r="I467" s="82">
        <v>-4380.50963271</v>
      </c>
      <c r="J467" s="81">
        <v>9.1200000000000003E-2</v>
      </c>
      <c r="K467" s="81">
        <v>-2.9999999999999997E-4</v>
      </c>
    </row>
    <row r="468" spans="2:11">
      <c r="B468" s="80" t="s">
        <v>2335</v>
      </c>
      <c r="C468" s="16"/>
      <c r="D468" s="16"/>
      <c r="G468" s="82">
        <v>8290910.1399999997</v>
      </c>
      <c r="I468" s="82">
        <v>-4380.50963271</v>
      </c>
      <c r="J468" s="81">
        <v>9.1200000000000003E-2</v>
      </c>
      <c r="K468" s="81">
        <v>-2.9999999999999997E-4</v>
      </c>
    </row>
    <row r="469" spans="2:11">
      <c r="B469" t="s">
        <v>3799</v>
      </c>
      <c r="C469" t="s">
        <v>3800</v>
      </c>
      <c r="D469" t="s">
        <v>388</v>
      </c>
      <c r="E469" t="s">
        <v>102</v>
      </c>
      <c r="F469" t="s">
        <v>282</v>
      </c>
      <c r="G469" s="78">
        <v>1509388.32</v>
      </c>
      <c r="H469" s="78">
        <v>-80.2</v>
      </c>
      <c r="I469" s="78">
        <v>-1210.5294326400001</v>
      </c>
      <c r="J469" s="79">
        <v>2.52E-2</v>
      </c>
      <c r="K469" s="79">
        <v>-1E-4</v>
      </c>
    </row>
    <row r="470" spans="2:11">
      <c r="B470" t="s">
        <v>3801</v>
      </c>
      <c r="C470" t="s">
        <v>3802</v>
      </c>
      <c r="D470" t="s">
        <v>388</v>
      </c>
      <c r="E470" t="s">
        <v>102</v>
      </c>
      <c r="F470" t="s">
        <v>282</v>
      </c>
      <c r="G470" s="78">
        <v>3008051.02</v>
      </c>
      <c r="H470" s="78">
        <v>-1.05</v>
      </c>
      <c r="I470" s="78">
        <v>-31.584535710000001</v>
      </c>
      <c r="J470" s="79">
        <v>6.9999999999999999E-4</v>
      </c>
      <c r="K470" s="79">
        <v>0</v>
      </c>
    </row>
    <row r="471" spans="2:11">
      <c r="B471" t="s">
        <v>3803</v>
      </c>
      <c r="C471" t="s">
        <v>3804</v>
      </c>
      <c r="D471" t="s">
        <v>388</v>
      </c>
      <c r="E471" t="s">
        <v>102</v>
      </c>
      <c r="F471" t="s">
        <v>282</v>
      </c>
      <c r="G471" s="78">
        <v>3773470.8</v>
      </c>
      <c r="H471" s="78">
        <v>-83.17</v>
      </c>
      <c r="I471" s="78">
        <v>-3138.39566436</v>
      </c>
      <c r="J471" s="79">
        <v>6.5299999999999997E-2</v>
      </c>
      <c r="K471" s="79">
        <v>-2.0000000000000001E-4</v>
      </c>
    </row>
    <row r="472" spans="2:11">
      <c r="B472" s="80" t="s">
        <v>2355</v>
      </c>
      <c r="C472" s="16"/>
      <c r="D472" s="16"/>
      <c r="G472" s="82">
        <v>0</v>
      </c>
      <c r="I472" s="82">
        <v>0</v>
      </c>
      <c r="J472" s="81">
        <v>0</v>
      </c>
      <c r="K472" s="81">
        <v>0</v>
      </c>
    </row>
    <row r="473" spans="2:11">
      <c r="B473" t="s">
        <v>226</v>
      </c>
      <c r="C473" t="s">
        <v>226</v>
      </c>
      <c r="D473" t="s">
        <v>226</v>
      </c>
      <c r="E473" t="s">
        <v>226</v>
      </c>
      <c r="G473" s="78">
        <v>0</v>
      </c>
      <c r="H473" s="78">
        <v>0</v>
      </c>
      <c r="I473" s="78">
        <v>0</v>
      </c>
      <c r="J473" s="79">
        <v>0</v>
      </c>
      <c r="K473" s="79">
        <v>0</v>
      </c>
    </row>
    <row r="474" spans="2:11">
      <c r="B474" s="80" t="s">
        <v>2345</v>
      </c>
      <c r="C474" s="16"/>
      <c r="D474" s="16"/>
      <c r="G474" s="82">
        <v>0</v>
      </c>
      <c r="I474" s="82">
        <v>0</v>
      </c>
      <c r="J474" s="81">
        <v>0</v>
      </c>
      <c r="K474" s="81">
        <v>0</v>
      </c>
    </row>
    <row r="475" spans="2:11">
      <c r="B475" t="s">
        <v>226</v>
      </c>
      <c r="C475" t="s">
        <v>226</v>
      </c>
      <c r="D475" t="s">
        <v>226</v>
      </c>
      <c r="E475" t="s">
        <v>226</v>
      </c>
      <c r="G475" s="78">
        <v>0</v>
      </c>
      <c r="H475" s="78">
        <v>0</v>
      </c>
      <c r="I475" s="78">
        <v>0</v>
      </c>
      <c r="J475" s="79">
        <v>0</v>
      </c>
      <c r="K475" s="79">
        <v>0</v>
      </c>
    </row>
    <row r="476" spans="2:11">
      <c r="B476" s="80" t="s">
        <v>1010</v>
      </c>
      <c r="C476" s="16"/>
      <c r="D476" s="16"/>
      <c r="G476" s="82">
        <v>0</v>
      </c>
      <c r="I476" s="82">
        <v>0</v>
      </c>
      <c r="J476" s="81">
        <v>0</v>
      </c>
      <c r="K476" s="81">
        <v>0</v>
      </c>
    </row>
    <row r="477" spans="2:11">
      <c r="B477" t="s">
        <v>226</v>
      </c>
      <c r="C477" t="s">
        <v>226</v>
      </c>
      <c r="D477" t="s">
        <v>226</v>
      </c>
      <c r="E477" t="s">
        <v>226</v>
      </c>
      <c r="G477" s="78">
        <v>0</v>
      </c>
      <c r="H477" s="78">
        <v>0</v>
      </c>
      <c r="I477" s="78">
        <v>0</v>
      </c>
      <c r="J477" s="79">
        <v>0</v>
      </c>
      <c r="K477" s="79">
        <v>0</v>
      </c>
    </row>
    <row r="478" spans="2:11">
      <c r="B478" t="s">
        <v>276</v>
      </c>
      <c r="C478" s="16"/>
      <c r="D478" s="16"/>
    </row>
    <row r="479" spans="2:11">
      <c r="B479" t="s">
        <v>377</v>
      </c>
      <c r="C479" s="16"/>
      <c r="D479" s="16"/>
    </row>
    <row r="480" spans="2:11">
      <c r="B480" t="s">
        <v>378</v>
      </c>
      <c r="C480" s="16"/>
      <c r="D480" s="16"/>
    </row>
    <row r="481" spans="2:4">
      <c r="B481" t="s">
        <v>379</v>
      </c>
      <c r="C481" s="16"/>
      <c r="D481" s="16"/>
    </row>
    <row r="482" spans="2:4">
      <c r="C482" s="16"/>
      <c r="D482" s="16"/>
    </row>
    <row r="483" spans="2:4">
      <c r="C483" s="16"/>
      <c r="D483" s="16"/>
    </row>
    <row r="484" spans="2:4">
      <c r="C484" s="16"/>
      <c r="D484" s="16"/>
    </row>
    <row r="485" spans="2:4">
      <c r="C485" s="16"/>
      <c r="D485" s="16"/>
    </row>
    <row r="486" spans="2:4">
      <c r="C486" s="16"/>
      <c r="D486" s="16"/>
    </row>
    <row r="487" spans="2:4">
      <c r="C487" s="16"/>
      <c r="D487" s="16"/>
    </row>
    <row r="488" spans="2:4">
      <c r="C488" s="16"/>
      <c r="D488" s="16"/>
    </row>
    <row r="489" spans="2:4">
      <c r="C489" s="16"/>
      <c r="D489" s="16"/>
    </row>
    <row r="490" spans="2:4">
      <c r="C490" s="16"/>
      <c r="D490" s="16"/>
    </row>
    <row r="491" spans="2:4">
      <c r="C491" s="16"/>
      <c r="D491" s="16"/>
    </row>
    <row r="492" spans="2:4">
      <c r="C492" s="16"/>
      <c r="D492" s="16"/>
    </row>
    <row r="493" spans="2:4">
      <c r="C493" s="16"/>
      <c r="D493" s="16"/>
    </row>
    <row r="494" spans="2:4">
      <c r="C494" s="16"/>
      <c r="D494" s="16"/>
    </row>
    <row r="495" spans="2:4">
      <c r="C495" s="16"/>
      <c r="D495" s="16"/>
    </row>
    <row r="496" spans="2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43921</v>
      </c>
    </row>
    <row r="2" spans="2:78">
      <c r="B2" s="2" t="s">
        <v>1</v>
      </c>
      <c r="C2" s="12" t="s">
        <v>197</v>
      </c>
    </row>
    <row r="3" spans="2:78">
      <c r="B3" s="2" t="s">
        <v>2</v>
      </c>
      <c r="C3" s="26" t="s">
        <v>4386</v>
      </c>
    </row>
    <row r="4" spans="2:78" s="1" customFormat="1">
      <c r="B4" s="2" t="s">
        <v>3</v>
      </c>
    </row>
    <row r="5" spans="2:78">
      <c r="B5" s="75" t="s">
        <v>198</v>
      </c>
      <c r="C5" t="s">
        <v>199</v>
      </c>
    </row>
    <row r="6" spans="2:7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78" ht="26.25" customHeight="1">
      <c r="B7" s="119" t="s">
        <v>145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2363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2364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2371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2372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2373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2374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2375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274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2363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2364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2371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2372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2373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2374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2375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276</v>
      </c>
      <c r="D40" s="16"/>
    </row>
    <row r="41" spans="2:17">
      <c r="B41" t="s">
        <v>377</v>
      </c>
      <c r="D41" s="16"/>
    </row>
    <row r="42" spans="2:17">
      <c r="B42" t="s">
        <v>378</v>
      </c>
      <c r="D42" s="16"/>
    </row>
    <row r="43" spans="2:17">
      <c r="B43" t="s">
        <v>379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16"/>
  <sheetViews>
    <sheetView rightToLeft="1" topLeftCell="A8" workbookViewId="0">
      <selection activeCell="E14" sqref="E14:E41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42578125" style="16" bestFit="1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>
        <v>43921</v>
      </c>
    </row>
    <row r="2" spans="2:60">
      <c r="B2" s="2" t="s">
        <v>1</v>
      </c>
      <c r="C2" s="12" t="s">
        <v>197</v>
      </c>
    </row>
    <row r="3" spans="2:60">
      <c r="B3" s="2" t="s">
        <v>2</v>
      </c>
      <c r="C3" s="26" t="s">
        <v>4386</v>
      </c>
    </row>
    <row r="4" spans="2:60" s="1" customFormat="1">
      <c r="B4" s="2" t="s">
        <v>3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9" t="s">
        <v>146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5.28</v>
      </c>
      <c r="J11" s="18"/>
      <c r="K11" s="18"/>
      <c r="L11" s="18"/>
      <c r="M11" s="77">
        <v>2.7900000000000001E-2</v>
      </c>
      <c r="N11" s="76">
        <v>1784693240.0969999</v>
      </c>
      <c r="O11" s="7"/>
      <c r="P11" s="76">
        <v>2305039.9372540936</v>
      </c>
      <c r="Q11" s="77">
        <v>1</v>
      </c>
      <c r="R11" s="77">
        <v>0.1368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104" t="s">
        <v>208</v>
      </c>
      <c r="I12" s="82">
        <v>5.66</v>
      </c>
      <c r="M12" s="81">
        <v>2.4299999999999999E-2</v>
      </c>
      <c r="N12" s="82">
        <v>1656777019.507</v>
      </c>
      <c r="P12" s="82">
        <v>1848495.4103992064</v>
      </c>
      <c r="Q12" s="81">
        <v>0.80189999999999995</v>
      </c>
      <c r="R12" s="81">
        <v>0.10970000000000001</v>
      </c>
    </row>
    <row r="13" spans="2:60">
      <c r="B13" s="104" t="s">
        <v>3805</v>
      </c>
      <c r="I13" s="82">
        <v>2.23</v>
      </c>
      <c r="M13" s="81">
        <v>6.1000000000000004E-3</v>
      </c>
      <c r="N13" s="82">
        <v>817603448.75</v>
      </c>
      <c r="P13" s="82">
        <v>844219.85179676802</v>
      </c>
      <c r="Q13" s="81">
        <v>0.36620000000000003</v>
      </c>
      <c r="R13" s="81">
        <v>5.0099999999999999E-2</v>
      </c>
    </row>
    <row r="14" spans="2:60">
      <c r="B14" s="105" t="s">
        <v>3806</v>
      </c>
      <c r="C14" t="s">
        <v>3807</v>
      </c>
      <c r="D14" t="s">
        <v>3808</v>
      </c>
      <c r="E14"/>
      <c r="F14" t="s">
        <v>3809</v>
      </c>
      <c r="G14" t="s">
        <v>2425</v>
      </c>
      <c r="H14" t="s">
        <v>3810</v>
      </c>
      <c r="I14" s="78">
        <v>2.87</v>
      </c>
      <c r="J14" t="s">
        <v>128</v>
      </c>
      <c r="K14" t="s">
        <v>102</v>
      </c>
      <c r="L14" s="79">
        <v>0</v>
      </c>
      <c r="M14" s="79">
        <v>1.44E-2</v>
      </c>
      <c r="N14" s="78">
        <v>34034935.840000004</v>
      </c>
      <c r="O14" s="78">
        <v>99.4</v>
      </c>
      <c r="P14" s="78">
        <v>33830.726224960003</v>
      </c>
      <c r="Q14" s="79">
        <v>1.47E-2</v>
      </c>
      <c r="R14" s="79">
        <v>2E-3</v>
      </c>
    </row>
    <row r="15" spans="2:60">
      <c r="B15" s="105" t="s">
        <v>3806</v>
      </c>
      <c r="C15" t="s">
        <v>3807</v>
      </c>
      <c r="D15" t="s">
        <v>3811</v>
      </c>
      <c r="E15"/>
      <c r="F15" t="s">
        <v>3809</v>
      </c>
      <c r="G15" t="s">
        <v>282</v>
      </c>
      <c r="H15" t="s">
        <v>3810</v>
      </c>
      <c r="I15" s="78">
        <v>2.19</v>
      </c>
      <c r="J15" t="s">
        <v>128</v>
      </c>
      <c r="K15" t="s">
        <v>102</v>
      </c>
      <c r="L15" s="79">
        <v>0</v>
      </c>
      <c r="M15" s="79">
        <v>5.7000000000000002E-3</v>
      </c>
      <c r="N15" s="78">
        <v>773877837.41999996</v>
      </c>
      <c r="O15" s="78">
        <v>103.47</v>
      </c>
      <c r="P15" s="78">
        <v>800731.39837847406</v>
      </c>
      <c r="Q15" s="79">
        <v>0.34739999999999999</v>
      </c>
      <c r="R15" s="79">
        <v>4.7500000000000001E-2</v>
      </c>
    </row>
    <row r="16" spans="2:60">
      <c r="B16" s="105" t="s">
        <v>3806</v>
      </c>
      <c r="C16" t="s">
        <v>3807</v>
      </c>
      <c r="D16">
        <v>29994018</v>
      </c>
      <c r="E16"/>
      <c r="F16" t="s">
        <v>3809</v>
      </c>
      <c r="G16" t="s">
        <v>282</v>
      </c>
      <c r="H16" t="s">
        <v>3810</v>
      </c>
      <c r="I16" s="78">
        <v>3.12</v>
      </c>
      <c r="J16" t="s">
        <v>128</v>
      </c>
      <c r="K16" t="s">
        <v>102</v>
      </c>
      <c r="L16" s="79">
        <v>0</v>
      </c>
      <c r="M16" s="79">
        <v>1.15E-2</v>
      </c>
      <c r="N16" s="78">
        <v>9690675.4900000002</v>
      </c>
      <c r="O16" s="78">
        <v>99.66</v>
      </c>
      <c r="P16" s="78">
        <v>9657.7271933339998</v>
      </c>
      <c r="Q16" s="79">
        <v>4.1999999999999997E-3</v>
      </c>
      <c r="R16" s="79">
        <v>5.9999999999999995E-4</v>
      </c>
    </row>
    <row r="17" spans="2:18">
      <c r="B17" s="104" t="s">
        <v>3812</v>
      </c>
      <c r="I17" s="82">
        <v>22.83</v>
      </c>
      <c r="M17" s="81">
        <v>4.7399999999999998E-2</v>
      </c>
      <c r="N17" s="82">
        <v>186070429.65700001</v>
      </c>
      <c r="P17" s="82">
        <v>192868.12761144299</v>
      </c>
      <c r="Q17" s="81">
        <v>8.3699999999999997E-2</v>
      </c>
      <c r="R17" s="81">
        <v>1.14E-2</v>
      </c>
    </row>
    <row r="18" spans="2:18">
      <c r="B18" s="26" t="s">
        <v>4539</v>
      </c>
      <c r="C18" t="s">
        <v>3807</v>
      </c>
      <c r="D18" t="s">
        <v>3813</v>
      </c>
      <c r="E18"/>
      <c r="F18" t="s">
        <v>226</v>
      </c>
      <c r="G18" t="s">
        <v>282</v>
      </c>
      <c r="H18" t="s">
        <v>227</v>
      </c>
      <c r="J18" t="s">
        <v>448</v>
      </c>
      <c r="K18" t="s">
        <v>102</v>
      </c>
      <c r="L18" s="79">
        <v>0</v>
      </c>
      <c r="M18" s="79">
        <v>0</v>
      </c>
      <c r="N18" s="78">
        <v>-7810.6629999999996</v>
      </c>
      <c r="O18" s="78">
        <v>100</v>
      </c>
      <c r="P18" s="78">
        <v>-7.8106629999999999</v>
      </c>
      <c r="Q18" s="79">
        <v>0</v>
      </c>
      <c r="R18" s="79">
        <v>0</v>
      </c>
    </row>
    <row r="19" spans="2:18">
      <c r="B19" s="26" t="s">
        <v>4539</v>
      </c>
      <c r="C19" t="s">
        <v>3807</v>
      </c>
      <c r="D19" t="s">
        <v>3814</v>
      </c>
      <c r="E19"/>
      <c r="F19" t="s">
        <v>226</v>
      </c>
      <c r="G19" t="s">
        <v>2578</v>
      </c>
      <c r="H19" t="s">
        <v>227</v>
      </c>
      <c r="I19" s="78">
        <v>24.77</v>
      </c>
      <c r="J19" t="s">
        <v>112</v>
      </c>
      <c r="K19" t="s">
        <v>102</v>
      </c>
      <c r="L19" s="79">
        <v>2.6599999999999999E-2</v>
      </c>
      <c r="M19" s="79">
        <v>5.1200000000000002E-2</v>
      </c>
      <c r="N19" s="78">
        <v>8803757.8200000003</v>
      </c>
      <c r="O19" s="78">
        <v>102.6</v>
      </c>
      <c r="P19" s="78">
        <v>9032.6555233199997</v>
      </c>
      <c r="Q19" s="79">
        <v>3.8999999999999998E-3</v>
      </c>
      <c r="R19" s="79">
        <v>5.0000000000000001E-4</v>
      </c>
    </row>
    <row r="20" spans="2:18">
      <c r="B20" s="26" t="s">
        <v>4539</v>
      </c>
      <c r="C20" t="s">
        <v>3807</v>
      </c>
      <c r="D20" t="s">
        <v>3815</v>
      </c>
      <c r="E20"/>
      <c r="F20" t="s">
        <v>226</v>
      </c>
      <c r="G20" t="s">
        <v>2578</v>
      </c>
      <c r="H20" t="s">
        <v>227</v>
      </c>
      <c r="I20" s="78">
        <v>24.85</v>
      </c>
      <c r="J20" t="s">
        <v>112</v>
      </c>
      <c r="K20" t="s">
        <v>102</v>
      </c>
      <c r="L20" s="79">
        <v>2.4500000000000001E-2</v>
      </c>
      <c r="M20" s="79">
        <v>4.7500000000000001E-2</v>
      </c>
      <c r="N20" s="78">
        <v>12014218.220000001</v>
      </c>
      <c r="O20" s="78">
        <v>99.13</v>
      </c>
      <c r="P20" s="78">
        <v>11909.694521486001</v>
      </c>
      <c r="Q20" s="79">
        <v>5.1999999999999998E-3</v>
      </c>
      <c r="R20" s="79">
        <v>6.9999999999999999E-4</v>
      </c>
    </row>
    <row r="21" spans="2:18">
      <c r="B21" s="26" t="s">
        <v>4539</v>
      </c>
      <c r="C21" t="s">
        <v>3807</v>
      </c>
      <c r="D21" t="s">
        <v>3816</v>
      </c>
      <c r="E21"/>
      <c r="F21" t="s">
        <v>226</v>
      </c>
      <c r="G21" t="s">
        <v>3657</v>
      </c>
      <c r="H21" t="s">
        <v>227</v>
      </c>
      <c r="I21" s="78">
        <v>24.85</v>
      </c>
      <c r="J21" t="s">
        <v>127</v>
      </c>
      <c r="K21" t="s">
        <v>102</v>
      </c>
      <c r="L21" s="79">
        <v>3.7100000000000001E-2</v>
      </c>
      <c r="M21" s="79">
        <v>8.3299999999999999E-2</v>
      </c>
      <c r="N21" s="78">
        <v>10178540.93</v>
      </c>
      <c r="O21" s="78">
        <v>107.73</v>
      </c>
      <c r="P21" s="78">
        <v>10965.342143889</v>
      </c>
      <c r="Q21" s="79">
        <v>4.7999999999999996E-3</v>
      </c>
      <c r="R21" s="79">
        <v>6.9999999999999999E-4</v>
      </c>
    </row>
    <row r="22" spans="2:18">
      <c r="B22" s="26" t="s">
        <v>4539</v>
      </c>
      <c r="C22" t="s">
        <v>3807</v>
      </c>
      <c r="D22" t="s">
        <v>3817</v>
      </c>
      <c r="E22"/>
      <c r="F22" t="s">
        <v>226</v>
      </c>
      <c r="G22" t="s">
        <v>3657</v>
      </c>
      <c r="H22" t="s">
        <v>227</v>
      </c>
      <c r="I22" s="78">
        <v>24.85</v>
      </c>
      <c r="J22" t="s">
        <v>127</v>
      </c>
      <c r="K22" t="s">
        <v>102</v>
      </c>
      <c r="L22" s="79">
        <v>3.2899999999999999E-2</v>
      </c>
      <c r="M22" s="79">
        <v>9.9599999999999994E-2</v>
      </c>
      <c r="N22" s="78">
        <v>13375863.449999999</v>
      </c>
      <c r="O22" s="78">
        <v>98.34</v>
      </c>
      <c r="P22" s="78">
        <v>13153.82411673</v>
      </c>
      <c r="Q22" s="79">
        <v>5.7000000000000002E-3</v>
      </c>
      <c r="R22" s="79">
        <v>8.0000000000000004E-4</v>
      </c>
    </row>
    <row r="23" spans="2:18">
      <c r="B23" s="26" t="s">
        <v>4539</v>
      </c>
      <c r="C23" t="s">
        <v>3807</v>
      </c>
      <c r="D23" t="s">
        <v>3818</v>
      </c>
      <c r="E23"/>
      <c r="F23" t="s">
        <v>226</v>
      </c>
      <c r="G23" t="s">
        <v>2578</v>
      </c>
      <c r="H23" t="s">
        <v>227</v>
      </c>
      <c r="I23" s="78">
        <v>24.77</v>
      </c>
      <c r="J23" t="s">
        <v>112</v>
      </c>
      <c r="K23" t="s">
        <v>102</v>
      </c>
      <c r="L23" s="79">
        <v>2.3E-2</v>
      </c>
      <c r="M23" s="79">
        <v>4.5199999999999997E-2</v>
      </c>
      <c r="N23" s="78">
        <v>7138233.54</v>
      </c>
      <c r="O23" s="78">
        <v>103.4</v>
      </c>
      <c r="P23" s="78">
        <v>7380.9334803600004</v>
      </c>
      <c r="Q23" s="79">
        <v>3.2000000000000002E-3</v>
      </c>
      <c r="R23" s="79">
        <v>4.0000000000000002E-4</v>
      </c>
    </row>
    <row r="24" spans="2:18">
      <c r="B24" s="26" t="s">
        <v>4539</v>
      </c>
      <c r="C24" t="s">
        <v>3807</v>
      </c>
      <c r="D24" t="s">
        <v>3819</v>
      </c>
      <c r="E24"/>
      <c r="F24" t="s">
        <v>226</v>
      </c>
      <c r="G24" t="s">
        <v>2578</v>
      </c>
      <c r="H24" t="s">
        <v>227</v>
      </c>
      <c r="I24" s="78">
        <v>24.85</v>
      </c>
      <c r="J24" t="s">
        <v>112</v>
      </c>
      <c r="K24" t="s">
        <v>102</v>
      </c>
      <c r="L24" s="79">
        <v>1.8499999999999999E-2</v>
      </c>
      <c r="M24" s="79">
        <v>3.9199999999999999E-2</v>
      </c>
      <c r="N24" s="78">
        <v>9675729.4499999993</v>
      </c>
      <c r="O24" s="78">
        <v>104.81</v>
      </c>
      <c r="P24" s="78">
        <v>10141.132036544999</v>
      </c>
      <c r="Q24" s="79">
        <v>4.4000000000000003E-3</v>
      </c>
      <c r="R24" s="79">
        <v>5.9999999999999995E-4</v>
      </c>
    </row>
    <row r="25" spans="2:18">
      <c r="B25" s="26" t="s">
        <v>4539</v>
      </c>
      <c r="C25" t="s">
        <v>3807</v>
      </c>
      <c r="D25" t="s">
        <v>3820</v>
      </c>
      <c r="E25"/>
      <c r="F25" t="s">
        <v>226</v>
      </c>
      <c r="G25" t="s">
        <v>3657</v>
      </c>
      <c r="H25" t="s">
        <v>227</v>
      </c>
      <c r="I25" s="78">
        <v>24.85</v>
      </c>
      <c r="J25" t="s">
        <v>127</v>
      </c>
      <c r="K25" t="s">
        <v>102</v>
      </c>
      <c r="L25" s="79">
        <v>3.27E-2</v>
      </c>
      <c r="M25" s="79">
        <v>7.6700000000000004E-2</v>
      </c>
      <c r="N25" s="78">
        <v>12353493.279999999</v>
      </c>
      <c r="O25" s="78">
        <v>104.45</v>
      </c>
      <c r="P25" s="78">
        <v>12903.22373096</v>
      </c>
      <c r="Q25" s="79">
        <v>5.5999999999999999E-3</v>
      </c>
      <c r="R25" s="79">
        <v>8.0000000000000004E-4</v>
      </c>
    </row>
    <row r="26" spans="2:18">
      <c r="B26" s="26" t="s">
        <v>4539</v>
      </c>
      <c r="C26" t="s">
        <v>3807</v>
      </c>
      <c r="D26" t="s">
        <v>3821</v>
      </c>
      <c r="E26"/>
      <c r="F26" t="s">
        <v>226</v>
      </c>
      <c r="G26" t="s">
        <v>3657</v>
      </c>
      <c r="H26" t="s">
        <v>227</v>
      </c>
      <c r="I26" s="78">
        <v>24.85</v>
      </c>
      <c r="J26" t="s">
        <v>127</v>
      </c>
      <c r="K26" t="s">
        <v>102</v>
      </c>
      <c r="L26" s="79">
        <v>3.0099999999999998E-2</v>
      </c>
      <c r="M26" s="79">
        <v>9.4799999999999995E-2</v>
      </c>
      <c r="N26" s="78">
        <v>13262107.140000001</v>
      </c>
      <c r="O26" s="78">
        <v>99.82</v>
      </c>
      <c r="P26" s="78">
        <v>13238.235347148</v>
      </c>
      <c r="Q26" s="79">
        <v>5.7000000000000002E-3</v>
      </c>
      <c r="R26" s="79">
        <v>8.0000000000000004E-4</v>
      </c>
    </row>
    <row r="27" spans="2:18">
      <c r="B27" s="26" t="s">
        <v>4539</v>
      </c>
      <c r="C27" t="s">
        <v>3807</v>
      </c>
      <c r="D27" t="s">
        <v>3822</v>
      </c>
      <c r="E27"/>
      <c r="F27" t="s">
        <v>226</v>
      </c>
      <c r="G27" t="s">
        <v>2578</v>
      </c>
      <c r="H27" t="s">
        <v>227</v>
      </c>
      <c r="I27" s="78">
        <v>9.1999999999999993</v>
      </c>
      <c r="J27" t="s">
        <v>112</v>
      </c>
      <c r="K27" t="s">
        <v>102</v>
      </c>
      <c r="L27" s="79">
        <v>2.1399999999999999E-2</v>
      </c>
      <c r="M27" s="79">
        <v>2.1399999999999999E-2</v>
      </c>
      <c r="N27" s="78">
        <v>7524315.1100000003</v>
      </c>
      <c r="O27" s="78">
        <v>107.64</v>
      </c>
      <c r="P27" s="78">
        <v>8099.1727844039997</v>
      </c>
      <c r="Q27" s="79">
        <v>3.5000000000000001E-3</v>
      </c>
      <c r="R27" s="79">
        <v>5.0000000000000001E-4</v>
      </c>
    </row>
    <row r="28" spans="2:18">
      <c r="B28" s="26" t="s">
        <v>4539</v>
      </c>
      <c r="C28" t="s">
        <v>3807</v>
      </c>
      <c r="D28" t="s">
        <v>3823</v>
      </c>
      <c r="E28"/>
      <c r="F28" t="s">
        <v>226</v>
      </c>
      <c r="G28" t="s">
        <v>2578</v>
      </c>
      <c r="H28" t="s">
        <v>227</v>
      </c>
      <c r="I28" s="78">
        <v>10.23</v>
      </c>
      <c r="J28" t="s">
        <v>112</v>
      </c>
      <c r="K28" t="s">
        <v>102</v>
      </c>
      <c r="L28" s="79">
        <v>2.8400000000000002E-2</v>
      </c>
      <c r="M28" s="79">
        <v>2.8400000000000002E-2</v>
      </c>
      <c r="N28" s="78">
        <v>9691184.5999999996</v>
      </c>
      <c r="O28" s="78">
        <v>106.84</v>
      </c>
      <c r="P28" s="78">
        <v>10354.061626639999</v>
      </c>
      <c r="Q28" s="79">
        <v>4.4999999999999997E-3</v>
      </c>
      <c r="R28" s="79">
        <v>5.9999999999999995E-4</v>
      </c>
    </row>
    <row r="29" spans="2:18">
      <c r="B29" s="26" t="s">
        <v>4539</v>
      </c>
      <c r="C29" t="s">
        <v>3807</v>
      </c>
      <c r="D29" t="s">
        <v>3824</v>
      </c>
      <c r="E29"/>
      <c r="F29" t="s">
        <v>226</v>
      </c>
      <c r="G29" t="s">
        <v>2774</v>
      </c>
      <c r="H29" t="s">
        <v>227</v>
      </c>
      <c r="I29" s="78">
        <v>25.77</v>
      </c>
      <c r="J29" t="s">
        <v>112</v>
      </c>
      <c r="K29" t="s">
        <v>102</v>
      </c>
      <c r="L29" s="79">
        <v>3.0099999999999998E-2</v>
      </c>
      <c r="M29" s="79">
        <v>2.4400000000000002E-2</v>
      </c>
      <c r="N29" s="78">
        <v>17367028.210000001</v>
      </c>
      <c r="O29" s="78">
        <v>101.61</v>
      </c>
      <c r="P29" s="78">
        <v>17646.637364180999</v>
      </c>
      <c r="Q29" s="79">
        <v>7.7000000000000002E-3</v>
      </c>
      <c r="R29" s="79">
        <v>1E-3</v>
      </c>
    </row>
    <row r="30" spans="2:18">
      <c r="B30" s="26" t="s">
        <v>4539</v>
      </c>
      <c r="C30" t="s">
        <v>3807</v>
      </c>
      <c r="D30" t="s">
        <v>3825</v>
      </c>
      <c r="E30"/>
      <c r="F30" t="s">
        <v>226</v>
      </c>
      <c r="G30" t="s">
        <v>3657</v>
      </c>
      <c r="H30" t="s">
        <v>227</v>
      </c>
      <c r="I30" s="78">
        <v>25.77</v>
      </c>
      <c r="J30" t="s">
        <v>112</v>
      </c>
      <c r="K30" t="s">
        <v>102</v>
      </c>
      <c r="L30" s="79">
        <v>3.4099999999999998E-2</v>
      </c>
      <c r="M30" s="79">
        <v>2.3699999999999999E-2</v>
      </c>
      <c r="N30" s="78">
        <v>23152838.579999998</v>
      </c>
      <c r="O30" s="78">
        <v>105.49</v>
      </c>
      <c r="P30" s="78">
        <v>24423.929418042</v>
      </c>
      <c r="Q30" s="79">
        <v>1.06E-2</v>
      </c>
      <c r="R30" s="79">
        <v>1.4E-3</v>
      </c>
    </row>
    <row r="31" spans="2:18">
      <c r="B31" s="26" t="s">
        <v>4539</v>
      </c>
      <c r="C31" t="s">
        <v>3807</v>
      </c>
      <c r="D31" t="s">
        <v>3826</v>
      </c>
      <c r="E31"/>
      <c r="F31" t="s">
        <v>226</v>
      </c>
      <c r="G31" t="s">
        <v>2774</v>
      </c>
      <c r="H31" t="s">
        <v>227</v>
      </c>
      <c r="I31" s="78">
        <v>9.85</v>
      </c>
      <c r="J31" t="s">
        <v>112</v>
      </c>
      <c r="K31" t="s">
        <v>102</v>
      </c>
      <c r="L31" s="79">
        <v>3.9600000000000003E-2</v>
      </c>
      <c r="M31" s="79">
        <v>3.9600000000000003E-2</v>
      </c>
      <c r="N31" s="78">
        <v>4548821.2</v>
      </c>
      <c r="O31" s="78">
        <v>101.67</v>
      </c>
      <c r="P31" s="78">
        <v>4624.7865140399999</v>
      </c>
      <c r="Q31" s="79">
        <v>2E-3</v>
      </c>
      <c r="R31" s="79">
        <v>2.9999999999999997E-4</v>
      </c>
    </row>
    <row r="32" spans="2:18">
      <c r="B32" s="26" t="s">
        <v>4539</v>
      </c>
      <c r="C32" t="s">
        <v>3807</v>
      </c>
      <c r="D32" t="s">
        <v>3827</v>
      </c>
      <c r="E32"/>
      <c r="F32" t="s">
        <v>226</v>
      </c>
      <c r="G32" t="s">
        <v>2578</v>
      </c>
      <c r="H32" t="s">
        <v>227</v>
      </c>
      <c r="I32" s="78">
        <v>21.6</v>
      </c>
      <c r="J32" t="s">
        <v>112</v>
      </c>
      <c r="K32" t="s">
        <v>102</v>
      </c>
      <c r="L32" s="79">
        <v>3.1E-2</v>
      </c>
      <c r="M32" s="79">
        <v>2.1700000000000001E-2</v>
      </c>
      <c r="N32" s="78">
        <v>5793402.29</v>
      </c>
      <c r="O32" s="78">
        <v>111.51</v>
      </c>
      <c r="P32" s="78">
        <v>6460.2228935789999</v>
      </c>
      <c r="Q32" s="79">
        <v>2.8E-3</v>
      </c>
      <c r="R32" s="79">
        <v>4.0000000000000002E-4</v>
      </c>
    </row>
    <row r="33" spans="2:18">
      <c r="B33" s="26" t="s">
        <v>4539</v>
      </c>
      <c r="C33" t="s">
        <v>3807</v>
      </c>
      <c r="D33" t="s">
        <v>3828</v>
      </c>
      <c r="E33"/>
      <c r="F33" t="s">
        <v>226</v>
      </c>
      <c r="G33" t="s">
        <v>2578</v>
      </c>
      <c r="H33" t="s">
        <v>227</v>
      </c>
      <c r="I33" s="78">
        <v>22.43</v>
      </c>
      <c r="J33" t="s">
        <v>112</v>
      </c>
      <c r="K33" t="s">
        <v>102</v>
      </c>
      <c r="L33" s="79">
        <v>0.01</v>
      </c>
      <c r="M33" s="79">
        <v>4.8999999999999998E-3</v>
      </c>
      <c r="N33" s="78">
        <v>8410366.25</v>
      </c>
      <c r="O33" s="78">
        <v>103.72</v>
      </c>
      <c r="P33" s="78">
        <v>8723.2318744999993</v>
      </c>
      <c r="Q33" s="79">
        <v>3.8E-3</v>
      </c>
      <c r="R33" s="79">
        <v>5.0000000000000001E-4</v>
      </c>
    </row>
    <row r="34" spans="2:18">
      <c r="B34" s="26" t="s">
        <v>4539</v>
      </c>
      <c r="C34" t="s">
        <v>3807</v>
      </c>
      <c r="D34" t="s">
        <v>3829</v>
      </c>
      <c r="E34"/>
      <c r="F34" t="s">
        <v>226</v>
      </c>
      <c r="G34" t="s">
        <v>2578</v>
      </c>
      <c r="H34" t="s">
        <v>227</v>
      </c>
      <c r="I34" s="78">
        <v>22.93</v>
      </c>
      <c r="J34" t="s">
        <v>112</v>
      </c>
      <c r="K34" t="s">
        <v>102</v>
      </c>
      <c r="L34" s="79">
        <v>1.29E-2</v>
      </c>
      <c r="M34" s="79">
        <v>5.1999999999999998E-3</v>
      </c>
      <c r="N34" s="78">
        <v>6028568.3200000003</v>
      </c>
      <c r="O34" s="78">
        <v>107.7</v>
      </c>
      <c r="P34" s="78">
        <v>6492.7680806400003</v>
      </c>
      <c r="Q34" s="79">
        <v>2.8E-3</v>
      </c>
      <c r="R34" s="79">
        <v>4.0000000000000002E-4</v>
      </c>
    </row>
    <row r="35" spans="2:18">
      <c r="B35" s="26" t="s">
        <v>4539</v>
      </c>
      <c r="C35" t="s">
        <v>3807</v>
      </c>
      <c r="D35" t="s">
        <v>3830</v>
      </c>
      <c r="E35"/>
      <c r="F35" t="s">
        <v>226</v>
      </c>
      <c r="G35" t="s">
        <v>2578</v>
      </c>
      <c r="H35" t="s">
        <v>227</v>
      </c>
      <c r="I35" s="78">
        <v>22.93</v>
      </c>
      <c r="J35" t="s">
        <v>112</v>
      </c>
      <c r="K35" t="s">
        <v>102</v>
      </c>
      <c r="L35" s="79">
        <v>1.6400000000000001E-2</v>
      </c>
      <c r="M35" s="79">
        <v>5.0000000000000001E-3</v>
      </c>
      <c r="N35" s="78">
        <v>2384354.73</v>
      </c>
      <c r="O35" s="78">
        <v>109.23</v>
      </c>
      <c r="P35" s="78">
        <v>2604.4306715789999</v>
      </c>
      <c r="Q35" s="79">
        <v>1.1000000000000001E-3</v>
      </c>
      <c r="R35" s="79">
        <v>2.0000000000000001E-4</v>
      </c>
    </row>
    <row r="36" spans="2:18">
      <c r="B36" s="26" t="s">
        <v>4539</v>
      </c>
      <c r="C36" t="s">
        <v>3807</v>
      </c>
      <c r="D36" t="s">
        <v>3831</v>
      </c>
      <c r="E36"/>
      <c r="F36" t="s">
        <v>226</v>
      </c>
      <c r="G36" t="s">
        <v>2774</v>
      </c>
      <c r="H36" t="s">
        <v>227</v>
      </c>
      <c r="I36" s="78">
        <v>21.26</v>
      </c>
      <c r="J36" t="s">
        <v>127</v>
      </c>
      <c r="K36" t="s">
        <v>102</v>
      </c>
      <c r="L36" s="79">
        <v>5.5399999999999998E-2</v>
      </c>
      <c r="M36" s="79">
        <v>6.5100000000000005E-2</v>
      </c>
      <c r="N36" s="78">
        <v>1331725.3999999999</v>
      </c>
      <c r="O36" s="78">
        <v>110.23</v>
      </c>
      <c r="P36" s="78">
        <v>1467.9609084199999</v>
      </c>
      <c r="Q36" s="79">
        <v>5.9999999999999995E-4</v>
      </c>
      <c r="R36" s="79">
        <v>1E-4</v>
      </c>
    </row>
    <row r="37" spans="2:18">
      <c r="B37" s="26" t="s">
        <v>4539</v>
      </c>
      <c r="C37" t="s">
        <v>3807</v>
      </c>
      <c r="D37" t="s">
        <v>3832</v>
      </c>
      <c r="E37"/>
      <c r="F37" t="s">
        <v>226</v>
      </c>
      <c r="G37" t="s">
        <v>2774</v>
      </c>
      <c r="H37" t="s">
        <v>227</v>
      </c>
      <c r="I37" s="78">
        <v>23.68</v>
      </c>
      <c r="J37" t="s">
        <v>127</v>
      </c>
      <c r="K37" t="s">
        <v>102</v>
      </c>
      <c r="L37" s="79">
        <v>2.7099999999999999E-2</v>
      </c>
      <c r="M37" s="79">
        <v>7.0099999999999996E-2</v>
      </c>
      <c r="N37" s="78">
        <v>13043691.800000001</v>
      </c>
      <c r="O37" s="78">
        <v>101.61</v>
      </c>
      <c r="P37" s="78">
        <v>13253.69523798</v>
      </c>
      <c r="Q37" s="79">
        <v>5.7000000000000002E-3</v>
      </c>
      <c r="R37" s="79">
        <v>8.0000000000000004E-4</v>
      </c>
    </row>
    <row r="38" spans="2:18">
      <c r="B38" s="104" t="s">
        <v>3833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s="105" t="s">
        <v>226</v>
      </c>
      <c r="D39" t="s">
        <v>226</v>
      </c>
      <c r="F39" t="s">
        <v>226</v>
      </c>
      <c r="I39" s="78">
        <v>0</v>
      </c>
      <c r="J39" t="s">
        <v>226</v>
      </c>
      <c r="K39" t="s">
        <v>226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104" t="s">
        <v>3834</v>
      </c>
      <c r="I40" s="82">
        <v>5.15</v>
      </c>
      <c r="M40" s="81">
        <v>3.7600000000000001E-2</v>
      </c>
      <c r="N40" s="82">
        <v>653103141.10000002</v>
      </c>
      <c r="P40" s="82">
        <v>811407.43099099549</v>
      </c>
      <c r="Q40" s="81">
        <v>0.35199999999999998</v>
      </c>
      <c r="R40" s="81">
        <v>4.8099999999999997E-2</v>
      </c>
    </row>
    <row r="41" spans="2:18">
      <c r="B41" s="105" t="s">
        <v>3835</v>
      </c>
      <c r="C41" t="s">
        <v>3807</v>
      </c>
      <c r="D41" t="s">
        <v>3836</v>
      </c>
      <c r="E41"/>
      <c r="F41" t="s">
        <v>439</v>
      </c>
      <c r="G41" t="s">
        <v>2590</v>
      </c>
      <c r="H41" t="s">
        <v>218</v>
      </c>
      <c r="I41" s="78">
        <v>6.86</v>
      </c>
      <c r="J41" t="s">
        <v>715</v>
      </c>
      <c r="K41" t="s">
        <v>102</v>
      </c>
      <c r="L41" s="79">
        <v>2.6599999999999999E-2</v>
      </c>
      <c r="M41" s="79">
        <v>2.4E-2</v>
      </c>
      <c r="N41" s="78">
        <v>4029273.51</v>
      </c>
      <c r="O41" s="78">
        <v>100.58</v>
      </c>
      <c r="P41" s="78">
        <v>4052.643296358</v>
      </c>
      <c r="Q41" s="79">
        <v>1.8E-3</v>
      </c>
      <c r="R41" s="79">
        <v>2.0000000000000001E-4</v>
      </c>
    </row>
    <row r="42" spans="2:18">
      <c r="B42" s="105" t="s">
        <v>3837</v>
      </c>
      <c r="C42" t="s">
        <v>3807</v>
      </c>
      <c r="D42" t="s">
        <v>3838</v>
      </c>
      <c r="E42"/>
      <c r="F42" t="s">
        <v>439</v>
      </c>
      <c r="G42" t="s">
        <v>2590</v>
      </c>
      <c r="H42" t="s">
        <v>218</v>
      </c>
      <c r="I42" s="78">
        <v>6.91</v>
      </c>
      <c r="J42" t="s">
        <v>715</v>
      </c>
      <c r="K42" t="s">
        <v>102</v>
      </c>
      <c r="L42" s="79">
        <v>3.1899999999999998E-2</v>
      </c>
      <c r="M42" s="79">
        <v>1.7500000000000002E-2</v>
      </c>
      <c r="N42" s="78">
        <v>2679466.88</v>
      </c>
      <c r="O42" s="78">
        <v>110.22</v>
      </c>
      <c r="P42" s="78">
        <v>2953.3083951359999</v>
      </c>
      <c r="Q42" s="79">
        <v>1.2999999999999999E-3</v>
      </c>
      <c r="R42" s="79">
        <v>2.0000000000000001E-4</v>
      </c>
    </row>
    <row r="43" spans="2:18">
      <c r="B43" s="105" t="s">
        <v>3837</v>
      </c>
      <c r="C43" t="s">
        <v>3807</v>
      </c>
      <c r="D43" t="s">
        <v>3839</v>
      </c>
      <c r="E43"/>
      <c r="F43" t="s">
        <v>439</v>
      </c>
      <c r="G43" t="s">
        <v>2590</v>
      </c>
      <c r="H43" t="s">
        <v>218</v>
      </c>
      <c r="I43" s="78">
        <v>6.91</v>
      </c>
      <c r="J43" t="s">
        <v>715</v>
      </c>
      <c r="K43" t="s">
        <v>102</v>
      </c>
      <c r="L43" s="79">
        <v>3.1899999999999998E-2</v>
      </c>
      <c r="M43" s="79">
        <v>1.7500000000000002E-2</v>
      </c>
      <c r="N43" s="78">
        <v>382780.95</v>
      </c>
      <c r="O43" s="78">
        <v>105.94</v>
      </c>
      <c r="P43" s="78">
        <v>405.51813843000002</v>
      </c>
      <c r="Q43" s="79">
        <v>2.0000000000000001E-4</v>
      </c>
      <c r="R43" s="79">
        <v>0</v>
      </c>
    </row>
    <row r="44" spans="2:18">
      <c r="B44" s="105" t="s">
        <v>3837</v>
      </c>
      <c r="C44" t="s">
        <v>3807</v>
      </c>
      <c r="D44" t="s">
        <v>3840</v>
      </c>
      <c r="E44"/>
      <c r="F44" t="s">
        <v>439</v>
      </c>
      <c r="G44" t="s">
        <v>2590</v>
      </c>
      <c r="H44" t="s">
        <v>218</v>
      </c>
      <c r="I44" s="78">
        <v>6.83</v>
      </c>
      <c r="J44" t="s">
        <v>715</v>
      </c>
      <c r="K44" t="s">
        <v>102</v>
      </c>
      <c r="L44" s="79">
        <v>3.1699999999999999E-2</v>
      </c>
      <c r="M44" s="79">
        <v>2.24E-2</v>
      </c>
      <c r="N44" s="78">
        <v>1913904.8</v>
      </c>
      <c r="O44" s="78">
        <v>115.57</v>
      </c>
      <c r="P44" s="78">
        <v>2211.8997773599999</v>
      </c>
      <c r="Q44" s="79">
        <v>1E-3</v>
      </c>
      <c r="R44" s="79">
        <v>1E-4</v>
      </c>
    </row>
    <row r="45" spans="2:18">
      <c r="B45" s="105" t="s">
        <v>3837</v>
      </c>
      <c r="C45" t="s">
        <v>3807</v>
      </c>
      <c r="D45" t="s">
        <v>3841</v>
      </c>
      <c r="E45"/>
      <c r="F45" t="s">
        <v>439</v>
      </c>
      <c r="G45" t="s">
        <v>2590</v>
      </c>
      <c r="H45" t="s">
        <v>218</v>
      </c>
      <c r="I45" s="78">
        <v>6.84</v>
      </c>
      <c r="J45" t="s">
        <v>715</v>
      </c>
      <c r="K45" t="s">
        <v>102</v>
      </c>
      <c r="L45" s="79">
        <v>3.1699999999999999E-2</v>
      </c>
      <c r="M45" s="79">
        <v>2.1600000000000001E-2</v>
      </c>
      <c r="N45" s="78">
        <v>2679466.88</v>
      </c>
      <c r="O45" s="78">
        <v>115.65</v>
      </c>
      <c r="P45" s="78">
        <v>3098.80344672</v>
      </c>
      <c r="Q45" s="79">
        <v>1.2999999999999999E-3</v>
      </c>
      <c r="R45" s="79">
        <v>2.0000000000000001E-4</v>
      </c>
    </row>
    <row r="46" spans="2:18">
      <c r="B46" s="105" t="s">
        <v>3837</v>
      </c>
      <c r="C46" t="s">
        <v>3807</v>
      </c>
      <c r="D46" t="s">
        <v>3842</v>
      </c>
      <c r="E46"/>
      <c r="F46" t="s">
        <v>439</v>
      </c>
      <c r="G46" t="s">
        <v>2590</v>
      </c>
      <c r="H46" t="s">
        <v>218</v>
      </c>
      <c r="I46" s="78">
        <v>6.92</v>
      </c>
      <c r="J46" t="s">
        <v>715</v>
      </c>
      <c r="K46" t="s">
        <v>102</v>
      </c>
      <c r="L46" s="79">
        <v>3.15E-2</v>
      </c>
      <c r="M46" s="79">
        <v>1.7299999999999999E-2</v>
      </c>
      <c r="N46" s="78">
        <v>1913904.8</v>
      </c>
      <c r="O46" s="78">
        <v>99.7</v>
      </c>
      <c r="P46" s="78">
        <v>1908.1630855999999</v>
      </c>
      <c r="Q46" s="79">
        <v>8.0000000000000004E-4</v>
      </c>
      <c r="R46" s="79">
        <v>1E-4</v>
      </c>
    </row>
    <row r="47" spans="2:18">
      <c r="B47" s="105" t="s">
        <v>3843</v>
      </c>
      <c r="C47" t="s">
        <v>3807</v>
      </c>
      <c r="D47" t="s">
        <v>3844</v>
      </c>
      <c r="E47"/>
      <c r="F47" t="s">
        <v>543</v>
      </c>
      <c r="G47" t="s">
        <v>2440</v>
      </c>
      <c r="H47" t="s">
        <v>150</v>
      </c>
      <c r="I47" s="78">
        <v>3.51</v>
      </c>
      <c r="J47" t="s">
        <v>112</v>
      </c>
      <c r="K47" t="s">
        <v>102</v>
      </c>
      <c r="L47" s="79">
        <v>7.0499999999999993E-2</v>
      </c>
      <c r="M47" s="79">
        <v>5.5999999999999999E-3</v>
      </c>
      <c r="N47" s="78">
        <v>498387.78</v>
      </c>
      <c r="O47" s="78">
        <v>141.43</v>
      </c>
      <c r="P47" s="78">
        <v>704.869837254</v>
      </c>
      <c r="Q47" s="79">
        <v>2.9999999999999997E-4</v>
      </c>
      <c r="R47" s="79">
        <v>0</v>
      </c>
    </row>
    <row r="48" spans="2:18">
      <c r="B48" s="105" t="s">
        <v>3843</v>
      </c>
      <c r="C48" t="s">
        <v>3807</v>
      </c>
      <c r="D48" t="s">
        <v>3845</v>
      </c>
      <c r="E48"/>
      <c r="F48" t="s">
        <v>3846</v>
      </c>
      <c r="G48" t="s">
        <v>2394</v>
      </c>
      <c r="H48" t="s">
        <v>211</v>
      </c>
      <c r="I48" s="78">
        <v>3.69</v>
      </c>
      <c r="J48" t="s">
        <v>112</v>
      </c>
      <c r="K48" t="s">
        <v>106</v>
      </c>
      <c r="L48" s="79">
        <v>9.8500000000000004E-2</v>
      </c>
      <c r="M48" s="79">
        <v>1.3100000000000001E-2</v>
      </c>
      <c r="N48" s="78">
        <v>2835926.07</v>
      </c>
      <c r="O48" s="78">
        <v>132.09000000000006</v>
      </c>
      <c r="P48" s="78">
        <v>13354.399969001601</v>
      </c>
      <c r="Q48" s="79">
        <v>5.7999999999999996E-3</v>
      </c>
      <c r="R48" s="79">
        <v>8.0000000000000004E-4</v>
      </c>
    </row>
    <row r="49" spans="2:18">
      <c r="B49" s="105" t="s">
        <v>3843</v>
      </c>
      <c r="C49" t="s">
        <v>3807</v>
      </c>
      <c r="D49" t="s">
        <v>3847</v>
      </c>
      <c r="E49"/>
      <c r="F49" t="s">
        <v>3846</v>
      </c>
      <c r="G49" t="s">
        <v>2394</v>
      </c>
      <c r="H49" t="s">
        <v>211</v>
      </c>
      <c r="I49" s="78">
        <v>3.65</v>
      </c>
      <c r="J49" t="s">
        <v>112</v>
      </c>
      <c r="K49" t="s">
        <v>106</v>
      </c>
      <c r="L49" s="79">
        <v>9.8500000000000004E-2</v>
      </c>
      <c r="M49" s="79">
        <v>2.3199999999999998E-2</v>
      </c>
      <c r="N49" s="78">
        <v>3431886.55</v>
      </c>
      <c r="O49" s="78">
        <v>132.09</v>
      </c>
      <c r="P49" s="78">
        <v>16160.7829349857</v>
      </c>
      <c r="Q49" s="79">
        <v>7.0000000000000001E-3</v>
      </c>
      <c r="R49" s="79">
        <v>1E-3</v>
      </c>
    </row>
    <row r="50" spans="2:18">
      <c r="B50" s="105" t="s">
        <v>3848</v>
      </c>
      <c r="C50" t="s">
        <v>3807</v>
      </c>
      <c r="D50" t="s">
        <v>3849</v>
      </c>
      <c r="E50"/>
      <c r="F50" t="s">
        <v>3850</v>
      </c>
      <c r="G50" t="s">
        <v>2862</v>
      </c>
      <c r="H50" t="s">
        <v>3810</v>
      </c>
      <c r="I50" s="78">
        <v>4.74</v>
      </c>
      <c r="J50" t="s">
        <v>448</v>
      </c>
      <c r="K50" t="s">
        <v>102</v>
      </c>
      <c r="L50" s="79">
        <v>4.4999999999999998E-2</v>
      </c>
      <c r="M50" s="79">
        <v>9.9000000000000008E-3</v>
      </c>
      <c r="N50" s="78">
        <v>21230668.440000001</v>
      </c>
      <c r="O50" s="78">
        <v>122.42</v>
      </c>
      <c r="P50" s="78">
        <v>25990.584304248001</v>
      </c>
      <c r="Q50" s="79">
        <v>1.1299999999999999E-2</v>
      </c>
      <c r="R50" s="79">
        <v>1.5E-3</v>
      </c>
    </row>
    <row r="51" spans="2:18">
      <c r="B51" s="105" t="s">
        <v>3848</v>
      </c>
      <c r="C51" t="s">
        <v>3807</v>
      </c>
      <c r="D51" t="s">
        <v>3851</v>
      </c>
      <c r="E51"/>
      <c r="F51" t="s">
        <v>3850</v>
      </c>
      <c r="G51" t="s">
        <v>2862</v>
      </c>
      <c r="H51" t="s">
        <v>3810</v>
      </c>
      <c r="I51" s="78">
        <v>4.6900000000000004</v>
      </c>
      <c r="J51" t="s">
        <v>448</v>
      </c>
      <c r="K51" t="s">
        <v>102</v>
      </c>
      <c r="L51" s="79">
        <v>4.2000000000000003E-2</v>
      </c>
      <c r="M51" s="79">
        <v>1.38E-2</v>
      </c>
      <c r="N51" s="78">
        <v>1749388.04</v>
      </c>
      <c r="O51" s="78">
        <v>108.32</v>
      </c>
      <c r="P51" s="78">
        <v>1894.937124928</v>
      </c>
      <c r="Q51" s="79">
        <v>8.0000000000000004E-4</v>
      </c>
      <c r="R51" s="79">
        <v>1E-4</v>
      </c>
    </row>
    <row r="52" spans="2:18">
      <c r="B52" s="105" t="s">
        <v>3852</v>
      </c>
      <c r="C52" t="s">
        <v>3807</v>
      </c>
      <c r="D52" t="s">
        <v>3853</v>
      </c>
      <c r="E52"/>
      <c r="F52" t="s">
        <v>3850</v>
      </c>
      <c r="G52" t="s">
        <v>3854</v>
      </c>
      <c r="H52" t="s">
        <v>3810</v>
      </c>
      <c r="I52" s="78">
        <v>0.76</v>
      </c>
      <c r="J52" t="s">
        <v>127</v>
      </c>
      <c r="K52" t="s">
        <v>102</v>
      </c>
      <c r="L52" s="79">
        <v>2.3E-2</v>
      </c>
      <c r="M52" s="79">
        <v>2.5700000000000001E-2</v>
      </c>
      <c r="N52" s="78">
        <v>14372824</v>
      </c>
      <c r="O52" s="78">
        <v>100.33</v>
      </c>
      <c r="P52" s="78">
        <v>14420.254319199999</v>
      </c>
      <c r="Q52" s="79">
        <v>6.3E-3</v>
      </c>
      <c r="R52" s="79">
        <v>8.9999999999999998E-4</v>
      </c>
    </row>
    <row r="53" spans="2:18">
      <c r="B53" s="105" t="s">
        <v>3855</v>
      </c>
      <c r="C53" t="s">
        <v>3807</v>
      </c>
      <c r="D53" t="s">
        <v>3856</v>
      </c>
      <c r="E53"/>
      <c r="F53" t="s">
        <v>3857</v>
      </c>
      <c r="G53" t="s">
        <v>282</v>
      </c>
      <c r="H53" t="s">
        <v>3810</v>
      </c>
      <c r="I53" s="78">
        <v>5.64</v>
      </c>
      <c r="J53" t="s">
        <v>448</v>
      </c>
      <c r="K53" t="s">
        <v>102</v>
      </c>
      <c r="L53" s="79">
        <v>2.69E-2</v>
      </c>
      <c r="M53" s="79">
        <v>4.9200000000000001E-2</v>
      </c>
      <c r="N53" s="78">
        <v>3156099.15</v>
      </c>
      <c r="O53" s="78">
        <v>99.7</v>
      </c>
      <c r="P53" s="78">
        <v>3146.6308525499999</v>
      </c>
      <c r="Q53" s="79">
        <v>1.4E-3</v>
      </c>
      <c r="R53" s="79">
        <v>2.0000000000000001E-4</v>
      </c>
    </row>
    <row r="54" spans="2:18">
      <c r="B54" s="105" t="s">
        <v>3843</v>
      </c>
      <c r="C54" t="s">
        <v>3807</v>
      </c>
      <c r="D54" t="s">
        <v>3858</v>
      </c>
      <c r="E54"/>
      <c r="F54" t="s">
        <v>571</v>
      </c>
      <c r="G54" t="s">
        <v>3859</v>
      </c>
      <c r="H54" t="s">
        <v>218</v>
      </c>
      <c r="I54" s="78">
        <v>3.6</v>
      </c>
      <c r="J54" t="s">
        <v>112</v>
      </c>
      <c r="K54" t="s">
        <v>102</v>
      </c>
      <c r="L54" s="79">
        <v>3.85E-2</v>
      </c>
      <c r="M54" s="79">
        <v>2.9999999999999997E-4</v>
      </c>
      <c r="N54" s="78">
        <v>395818.33</v>
      </c>
      <c r="O54" s="78">
        <v>138.13999999999999</v>
      </c>
      <c r="P54" s="78">
        <v>546.78344106199995</v>
      </c>
      <c r="Q54" s="79">
        <v>2.0000000000000001E-4</v>
      </c>
      <c r="R54" s="79">
        <v>0</v>
      </c>
    </row>
    <row r="55" spans="2:18">
      <c r="B55" s="105" t="s">
        <v>3860</v>
      </c>
      <c r="C55" t="s">
        <v>3807</v>
      </c>
      <c r="D55" t="s">
        <v>3861</v>
      </c>
      <c r="E55"/>
      <c r="F55" t="s">
        <v>571</v>
      </c>
      <c r="G55" t="s">
        <v>282</v>
      </c>
      <c r="H55" t="s">
        <v>218</v>
      </c>
      <c r="I55" s="78">
        <v>10.7</v>
      </c>
      <c r="J55" t="s">
        <v>507</v>
      </c>
      <c r="K55" t="s">
        <v>102</v>
      </c>
      <c r="L55" s="79">
        <v>2.9999999999999997E-4</v>
      </c>
      <c r="M55" s="79">
        <v>-6.0000000000000001E-3</v>
      </c>
      <c r="N55" s="78">
        <v>1382767.99</v>
      </c>
      <c r="O55" s="78">
        <v>94.27</v>
      </c>
      <c r="P55" s="78">
        <v>1303.535384173</v>
      </c>
      <c r="Q55" s="79">
        <v>5.9999999999999995E-4</v>
      </c>
      <c r="R55" s="79">
        <v>1E-4</v>
      </c>
    </row>
    <row r="56" spans="2:18">
      <c r="B56" s="105" t="s">
        <v>3860</v>
      </c>
      <c r="C56" t="s">
        <v>3807</v>
      </c>
      <c r="D56" t="s">
        <v>3862</v>
      </c>
      <c r="E56"/>
      <c r="F56" t="s">
        <v>571</v>
      </c>
      <c r="G56" t="s">
        <v>282</v>
      </c>
      <c r="H56" t="s">
        <v>218</v>
      </c>
      <c r="I56" s="78">
        <v>7.89</v>
      </c>
      <c r="J56" t="s">
        <v>507</v>
      </c>
      <c r="K56" t="s">
        <v>102</v>
      </c>
      <c r="L56" s="79">
        <v>3.2000000000000001E-2</v>
      </c>
      <c r="M56" s="79">
        <v>4.1300000000000003E-2</v>
      </c>
      <c r="N56" s="78">
        <v>1285064.0900000001</v>
      </c>
      <c r="O56" s="78">
        <v>88.82</v>
      </c>
      <c r="P56" s="78">
        <v>1141.3939247379999</v>
      </c>
      <c r="Q56" s="79">
        <v>5.0000000000000001E-4</v>
      </c>
      <c r="R56" s="79">
        <v>1E-4</v>
      </c>
    </row>
    <row r="57" spans="2:18">
      <c r="B57" s="105" t="s">
        <v>3860</v>
      </c>
      <c r="C57" t="s">
        <v>3807</v>
      </c>
      <c r="D57" t="s">
        <v>3863</v>
      </c>
      <c r="E57"/>
      <c r="F57" t="s">
        <v>571</v>
      </c>
      <c r="G57" t="s">
        <v>282</v>
      </c>
      <c r="H57" t="s">
        <v>218</v>
      </c>
      <c r="I57" s="78">
        <v>1.51</v>
      </c>
      <c r="J57" t="s">
        <v>507</v>
      </c>
      <c r="K57" t="s">
        <v>102</v>
      </c>
      <c r="L57" s="79">
        <v>2.6800000000000001E-2</v>
      </c>
      <c r="M57" s="79">
        <v>9.7000000000000003E-3</v>
      </c>
      <c r="N57" s="78">
        <v>91608.48</v>
      </c>
      <c r="O57" s="78">
        <v>85.44</v>
      </c>
      <c r="P57" s="78">
        <v>78.270285311999999</v>
      </c>
      <c r="Q57" s="79">
        <v>0</v>
      </c>
      <c r="R57" s="79">
        <v>0</v>
      </c>
    </row>
    <row r="58" spans="2:18">
      <c r="B58" s="105" t="s">
        <v>3860</v>
      </c>
      <c r="C58" t="s">
        <v>3807</v>
      </c>
      <c r="D58" t="s">
        <v>3864</v>
      </c>
      <c r="E58"/>
      <c r="F58" t="s">
        <v>571</v>
      </c>
      <c r="G58" t="s">
        <v>282</v>
      </c>
      <c r="H58" t="s">
        <v>218</v>
      </c>
      <c r="I58" s="78">
        <v>7.57</v>
      </c>
      <c r="J58" t="s">
        <v>507</v>
      </c>
      <c r="K58" t="s">
        <v>102</v>
      </c>
      <c r="L58" s="79">
        <v>2.7300000000000001E-2</v>
      </c>
      <c r="M58" s="79">
        <v>5.45E-2</v>
      </c>
      <c r="N58" s="78">
        <v>1353289.95</v>
      </c>
      <c r="O58" s="78">
        <v>82.56</v>
      </c>
      <c r="P58" s="78">
        <v>1117.27618272</v>
      </c>
      <c r="Q58" s="79">
        <v>5.0000000000000001E-4</v>
      </c>
      <c r="R58" s="79">
        <v>1E-4</v>
      </c>
    </row>
    <row r="59" spans="2:18">
      <c r="B59" s="105" t="s">
        <v>3860</v>
      </c>
      <c r="C59" t="s">
        <v>3807</v>
      </c>
      <c r="D59" t="s">
        <v>3865</v>
      </c>
      <c r="E59"/>
      <c r="F59" t="s">
        <v>571</v>
      </c>
      <c r="G59" t="s">
        <v>282</v>
      </c>
      <c r="H59" t="s">
        <v>218</v>
      </c>
      <c r="I59" s="78">
        <v>7.63</v>
      </c>
      <c r="J59" t="s">
        <v>507</v>
      </c>
      <c r="K59" t="s">
        <v>102</v>
      </c>
      <c r="L59" s="79">
        <v>2.6800000000000001E-2</v>
      </c>
      <c r="M59" s="79">
        <v>5.6599999999999998E-2</v>
      </c>
      <c r="N59" s="78">
        <v>1405101.16</v>
      </c>
      <c r="O59" s="78">
        <v>79.67</v>
      </c>
      <c r="P59" s="78">
        <v>1119.444094172</v>
      </c>
      <c r="Q59" s="79">
        <v>5.0000000000000001E-4</v>
      </c>
      <c r="R59" s="79">
        <v>1E-4</v>
      </c>
    </row>
    <row r="60" spans="2:18">
      <c r="B60" s="105" t="s">
        <v>3860</v>
      </c>
      <c r="C60" t="s">
        <v>3807</v>
      </c>
      <c r="D60" t="s">
        <v>3866</v>
      </c>
      <c r="E60"/>
      <c r="F60" t="s">
        <v>571</v>
      </c>
      <c r="G60" t="s">
        <v>2539</v>
      </c>
      <c r="H60" t="s">
        <v>218</v>
      </c>
      <c r="I60" s="78">
        <v>0.01</v>
      </c>
      <c r="J60" t="s">
        <v>507</v>
      </c>
      <c r="K60" t="s">
        <v>102</v>
      </c>
      <c r="L60" s="79">
        <v>3.2500000000000001E-2</v>
      </c>
      <c r="M60" s="79">
        <v>3.2500000000000001E-2</v>
      </c>
      <c r="N60" s="78">
        <v>837398.03</v>
      </c>
      <c r="O60" s="78">
        <v>100</v>
      </c>
      <c r="P60" s="78">
        <v>837.39802999999995</v>
      </c>
      <c r="Q60" s="79">
        <v>4.0000000000000002E-4</v>
      </c>
      <c r="R60" s="79">
        <v>0</v>
      </c>
    </row>
    <row r="61" spans="2:18">
      <c r="B61" s="105" t="s">
        <v>3867</v>
      </c>
      <c r="C61" t="s">
        <v>3807</v>
      </c>
      <c r="D61" t="s">
        <v>3868</v>
      </c>
      <c r="E61"/>
      <c r="F61" t="s">
        <v>571</v>
      </c>
      <c r="G61" t="s">
        <v>282</v>
      </c>
      <c r="H61" t="s">
        <v>218</v>
      </c>
      <c r="I61" s="78">
        <v>7.16</v>
      </c>
      <c r="J61" t="s">
        <v>507</v>
      </c>
      <c r="K61" t="s">
        <v>102</v>
      </c>
      <c r="L61" s="79">
        <v>3.5200000000000002E-2</v>
      </c>
      <c r="M61" s="79">
        <v>5.0599999999999999E-2</v>
      </c>
      <c r="N61" s="78">
        <v>3473765.22</v>
      </c>
      <c r="O61" s="78">
        <v>93.01</v>
      </c>
      <c r="P61" s="78">
        <v>3230.9490311220002</v>
      </c>
      <c r="Q61" s="79">
        <v>1.4E-3</v>
      </c>
      <c r="R61" s="79">
        <v>2.0000000000000001E-4</v>
      </c>
    </row>
    <row r="62" spans="2:18">
      <c r="B62" s="105" t="s">
        <v>3867</v>
      </c>
      <c r="C62" t="s">
        <v>3807</v>
      </c>
      <c r="D62" t="s">
        <v>3869</v>
      </c>
      <c r="E62"/>
      <c r="F62" t="s">
        <v>571</v>
      </c>
      <c r="G62" t="s">
        <v>282</v>
      </c>
      <c r="H62" t="s">
        <v>218</v>
      </c>
      <c r="I62" s="78">
        <v>7.51</v>
      </c>
      <c r="J62" t="s">
        <v>507</v>
      </c>
      <c r="K62" t="s">
        <v>102</v>
      </c>
      <c r="L62" s="79">
        <v>3.6200000000000003E-2</v>
      </c>
      <c r="M62" s="79">
        <v>3.6900000000000002E-2</v>
      </c>
      <c r="N62" s="78">
        <v>726715.05</v>
      </c>
      <c r="O62" s="78">
        <v>92.6</v>
      </c>
      <c r="P62" s="78">
        <v>672.9381363</v>
      </c>
      <c r="Q62" s="79">
        <v>2.9999999999999997E-4</v>
      </c>
      <c r="R62" s="79">
        <v>0</v>
      </c>
    </row>
    <row r="63" spans="2:18">
      <c r="B63" s="105" t="s">
        <v>3867</v>
      </c>
      <c r="C63" t="s">
        <v>3807</v>
      </c>
      <c r="D63" t="s">
        <v>3870</v>
      </c>
      <c r="E63"/>
      <c r="F63" t="s">
        <v>571</v>
      </c>
      <c r="G63" t="s">
        <v>282</v>
      </c>
      <c r="H63" t="s">
        <v>218</v>
      </c>
      <c r="I63" s="78">
        <v>9.3800000000000008</v>
      </c>
      <c r="J63" t="s">
        <v>507</v>
      </c>
      <c r="K63" t="s">
        <v>102</v>
      </c>
      <c r="L63" s="79">
        <v>4.0000000000000002E-4</v>
      </c>
      <c r="M63" s="79">
        <v>1.35E-2</v>
      </c>
      <c r="N63" s="78">
        <v>727165.5</v>
      </c>
      <c r="O63" s="78">
        <v>97.21</v>
      </c>
      <c r="P63" s="78">
        <v>706.87758255000006</v>
      </c>
      <c r="Q63" s="79">
        <v>2.9999999999999997E-4</v>
      </c>
      <c r="R63" s="79">
        <v>0</v>
      </c>
    </row>
    <row r="64" spans="2:18">
      <c r="B64" s="105" t="s">
        <v>3867</v>
      </c>
      <c r="C64" t="s">
        <v>3807</v>
      </c>
      <c r="D64" t="s">
        <v>3871</v>
      </c>
      <c r="E64"/>
      <c r="F64" t="s">
        <v>571</v>
      </c>
      <c r="G64" t="s">
        <v>282</v>
      </c>
      <c r="H64" t="s">
        <v>218</v>
      </c>
      <c r="I64" s="78">
        <v>7.54</v>
      </c>
      <c r="J64" t="s">
        <v>507</v>
      </c>
      <c r="K64" t="s">
        <v>102</v>
      </c>
      <c r="L64" s="79">
        <v>3.7499999999999999E-2</v>
      </c>
      <c r="M64" s="79">
        <v>3.7400000000000003E-2</v>
      </c>
      <c r="N64" s="78">
        <v>1367135.6</v>
      </c>
      <c r="O64" s="78">
        <v>98.1</v>
      </c>
      <c r="P64" s="78">
        <v>1341.1600235999999</v>
      </c>
      <c r="Q64" s="79">
        <v>5.9999999999999995E-4</v>
      </c>
      <c r="R64" s="79">
        <v>1E-4</v>
      </c>
    </row>
    <row r="65" spans="2:18">
      <c r="B65" s="105" t="s">
        <v>3872</v>
      </c>
      <c r="C65" t="s">
        <v>3807</v>
      </c>
      <c r="D65" t="s">
        <v>3873</v>
      </c>
      <c r="E65"/>
      <c r="F65" t="s">
        <v>571</v>
      </c>
      <c r="G65" t="s">
        <v>3874</v>
      </c>
      <c r="H65" t="s">
        <v>218</v>
      </c>
      <c r="I65" s="78">
        <v>5.3</v>
      </c>
      <c r="J65" t="s">
        <v>112</v>
      </c>
      <c r="K65" t="s">
        <v>102</v>
      </c>
      <c r="L65" s="79">
        <v>5.6599999999999998E-2</v>
      </c>
      <c r="M65" s="79">
        <v>1.3599999999999999E-2</v>
      </c>
      <c r="N65" s="78">
        <v>164156.4</v>
      </c>
      <c r="O65" s="78">
        <v>127.95</v>
      </c>
      <c r="P65" s="78">
        <v>210.03811379999999</v>
      </c>
      <c r="Q65" s="79">
        <v>1E-4</v>
      </c>
      <c r="R65" s="79">
        <v>0</v>
      </c>
    </row>
    <row r="66" spans="2:18">
      <c r="B66" s="105" t="s">
        <v>3872</v>
      </c>
      <c r="C66" t="s">
        <v>3807</v>
      </c>
      <c r="D66" t="s">
        <v>3875</v>
      </c>
      <c r="E66"/>
      <c r="F66" t="s">
        <v>571</v>
      </c>
      <c r="G66" t="s">
        <v>3874</v>
      </c>
      <c r="H66" t="s">
        <v>218</v>
      </c>
      <c r="I66" s="78">
        <v>5.12</v>
      </c>
      <c r="J66" t="s">
        <v>112</v>
      </c>
      <c r="K66" t="s">
        <v>102</v>
      </c>
      <c r="L66" s="79">
        <v>5.5300000000000002E-2</v>
      </c>
      <c r="M66" s="79">
        <v>3.0499999999999999E-2</v>
      </c>
      <c r="N66" s="78">
        <v>605335.68999999994</v>
      </c>
      <c r="O66" s="78">
        <v>116.65</v>
      </c>
      <c r="P66" s="78">
        <v>706.12408238499995</v>
      </c>
      <c r="Q66" s="79">
        <v>2.9999999999999997E-4</v>
      </c>
      <c r="R66" s="79">
        <v>0</v>
      </c>
    </row>
    <row r="67" spans="2:18">
      <c r="B67" s="105" t="s">
        <v>3872</v>
      </c>
      <c r="C67" t="s">
        <v>3807</v>
      </c>
      <c r="D67" t="s">
        <v>3876</v>
      </c>
      <c r="E67"/>
      <c r="F67" t="s">
        <v>571</v>
      </c>
      <c r="G67" t="s">
        <v>3874</v>
      </c>
      <c r="H67" t="s">
        <v>218</v>
      </c>
      <c r="I67" s="78">
        <v>5.12</v>
      </c>
      <c r="J67" t="s">
        <v>112</v>
      </c>
      <c r="K67" t="s">
        <v>102</v>
      </c>
      <c r="L67" s="79">
        <v>5.5300000000000002E-2</v>
      </c>
      <c r="M67" s="79">
        <v>3.0499999999999999E-2</v>
      </c>
      <c r="N67" s="78">
        <v>352289.64</v>
      </c>
      <c r="O67" s="78">
        <v>116.72</v>
      </c>
      <c r="P67" s="78">
        <v>411.192467808</v>
      </c>
      <c r="Q67" s="79">
        <v>2.0000000000000001E-4</v>
      </c>
      <c r="R67" s="79">
        <v>0</v>
      </c>
    </row>
    <row r="68" spans="2:18">
      <c r="B68" s="105" t="s">
        <v>3872</v>
      </c>
      <c r="C68" t="s">
        <v>3807</v>
      </c>
      <c r="D68" t="s">
        <v>3877</v>
      </c>
      <c r="E68"/>
      <c r="F68" t="s">
        <v>571</v>
      </c>
      <c r="G68" t="s">
        <v>3874</v>
      </c>
      <c r="H68" t="s">
        <v>218</v>
      </c>
      <c r="I68" s="78">
        <v>5.13</v>
      </c>
      <c r="J68" t="s">
        <v>112</v>
      </c>
      <c r="K68" t="s">
        <v>102</v>
      </c>
      <c r="L68" s="79">
        <v>5.5E-2</v>
      </c>
      <c r="M68" s="79">
        <v>3.04E-2</v>
      </c>
      <c r="N68" s="78">
        <v>248144.56</v>
      </c>
      <c r="O68" s="78">
        <v>115.04</v>
      </c>
      <c r="P68" s="78">
        <v>285.465501824</v>
      </c>
      <c r="Q68" s="79">
        <v>1E-4</v>
      </c>
      <c r="R68" s="79">
        <v>0</v>
      </c>
    </row>
    <row r="69" spans="2:18">
      <c r="B69" s="105" t="s">
        <v>3872</v>
      </c>
      <c r="C69" t="s">
        <v>3807</v>
      </c>
      <c r="D69" t="s">
        <v>3878</v>
      </c>
      <c r="E69"/>
      <c r="F69" t="s">
        <v>571</v>
      </c>
      <c r="G69" t="s">
        <v>3874</v>
      </c>
      <c r="H69" t="s">
        <v>218</v>
      </c>
      <c r="I69" s="78">
        <v>5.3</v>
      </c>
      <c r="J69" t="s">
        <v>112</v>
      </c>
      <c r="K69" t="s">
        <v>102</v>
      </c>
      <c r="L69" s="79">
        <v>5.5E-2</v>
      </c>
      <c r="M69" s="79">
        <v>1.43E-2</v>
      </c>
      <c r="N69" s="78">
        <v>140161.07</v>
      </c>
      <c r="O69" s="78">
        <v>124.66</v>
      </c>
      <c r="P69" s="78">
        <v>174.72478986199999</v>
      </c>
      <c r="Q69" s="79">
        <v>1E-4</v>
      </c>
      <c r="R69" s="79">
        <v>0</v>
      </c>
    </row>
    <row r="70" spans="2:18">
      <c r="B70" s="105" t="s">
        <v>3872</v>
      </c>
      <c r="C70" t="s">
        <v>3807</v>
      </c>
      <c r="D70" t="s">
        <v>3879</v>
      </c>
      <c r="E70"/>
      <c r="F70" t="s">
        <v>571</v>
      </c>
      <c r="G70" t="s">
        <v>3874</v>
      </c>
      <c r="H70" t="s">
        <v>218</v>
      </c>
      <c r="I70" s="78">
        <v>5.13</v>
      </c>
      <c r="J70" t="s">
        <v>112</v>
      </c>
      <c r="K70" t="s">
        <v>102</v>
      </c>
      <c r="L70" s="79">
        <v>5.5E-2</v>
      </c>
      <c r="M70" s="79">
        <v>3.0499999999999999E-2</v>
      </c>
      <c r="N70" s="78">
        <v>283614.34000000003</v>
      </c>
      <c r="O70" s="78">
        <v>114.58</v>
      </c>
      <c r="P70" s="78">
        <v>324.96531077200001</v>
      </c>
      <c r="Q70" s="79">
        <v>1E-4</v>
      </c>
      <c r="R70" s="79">
        <v>0</v>
      </c>
    </row>
    <row r="71" spans="2:18">
      <c r="B71" s="105" t="s">
        <v>3872</v>
      </c>
      <c r="C71" t="s">
        <v>3807</v>
      </c>
      <c r="D71" t="s">
        <v>3880</v>
      </c>
      <c r="E71"/>
      <c r="F71" t="s">
        <v>571</v>
      </c>
      <c r="G71" t="s">
        <v>3874</v>
      </c>
      <c r="H71" t="s">
        <v>218</v>
      </c>
      <c r="I71" s="78">
        <v>5.13</v>
      </c>
      <c r="J71" t="s">
        <v>112</v>
      </c>
      <c r="K71" t="s">
        <v>102</v>
      </c>
      <c r="L71" s="79">
        <v>5.5E-2</v>
      </c>
      <c r="M71" s="79">
        <v>3.04E-2</v>
      </c>
      <c r="N71" s="78">
        <v>439650.59</v>
      </c>
      <c r="O71" s="78">
        <v>114.8</v>
      </c>
      <c r="P71" s="78">
        <v>504.71887731999999</v>
      </c>
      <c r="Q71" s="79">
        <v>2.0000000000000001E-4</v>
      </c>
      <c r="R71" s="79">
        <v>0</v>
      </c>
    </row>
    <row r="72" spans="2:18">
      <c r="B72" s="105" t="s">
        <v>3872</v>
      </c>
      <c r="C72" t="s">
        <v>3807</v>
      </c>
      <c r="D72" t="s">
        <v>3881</v>
      </c>
      <c r="E72"/>
      <c r="F72" t="s">
        <v>571</v>
      </c>
      <c r="G72" t="s">
        <v>3874</v>
      </c>
      <c r="H72" t="s">
        <v>218</v>
      </c>
      <c r="I72" s="78">
        <v>5.29</v>
      </c>
      <c r="J72" t="s">
        <v>112</v>
      </c>
      <c r="K72" t="s">
        <v>102</v>
      </c>
      <c r="L72" s="79">
        <v>5.5E-2</v>
      </c>
      <c r="M72" s="79">
        <v>1.47E-2</v>
      </c>
      <c r="N72" s="78">
        <v>192441.66</v>
      </c>
      <c r="O72" s="78">
        <v>124.14</v>
      </c>
      <c r="P72" s="78">
        <v>238.89707672399999</v>
      </c>
      <c r="Q72" s="79">
        <v>1E-4</v>
      </c>
      <c r="R72" s="79">
        <v>0</v>
      </c>
    </row>
    <row r="73" spans="2:18">
      <c r="B73" s="105" t="s">
        <v>3872</v>
      </c>
      <c r="C73" t="s">
        <v>3807</v>
      </c>
      <c r="D73" t="s">
        <v>3882</v>
      </c>
      <c r="E73"/>
      <c r="F73" t="s">
        <v>571</v>
      </c>
      <c r="G73" t="s">
        <v>3874</v>
      </c>
      <c r="H73" t="s">
        <v>218</v>
      </c>
      <c r="I73" s="78">
        <v>5.13</v>
      </c>
      <c r="J73" t="s">
        <v>112</v>
      </c>
      <c r="K73" t="s">
        <v>102</v>
      </c>
      <c r="L73" s="79">
        <v>5.5E-2</v>
      </c>
      <c r="M73" s="79">
        <v>3.04E-2</v>
      </c>
      <c r="N73" s="78">
        <v>456603.16</v>
      </c>
      <c r="O73" s="78">
        <v>115.04</v>
      </c>
      <c r="P73" s="78">
        <v>525.27627526399999</v>
      </c>
      <c r="Q73" s="79">
        <v>2.0000000000000001E-4</v>
      </c>
      <c r="R73" s="79">
        <v>0</v>
      </c>
    </row>
    <row r="74" spans="2:18">
      <c r="B74" s="105" t="s">
        <v>3872</v>
      </c>
      <c r="C74" t="s">
        <v>3807</v>
      </c>
      <c r="D74" t="s">
        <v>3883</v>
      </c>
      <c r="E74"/>
      <c r="F74" t="s">
        <v>571</v>
      </c>
      <c r="G74" t="s">
        <v>3874</v>
      </c>
      <c r="H74" t="s">
        <v>218</v>
      </c>
      <c r="I74" s="78">
        <v>4.95</v>
      </c>
      <c r="J74" t="s">
        <v>112</v>
      </c>
      <c r="K74" t="s">
        <v>102</v>
      </c>
      <c r="L74" s="79">
        <v>5.5E-2</v>
      </c>
      <c r="M74" s="79">
        <v>4.7600000000000003E-2</v>
      </c>
      <c r="N74" s="78">
        <v>202480.8</v>
      </c>
      <c r="O74" s="78">
        <v>106.17</v>
      </c>
      <c r="P74" s="78">
        <v>214.97386535999999</v>
      </c>
      <c r="Q74" s="79">
        <v>1E-4</v>
      </c>
      <c r="R74" s="79">
        <v>0</v>
      </c>
    </row>
    <row r="75" spans="2:18">
      <c r="B75" s="105" t="s">
        <v>3872</v>
      </c>
      <c r="C75" t="s">
        <v>3807</v>
      </c>
      <c r="D75" t="s">
        <v>3884</v>
      </c>
      <c r="E75"/>
      <c r="F75" t="s">
        <v>571</v>
      </c>
      <c r="G75" t="s">
        <v>3874</v>
      </c>
      <c r="H75" t="s">
        <v>218</v>
      </c>
      <c r="I75" s="78">
        <v>5.13</v>
      </c>
      <c r="J75" t="s">
        <v>112</v>
      </c>
      <c r="K75" t="s">
        <v>102</v>
      </c>
      <c r="L75" s="79">
        <v>5.5E-2</v>
      </c>
      <c r="M75" s="79">
        <v>3.0499999999999999E-2</v>
      </c>
      <c r="N75" s="78">
        <v>255328.33</v>
      </c>
      <c r="O75" s="78">
        <v>114.05</v>
      </c>
      <c r="P75" s="78">
        <v>291.20196036499999</v>
      </c>
      <c r="Q75" s="79">
        <v>1E-4</v>
      </c>
      <c r="R75" s="79">
        <v>0</v>
      </c>
    </row>
    <row r="76" spans="2:18">
      <c r="B76" s="105" t="s">
        <v>3872</v>
      </c>
      <c r="C76" t="s">
        <v>3807</v>
      </c>
      <c r="D76" t="s">
        <v>3885</v>
      </c>
      <c r="E76"/>
      <c r="F76" t="s">
        <v>571</v>
      </c>
      <c r="G76" t="s">
        <v>3874</v>
      </c>
      <c r="H76" t="s">
        <v>218</v>
      </c>
      <c r="I76" s="78">
        <v>5.31</v>
      </c>
      <c r="J76" t="s">
        <v>112</v>
      </c>
      <c r="K76" t="s">
        <v>102</v>
      </c>
      <c r="L76" s="79">
        <v>5.5E-2</v>
      </c>
      <c r="M76" s="79">
        <v>1.37E-2</v>
      </c>
      <c r="N76" s="78">
        <v>58377.18</v>
      </c>
      <c r="O76" s="78">
        <v>124.24</v>
      </c>
      <c r="P76" s="78">
        <v>72.527808432</v>
      </c>
      <c r="Q76" s="79">
        <v>0</v>
      </c>
      <c r="R76" s="79">
        <v>0</v>
      </c>
    </row>
    <row r="77" spans="2:18">
      <c r="B77" s="105" t="s">
        <v>3872</v>
      </c>
      <c r="C77" t="s">
        <v>3807</v>
      </c>
      <c r="D77" t="s">
        <v>3886</v>
      </c>
      <c r="E77"/>
      <c r="F77" t="s">
        <v>571</v>
      </c>
      <c r="G77" t="s">
        <v>3874</v>
      </c>
      <c r="H77" t="s">
        <v>218</v>
      </c>
      <c r="I77" s="78">
        <v>5.13</v>
      </c>
      <c r="J77" t="s">
        <v>112</v>
      </c>
      <c r="K77" t="s">
        <v>102</v>
      </c>
      <c r="L77" s="79">
        <v>5.5E-2</v>
      </c>
      <c r="M77" s="79">
        <v>3.04E-2</v>
      </c>
      <c r="N77" s="78">
        <v>514815.05</v>
      </c>
      <c r="O77" s="78">
        <v>114.28</v>
      </c>
      <c r="P77" s="78">
        <v>588.33063914000002</v>
      </c>
      <c r="Q77" s="79">
        <v>2.9999999999999997E-4</v>
      </c>
      <c r="R77" s="79">
        <v>0</v>
      </c>
    </row>
    <row r="78" spans="2:18">
      <c r="B78" s="105" t="s">
        <v>3872</v>
      </c>
      <c r="C78" t="s">
        <v>3807</v>
      </c>
      <c r="D78" t="s">
        <v>3887</v>
      </c>
      <c r="E78"/>
      <c r="F78" t="s">
        <v>571</v>
      </c>
      <c r="G78" t="s">
        <v>3874</v>
      </c>
      <c r="H78" t="s">
        <v>218</v>
      </c>
      <c r="I78" s="78">
        <v>5.29</v>
      </c>
      <c r="J78" t="s">
        <v>112</v>
      </c>
      <c r="K78" t="s">
        <v>102</v>
      </c>
      <c r="L78" s="79">
        <v>5.5E-2</v>
      </c>
      <c r="M78" s="79">
        <v>1.5599999999999999E-2</v>
      </c>
      <c r="N78" s="78">
        <v>116114.75</v>
      </c>
      <c r="O78" s="78">
        <v>122.94</v>
      </c>
      <c r="P78" s="78">
        <v>142.75147365000001</v>
      </c>
      <c r="Q78" s="79">
        <v>1E-4</v>
      </c>
      <c r="R78" s="79">
        <v>0</v>
      </c>
    </row>
    <row r="79" spans="2:18">
      <c r="B79" s="105" t="s">
        <v>3872</v>
      </c>
      <c r="C79" t="s">
        <v>3807</v>
      </c>
      <c r="D79" t="s">
        <v>3888</v>
      </c>
      <c r="E79"/>
      <c r="F79" t="s">
        <v>571</v>
      </c>
      <c r="G79" t="s">
        <v>3874</v>
      </c>
      <c r="H79" t="s">
        <v>218</v>
      </c>
      <c r="I79" s="78">
        <v>5.24</v>
      </c>
      <c r="J79" t="s">
        <v>112</v>
      </c>
      <c r="K79" t="s">
        <v>102</v>
      </c>
      <c r="L79" s="79">
        <v>5.5E-2</v>
      </c>
      <c r="M79" s="79">
        <v>1.9800000000000002E-2</v>
      </c>
      <c r="N79" s="78">
        <v>101971.59</v>
      </c>
      <c r="O79" s="78">
        <v>119.36</v>
      </c>
      <c r="P79" s="78">
        <v>121.713289824</v>
      </c>
      <c r="Q79" s="79">
        <v>1E-4</v>
      </c>
      <c r="R79" s="79">
        <v>0</v>
      </c>
    </row>
    <row r="80" spans="2:18">
      <c r="B80" s="105" t="s">
        <v>3872</v>
      </c>
      <c r="C80" t="s">
        <v>3807</v>
      </c>
      <c r="D80" t="s">
        <v>3889</v>
      </c>
      <c r="E80"/>
      <c r="F80" t="s">
        <v>571</v>
      </c>
      <c r="G80" t="s">
        <v>3874</v>
      </c>
      <c r="H80" t="s">
        <v>218</v>
      </c>
      <c r="I80" s="78">
        <v>4.93</v>
      </c>
      <c r="J80" t="s">
        <v>112</v>
      </c>
      <c r="K80" t="s">
        <v>102</v>
      </c>
      <c r="L80" s="79">
        <v>5.5E-2</v>
      </c>
      <c r="M80" s="79">
        <v>4.9500000000000002E-2</v>
      </c>
      <c r="N80" s="78">
        <v>317914.99</v>
      </c>
      <c r="O80" s="78">
        <v>102.86</v>
      </c>
      <c r="P80" s="78">
        <v>327.00735871400002</v>
      </c>
      <c r="Q80" s="79">
        <v>1E-4</v>
      </c>
      <c r="R80" s="79">
        <v>0</v>
      </c>
    </row>
    <row r="81" spans="2:18">
      <c r="B81" s="105" t="s">
        <v>3872</v>
      </c>
      <c r="C81" t="s">
        <v>3807</v>
      </c>
      <c r="D81" t="s">
        <v>3890</v>
      </c>
      <c r="E81"/>
      <c r="F81" t="s">
        <v>571</v>
      </c>
      <c r="G81" t="s">
        <v>3874</v>
      </c>
      <c r="H81" t="s">
        <v>218</v>
      </c>
      <c r="I81" s="78">
        <v>4.93</v>
      </c>
      <c r="J81" t="s">
        <v>112</v>
      </c>
      <c r="K81" t="s">
        <v>102</v>
      </c>
      <c r="L81" s="79">
        <v>5.5E-2</v>
      </c>
      <c r="M81" s="79">
        <v>4.9500000000000002E-2</v>
      </c>
      <c r="N81" s="78">
        <v>232621.19</v>
      </c>
      <c r="O81" s="78">
        <v>102.76</v>
      </c>
      <c r="P81" s="78">
        <v>239.04153484400001</v>
      </c>
      <c r="Q81" s="79">
        <v>1E-4</v>
      </c>
      <c r="R81" s="79">
        <v>0</v>
      </c>
    </row>
    <row r="82" spans="2:18">
      <c r="B82" s="105" t="s">
        <v>3872</v>
      </c>
      <c r="C82" t="s">
        <v>3807</v>
      </c>
      <c r="D82" t="s">
        <v>3891</v>
      </c>
      <c r="E82"/>
      <c r="F82" t="s">
        <v>571</v>
      </c>
      <c r="G82" t="s">
        <v>3874</v>
      </c>
      <c r="H82" t="s">
        <v>218</v>
      </c>
      <c r="I82" s="78">
        <v>5.21</v>
      </c>
      <c r="J82" t="s">
        <v>112</v>
      </c>
      <c r="K82" t="s">
        <v>102</v>
      </c>
      <c r="L82" s="79">
        <v>5.5E-2</v>
      </c>
      <c r="M82" s="79">
        <v>2.3E-2</v>
      </c>
      <c r="N82" s="78">
        <v>113424.97</v>
      </c>
      <c r="O82" s="78">
        <v>116.96</v>
      </c>
      <c r="P82" s="78">
        <v>132.66184491199999</v>
      </c>
      <c r="Q82" s="79">
        <v>1E-4</v>
      </c>
      <c r="R82" s="79">
        <v>0</v>
      </c>
    </row>
    <row r="83" spans="2:18">
      <c r="B83" s="105" t="s">
        <v>3872</v>
      </c>
      <c r="C83" t="s">
        <v>3807</v>
      </c>
      <c r="D83" t="s">
        <v>3892</v>
      </c>
      <c r="E83"/>
      <c r="F83" t="s">
        <v>571</v>
      </c>
      <c r="G83" t="s">
        <v>3874</v>
      </c>
      <c r="H83" t="s">
        <v>218</v>
      </c>
      <c r="I83" s="78">
        <v>5.2</v>
      </c>
      <c r="J83" t="s">
        <v>112</v>
      </c>
      <c r="K83" t="s">
        <v>102</v>
      </c>
      <c r="L83" s="79">
        <v>5.5E-2</v>
      </c>
      <c r="M83" s="79">
        <v>2.3900000000000001E-2</v>
      </c>
      <c r="N83" s="78">
        <v>29293.07</v>
      </c>
      <c r="O83" s="78">
        <v>116.44</v>
      </c>
      <c r="P83" s="78">
        <v>34.108850707999999</v>
      </c>
      <c r="Q83" s="79">
        <v>0</v>
      </c>
      <c r="R83" s="79">
        <v>0</v>
      </c>
    </row>
    <row r="84" spans="2:18">
      <c r="B84" s="105" t="s">
        <v>3872</v>
      </c>
      <c r="C84" t="s">
        <v>3807</v>
      </c>
      <c r="D84" t="s">
        <v>3893</v>
      </c>
      <c r="E84"/>
      <c r="F84" t="s">
        <v>571</v>
      </c>
      <c r="G84" t="s">
        <v>3874</v>
      </c>
      <c r="H84" t="s">
        <v>218</v>
      </c>
      <c r="I84" s="78">
        <v>5.13</v>
      </c>
      <c r="J84" t="s">
        <v>112</v>
      </c>
      <c r="K84" t="s">
        <v>102</v>
      </c>
      <c r="L84" s="79">
        <v>5.5E-2</v>
      </c>
      <c r="M84" s="79">
        <v>3.0499999999999999E-2</v>
      </c>
      <c r="N84" s="78">
        <v>333260.68</v>
      </c>
      <c r="O84" s="78">
        <v>112.66</v>
      </c>
      <c r="P84" s="78">
        <v>375.45148208799998</v>
      </c>
      <c r="Q84" s="79">
        <v>2.0000000000000001E-4</v>
      </c>
      <c r="R84" s="79">
        <v>0</v>
      </c>
    </row>
    <row r="85" spans="2:18">
      <c r="B85" s="105" t="s">
        <v>3872</v>
      </c>
      <c r="C85" t="s">
        <v>3807</v>
      </c>
      <c r="D85" t="s">
        <v>3894</v>
      </c>
      <c r="E85"/>
      <c r="F85" t="s">
        <v>571</v>
      </c>
      <c r="G85" t="s">
        <v>3874</v>
      </c>
      <c r="H85" t="s">
        <v>218</v>
      </c>
      <c r="I85" s="78">
        <v>5.13</v>
      </c>
      <c r="J85" t="s">
        <v>112</v>
      </c>
      <c r="K85" t="s">
        <v>102</v>
      </c>
      <c r="L85" s="79">
        <v>5.5E-2</v>
      </c>
      <c r="M85" s="79">
        <v>3.0499999999999999E-2</v>
      </c>
      <c r="N85" s="78">
        <v>64459.21</v>
      </c>
      <c r="O85" s="78">
        <v>112.66</v>
      </c>
      <c r="P85" s="78">
        <v>72.619745985999998</v>
      </c>
      <c r="Q85" s="79">
        <v>0</v>
      </c>
      <c r="R85" s="79">
        <v>0</v>
      </c>
    </row>
    <row r="86" spans="2:18">
      <c r="B86" s="105" t="s">
        <v>3872</v>
      </c>
      <c r="C86" t="s">
        <v>3807</v>
      </c>
      <c r="D86" t="s">
        <v>3895</v>
      </c>
      <c r="E86"/>
      <c r="F86" t="s">
        <v>571</v>
      </c>
      <c r="G86" t="s">
        <v>3874</v>
      </c>
      <c r="H86" t="s">
        <v>218</v>
      </c>
      <c r="I86" s="78">
        <v>5.13</v>
      </c>
      <c r="J86" t="s">
        <v>112</v>
      </c>
      <c r="K86" t="s">
        <v>102</v>
      </c>
      <c r="L86" s="79">
        <v>5.5E-2</v>
      </c>
      <c r="M86" s="79">
        <v>3.0499999999999999E-2</v>
      </c>
      <c r="N86" s="78">
        <v>62041.96</v>
      </c>
      <c r="O86" s="78">
        <v>113.21</v>
      </c>
      <c r="P86" s="78">
        <v>70.237702916000003</v>
      </c>
      <c r="Q86" s="79">
        <v>0</v>
      </c>
      <c r="R86" s="79">
        <v>0</v>
      </c>
    </row>
    <row r="87" spans="2:18">
      <c r="B87" s="105" t="s">
        <v>3872</v>
      </c>
      <c r="C87" t="s">
        <v>3807</v>
      </c>
      <c r="D87" t="s">
        <v>3896</v>
      </c>
      <c r="E87"/>
      <c r="F87" t="s">
        <v>571</v>
      </c>
      <c r="G87" t="s">
        <v>3874</v>
      </c>
      <c r="H87" t="s">
        <v>218</v>
      </c>
      <c r="I87" s="78">
        <v>5.13</v>
      </c>
      <c r="J87" t="s">
        <v>112</v>
      </c>
      <c r="K87" t="s">
        <v>102</v>
      </c>
      <c r="L87" s="79">
        <v>5.5E-2</v>
      </c>
      <c r="M87" s="79">
        <v>3.0499999999999999E-2</v>
      </c>
      <c r="N87" s="78">
        <v>123558.47</v>
      </c>
      <c r="O87" s="78">
        <v>113.42</v>
      </c>
      <c r="P87" s="78">
        <v>140.14001667400001</v>
      </c>
      <c r="Q87" s="79">
        <v>1E-4</v>
      </c>
      <c r="R87" s="79">
        <v>0</v>
      </c>
    </row>
    <row r="88" spans="2:18">
      <c r="B88" s="105" t="s">
        <v>3872</v>
      </c>
      <c r="C88" t="s">
        <v>3807</v>
      </c>
      <c r="D88" t="s">
        <v>3897</v>
      </c>
      <c r="E88"/>
      <c r="F88" t="s">
        <v>571</v>
      </c>
      <c r="G88" t="s">
        <v>3874</v>
      </c>
      <c r="H88" t="s">
        <v>218</v>
      </c>
      <c r="I88" s="78">
        <v>5.13</v>
      </c>
      <c r="J88" t="s">
        <v>112</v>
      </c>
      <c r="K88" t="s">
        <v>102</v>
      </c>
      <c r="L88" s="79">
        <v>5.5E-2</v>
      </c>
      <c r="M88" s="79">
        <v>3.0499999999999999E-2</v>
      </c>
      <c r="N88" s="78">
        <v>77788.350000000006</v>
      </c>
      <c r="O88" s="78">
        <v>112.99</v>
      </c>
      <c r="P88" s="78">
        <v>87.893056665000003</v>
      </c>
      <c r="Q88" s="79">
        <v>0</v>
      </c>
      <c r="R88" s="79">
        <v>0</v>
      </c>
    </row>
    <row r="89" spans="2:18">
      <c r="B89" s="105" t="s">
        <v>3872</v>
      </c>
      <c r="C89" t="s">
        <v>3807</v>
      </c>
      <c r="D89" t="s">
        <v>3898</v>
      </c>
      <c r="E89"/>
      <c r="F89" t="s">
        <v>571</v>
      </c>
      <c r="G89" t="s">
        <v>3874</v>
      </c>
      <c r="H89" t="s">
        <v>218</v>
      </c>
      <c r="I89" s="78">
        <v>5.13</v>
      </c>
      <c r="J89" t="s">
        <v>112</v>
      </c>
      <c r="K89" t="s">
        <v>102</v>
      </c>
      <c r="L89" s="79">
        <v>5.5E-2</v>
      </c>
      <c r="M89" s="79">
        <v>3.0499999999999999E-2</v>
      </c>
      <c r="N89" s="78">
        <v>43736.79</v>
      </c>
      <c r="O89" s="78">
        <v>112.88</v>
      </c>
      <c r="P89" s="78">
        <v>49.370088551999999</v>
      </c>
      <c r="Q89" s="79">
        <v>0</v>
      </c>
      <c r="R89" s="79">
        <v>0</v>
      </c>
    </row>
    <row r="90" spans="2:18">
      <c r="B90" s="105" t="s">
        <v>3872</v>
      </c>
      <c r="C90" t="s">
        <v>3807</v>
      </c>
      <c r="D90" t="s">
        <v>3899</v>
      </c>
      <c r="E90"/>
      <c r="F90" t="s">
        <v>571</v>
      </c>
      <c r="G90" t="s">
        <v>3874</v>
      </c>
      <c r="H90" t="s">
        <v>218</v>
      </c>
      <c r="I90" s="78">
        <v>5.13</v>
      </c>
      <c r="J90" t="s">
        <v>112</v>
      </c>
      <c r="K90" t="s">
        <v>102</v>
      </c>
      <c r="L90" s="79">
        <v>5.5E-2</v>
      </c>
      <c r="M90" s="79">
        <v>3.0499999999999999E-2</v>
      </c>
      <c r="N90" s="78">
        <v>130024.36</v>
      </c>
      <c r="O90" s="78">
        <v>112.67</v>
      </c>
      <c r="P90" s="78">
        <v>146.49844641199999</v>
      </c>
      <c r="Q90" s="79">
        <v>1E-4</v>
      </c>
      <c r="R90" s="79">
        <v>0</v>
      </c>
    </row>
    <row r="91" spans="2:18">
      <c r="B91" s="105" t="s">
        <v>3872</v>
      </c>
      <c r="C91" t="s">
        <v>3807</v>
      </c>
      <c r="D91" t="s">
        <v>3900</v>
      </c>
      <c r="E91"/>
      <c r="F91" t="s">
        <v>571</v>
      </c>
      <c r="G91" t="s">
        <v>3874</v>
      </c>
      <c r="H91" t="s">
        <v>218</v>
      </c>
      <c r="I91" s="78">
        <v>5.13</v>
      </c>
      <c r="J91" t="s">
        <v>112</v>
      </c>
      <c r="K91" t="s">
        <v>102</v>
      </c>
      <c r="L91" s="79">
        <v>5.5E-2</v>
      </c>
      <c r="M91" s="79">
        <v>3.0499999999999999E-2</v>
      </c>
      <c r="N91" s="78">
        <v>51034.39</v>
      </c>
      <c r="O91" s="78">
        <v>112.67</v>
      </c>
      <c r="P91" s="78">
        <v>57.500447213000001</v>
      </c>
      <c r="Q91" s="79">
        <v>0</v>
      </c>
      <c r="R91" s="79">
        <v>0</v>
      </c>
    </row>
    <row r="92" spans="2:18">
      <c r="B92" s="105" t="s">
        <v>3872</v>
      </c>
      <c r="C92" t="s">
        <v>3807</v>
      </c>
      <c r="D92" t="s">
        <v>3901</v>
      </c>
      <c r="E92"/>
      <c r="F92" t="s">
        <v>571</v>
      </c>
      <c r="G92" t="s">
        <v>3874</v>
      </c>
      <c r="H92" t="s">
        <v>218</v>
      </c>
      <c r="I92" s="78">
        <v>5.13</v>
      </c>
      <c r="J92" t="s">
        <v>112</v>
      </c>
      <c r="K92" t="s">
        <v>102</v>
      </c>
      <c r="L92" s="79">
        <v>5.5E-2</v>
      </c>
      <c r="M92" s="79">
        <v>3.0499999999999999E-2</v>
      </c>
      <c r="N92" s="78">
        <v>339709.77</v>
      </c>
      <c r="O92" s="78">
        <v>112.76</v>
      </c>
      <c r="P92" s="78">
        <v>383.05673665199998</v>
      </c>
      <c r="Q92" s="79">
        <v>2.0000000000000001E-4</v>
      </c>
      <c r="R92" s="79">
        <v>0</v>
      </c>
    </row>
    <row r="93" spans="2:18">
      <c r="B93" s="105" t="s">
        <v>3872</v>
      </c>
      <c r="C93" t="s">
        <v>3807</v>
      </c>
      <c r="D93" t="s">
        <v>3902</v>
      </c>
      <c r="E93"/>
      <c r="F93" t="s">
        <v>571</v>
      </c>
      <c r="G93" t="s">
        <v>3334</v>
      </c>
      <c r="H93" t="s">
        <v>218</v>
      </c>
      <c r="I93" s="78">
        <v>5.13</v>
      </c>
      <c r="J93" t="s">
        <v>112</v>
      </c>
      <c r="K93" t="s">
        <v>102</v>
      </c>
      <c r="L93" s="79">
        <v>5.5E-2</v>
      </c>
      <c r="M93" s="79">
        <v>3.0499999999999999E-2</v>
      </c>
      <c r="N93" s="78">
        <v>663592.67000000004</v>
      </c>
      <c r="O93" s="78">
        <v>113.79</v>
      </c>
      <c r="P93" s="78">
        <v>755.10209919299996</v>
      </c>
      <c r="Q93" s="79">
        <v>2.9999999999999997E-4</v>
      </c>
      <c r="R93" s="79">
        <v>0</v>
      </c>
    </row>
    <row r="94" spans="2:18">
      <c r="B94" s="105" t="s">
        <v>3872</v>
      </c>
      <c r="C94" t="s">
        <v>3807</v>
      </c>
      <c r="D94" t="s">
        <v>3903</v>
      </c>
      <c r="E94"/>
      <c r="F94" t="s">
        <v>571</v>
      </c>
      <c r="G94" t="s">
        <v>3874</v>
      </c>
      <c r="H94" t="s">
        <v>218</v>
      </c>
      <c r="I94" s="78">
        <v>5.07</v>
      </c>
      <c r="J94" t="s">
        <v>112</v>
      </c>
      <c r="K94" t="s">
        <v>102</v>
      </c>
      <c r="L94" s="79">
        <v>5.5E-2</v>
      </c>
      <c r="M94" s="79">
        <v>5.9999999999999995E-4</v>
      </c>
      <c r="N94" s="78">
        <v>70482.67</v>
      </c>
      <c r="O94" s="78">
        <v>123.13</v>
      </c>
      <c r="P94" s="78">
        <v>86.785311570999994</v>
      </c>
      <c r="Q94" s="79">
        <v>0</v>
      </c>
      <c r="R94" s="79">
        <v>0</v>
      </c>
    </row>
    <row r="95" spans="2:18">
      <c r="B95" s="105" t="s">
        <v>3872</v>
      </c>
      <c r="C95" t="s">
        <v>3807</v>
      </c>
      <c r="D95" t="s">
        <v>3902</v>
      </c>
      <c r="E95"/>
      <c r="F95" t="s">
        <v>571</v>
      </c>
      <c r="G95" t="s">
        <v>3334</v>
      </c>
      <c r="H95" t="s">
        <v>218</v>
      </c>
      <c r="I95" s="78">
        <v>4.93</v>
      </c>
      <c r="J95" t="s">
        <v>112</v>
      </c>
      <c r="K95" t="s">
        <v>102</v>
      </c>
      <c r="L95" s="79">
        <v>5.5E-2</v>
      </c>
      <c r="M95" s="79">
        <v>2.6200000000000001E-2</v>
      </c>
      <c r="N95" s="78">
        <v>809973.86</v>
      </c>
      <c r="O95" s="78">
        <v>114.25</v>
      </c>
      <c r="P95" s="78">
        <v>925.39513505000002</v>
      </c>
      <c r="Q95" s="79">
        <v>4.0000000000000002E-4</v>
      </c>
      <c r="R95" s="79">
        <v>1E-4</v>
      </c>
    </row>
    <row r="96" spans="2:18">
      <c r="B96" s="105" t="s">
        <v>3872</v>
      </c>
      <c r="C96" t="s">
        <v>3807</v>
      </c>
      <c r="D96" t="s">
        <v>3904</v>
      </c>
      <c r="E96"/>
      <c r="F96" t="s">
        <v>571</v>
      </c>
      <c r="G96" t="s">
        <v>3874</v>
      </c>
      <c r="H96" t="s">
        <v>218</v>
      </c>
      <c r="I96" s="78">
        <v>5.04</v>
      </c>
      <c r="J96" t="s">
        <v>112</v>
      </c>
      <c r="K96" t="s">
        <v>102</v>
      </c>
      <c r="L96" s="79">
        <v>5.5899999999999998E-2</v>
      </c>
      <c r="M96" s="79">
        <v>2.3E-3</v>
      </c>
      <c r="N96" s="78">
        <v>159994.28</v>
      </c>
      <c r="O96" s="78">
        <v>116.87</v>
      </c>
      <c r="P96" s="78">
        <v>186.985315036</v>
      </c>
      <c r="Q96" s="79">
        <v>1E-4</v>
      </c>
      <c r="R96" s="79">
        <v>0</v>
      </c>
    </row>
    <row r="97" spans="2:18">
      <c r="B97" s="105" t="s">
        <v>3872</v>
      </c>
      <c r="C97" t="s">
        <v>3807</v>
      </c>
      <c r="D97" t="s">
        <v>3905</v>
      </c>
      <c r="E97"/>
      <c r="F97" t="s">
        <v>571</v>
      </c>
      <c r="G97" t="s">
        <v>3874</v>
      </c>
      <c r="H97" t="s">
        <v>218</v>
      </c>
      <c r="I97" s="78">
        <v>4.93</v>
      </c>
      <c r="J97" t="s">
        <v>112</v>
      </c>
      <c r="K97" t="s">
        <v>102</v>
      </c>
      <c r="L97" s="79">
        <v>5.5E-2</v>
      </c>
      <c r="M97" s="79">
        <v>1.41E-2</v>
      </c>
      <c r="N97" s="78">
        <v>4106926.78</v>
      </c>
      <c r="O97" s="78">
        <v>129.22</v>
      </c>
      <c r="P97" s="78">
        <v>5306.9707851160001</v>
      </c>
      <c r="Q97" s="79">
        <v>2.3E-3</v>
      </c>
      <c r="R97" s="79">
        <v>2.9999999999999997E-4</v>
      </c>
    </row>
    <row r="98" spans="2:18">
      <c r="B98" s="105" t="s">
        <v>3906</v>
      </c>
      <c r="C98" t="s">
        <v>3807</v>
      </c>
      <c r="D98" t="s">
        <v>3907</v>
      </c>
      <c r="E98"/>
      <c r="F98" t="s">
        <v>214</v>
      </c>
      <c r="G98" t="s">
        <v>2584</v>
      </c>
      <c r="H98" t="s">
        <v>150</v>
      </c>
      <c r="I98" s="78">
        <v>6</v>
      </c>
      <c r="J98" t="s">
        <v>112</v>
      </c>
      <c r="K98" t="s">
        <v>102</v>
      </c>
      <c r="L98" s="79">
        <v>5.3499999999999999E-2</v>
      </c>
      <c r="M98" s="79">
        <v>2.8299999999999999E-2</v>
      </c>
      <c r="N98" s="78">
        <v>295948.24</v>
      </c>
      <c r="O98" s="78">
        <v>116.24</v>
      </c>
      <c r="P98" s="78">
        <v>344.01023417599998</v>
      </c>
      <c r="Q98" s="79">
        <v>1E-4</v>
      </c>
      <c r="R98" s="79">
        <v>0</v>
      </c>
    </row>
    <row r="99" spans="2:18">
      <c r="B99" s="105" t="s">
        <v>3906</v>
      </c>
      <c r="C99" t="s">
        <v>3807</v>
      </c>
      <c r="D99" t="s">
        <v>3908</v>
      </c>
      <c r="E99"/>
      <c r="F99" t="s">
        <v>214</v>
      </c>
      <c r="G99" t="s">
        <v>2584</v>
      </c>
      <c r="H99" t="s">
        <v>150</v>
      </c>
      <c r="I99" s="78">
        <v>6</v>
      </c>
      <c r="J99" t="s">
        <v>112</v>
      </c>
      <c r="K99" t="s">
        <v>102</v>
      </c>
      <c r="L99" s="79">
        <v>5.3499999999999999E-2</v>
      </c>
      <c r="M99" s="79">
        <v>2.8299999999999999E-2</v>
      </c>
      <c r="N99" s="78">
        <v>378153.01</v>
      </c>
      <c r="O99" s="78">
        <v>116.24</v>
      </c>
      <c r="P99" s="78">
        <v>439.565058824</v>
      </c>
      <c r="Q99" s="79">
        <v>2.0000000000000001E-4</v>
      </c>
      <c r="R99" s="79">
        <v>0</v>
      </c>
    </row>
    <row r="100" spans="2:18">
      <c r="B100" s="105" t="s">
        <v>3906</v>
      </c>
      <c r="C100" t="s">
        <v>3807</v>
      </c>
      <c r="D100" t="s">
        <v>3909</v>
      </c>
      <c r="E100"/>
      <c r="F100" t="s">
        <v>214</v>
      </c>
      <c r="G100" t="s">
        <v>2584</v>
      </c>
      <c r="H100" t="s">
        <v>150</v>
      </c>
      <c r="I100" s="78">
        <v>6.19</v>
      </c>
      <c r="J100" t="s">
        <v>112</v>
      </c>
      <c r="K100" t="s">
        <v>102</v>
      </c>
      <c r="L100" s="79">
        <v>5.3499999999999999E-2</v>
      </c>
      <c r="M100" s="79">
        <v>1.3299999999999999E-2</v>
      </c>
      <c r="N100" s="78">
        <v>2514045.6800000002</v>
      </c>
      <c r="O100" s="78">
        <v>129</v>
      </c>
      <c r="P100" s="78">
        <v>3243.1189272000001</v>
      </c>
      <c r="Q100" s="79">
        <v>1.4E-3</v>
      </c>
      <c r="R100" s="79">
        <v>2.0000000000000001E-4</v>
      </c>
    </row>
    <row r="101" spans="2:18">
      <c r="B101" s="105" t="s">
        <v>3906</v>
      </c>
      <c r="C101" t="s">
        <v>3807</v>
      </c>
      <c r="D101" t="s">
        <v>3910</v>
      </c>
      <c r="E101"/>
      <c r="F101" t="s">
        <v>214</v>
      </c>
      <c r="G101" t="s">
        <v>2584</v>
      </c>
      <c r="H101" t="s">
        <v>150</v>
      </c>
      <c r="I101" s="78">
        <v>6</v>
      </c>
      <c r="J101" t="s">
        <v>112</v>
      </c>
      <c r="K101" t="s">
        <v>102</v>
      </c>
      <c r="L101" s="79">
        <v>5.3499999999999999E-2</v>
      </c>
      <c r="M101" s="79">
        <v>2.8299999999999999E-2</v>
      </c>
      <c r="N101" s="78">
        <v>443918.63</v>
      </c>
      <c r="O101" s="78">
        <v>116.24</v>
      </c>
      <c r="P101" s="78">
        <v>516.01101551199997</v>
      </c>
      <c r="Q101" s="79">
        <v>2.0000000000000001E-4</v>
      </c>
      <c r="R101" s="79">
        <v>0</v>
      </c>
    </row>
    <row r="102" spans="2:18">
      <c r="B102" s="105" t="s">
        <v>3906</v>
      </c>
      <c r="C102" t="s">
        <v>3807</v>
      </c>
      <c r="D102" t="s">
        <v>3911</v>
      </c>
      <c r="E102"/>
      <c r="F102" t="s">
        <v>214</v>
      </c>
      <c r="G102" t="s">
        <v>2584</v>
      </c>
      <c r="H102" t="s">
        <v>150</v>
      </c>
      <c r="I102" s="78">
        <v>6.19</v>
      </c>
      <c r="J102" t="s">
        <v>112</v>
      </c>
      <c r="K102" t="s">
        <v>102</v>
      </c>
      <c r="L102" s="79">
        <v>5.3499999999999999E-2</v>
      </c>
      <c r="M102" s="79">
        <v>1.3299999999999999E-2</v>
      </c>
      <c r="N102" s="78">
        <v>1810965.21</v>
      </c>
      <c r="O102" s="78">
        <v>129</v>
      </c>
      <c r="P102" s="78">
        <v>2336.1451209000002</v>
      </c>
      <c r="Q102" s="79">
        <v>1E-3</v>
      </c>
      <c r="R102" s="79">
        <v>1E-4</v>
      </c>
    </row>
    <row r="103" spans="2:18">
      <c r="B103" s="105" t="s">
        <v>3906</v>
      </c>
      <c r="C103" t="s">
        <v>3807</v>
      </c>
      <c r="D103" t="s">
        <v>3912</v>
      </c>
      <c r="E103"/>
      <c r="F103" t="s">
        <v>214</v>
      </c>
      <c r="G103" t="s">
        <v>2584</v>
      </c>
      <c r="H103" t="s">
        <v>150</v>
      </c>
      <c r="I103" s="78">
        <v>6</v>
      </c>
      <c r="J103" t="s">
        <v>112</v>
      </c>
      <c r="K103" t="s">
        <v>102</v>
      </c>
      <c r="L103" s="79">
        <v>5.3499999999999999E-2</v>
      </c>
      <c r="M103" s="79">
        <v>2.8299999999999999E-2</v>
      </c>
      <c r="N103" s="78">
        <v>361628.3</v>
      </c>
      <c r="O103" s="78">
        <v>116.24</v>
      </c>
      <c r="P103" s="78">
        <v>420.35673592000001</v>
      </c>
      <c r="Q103" s="79">
        <v>2.0000000000000001E-4</v>
      </c>
      <c r="R103" s="79">
        <v>0</v>
      </c>
    </row>
    <row r="104" spans="2:18">
      <c r="B104" s="105" t="s">
        <v>3906</v>
      </c>
      <c r="C104" t="s">
        <v>3807</v>
      </c>
      <c r="D104" t="s">
        <v>3913</v>
      </c>
      <c r="E104"/>
      <c r="F104" t="s">
        <v>214</v>
      </c>
      <c r="G104" t="s">
        <v>2584</v>
      </c>
      <c r="H104" t="s">
        <v>150</v>
      </c>
      <c r="I104" s="78">
        <v>6.19</v>
      </c>
      <c r="J104" t="s">
        <v>112</v>
      </c>
      <c r="K104" t="s">
        <v>102</v>
      </c>
      <c r="L104" s="79">
        <v>5.3499999999999999E-2</v>
      </c>
      <c r="M104" s="79">
        <v>1.3299999999999999E-2</v>
      </c>
      <c r="N104" s="78">
        <v>2174933.7799999998</v>
      </c>
      <c r="O104" s="78">
        <v>129</v>
      </c>
      <c r="P104" s="78">
        <v>2805.6645761999998</v>
      </c>
      <c r="Q104" s="79">
        <v>1.1999999999999999E-3</v>
      </c>
      <c r="R104" s="79">
        <v>2.0000000000000001E-4</v>
      </c>
    </row>
    <row r="105" spans="2:18">
      <c r="B105" s="105" t="s">
        <v>3906</v>
      </c>
      <c r="C105" t="s">
        <v>3807</v>
      </c>
      <c r="D105" t="s">
        <v>3914</v>
      </c>
      <c r="E105"/>
      <c r="F105" t="s">
        <v>214</v>
      </c>
      <c r="G105" t="s">
        <v>2584</v>
      </c>
      <c r="H105" t="s">
        <v>150</v>
      </c>
      <c r="I105" s="78">
        <v>6</v>
      </c>
      <c r="J105" t="s">
        <v>112</v>
      </c>
      <c r="K105" t="s">
        <v>102</v>
      </c>
      <c r="L105" s="79">
        <v>5.3499999999999999E-2</v>
      </c>
      <c r="M105" s="79">
        <v>2.8299999999999999E-2</v>
      </c>
      <c r="N105" s="78">
        <v>378152.93</v>
      </c>
      <c r="O105" s="78">
        <v>116.24</v>
      </c>
      <c r="P105" s="78">
        <v>439.56496583199998</v>
      </c>
      <c r="Q105" s="79">
        <v>2.0000000000000001E-4</v>
      </c>
      <c r="R105" s="79">
        <v>0</v>
      </c>
    </row>
    <row r="106" spans="2:18">
      <c r="B106" s="105" t="s">
        <v>3906</v>
      </c>
      <c r="C106" t="s">
        <v>3807</v>
      </c>
      <c r="D106" t="s">
        <v>3915</v>
      </c>
      <c r="E106"/>
      <c r="F106" t="s">
        <v>214</v>
      </c>
      <c r="G106" t="s">
        <v>2584</v>
      </c>
      <c r="H106" t="s">
        <v>150</v>
      </c>
      <c r="I106" s="78">
        <v>6.13</v>
      </c>
      <c r="J106" t="s">
        <v>112</v>
      </c>
      <c r="K106" t="s">
        <v>102</v>
      </c>
      <c r="L106" s="79">
        <v>5.3499999999999999E-2</v>
      </c>
      <c r="M106" s="79">
        <v>1.8100000000000002E-2</v>
      </c>
      <c r="N106" s="78">
        <v>1995502.02</v>
      </c>
      <c r="O106" s="78">
        <v>129.13</v>
      </c>
      <c r="P106" s="78">
        <v>2576.7917584259999</v>
      </c>
      <c r="Q106" s="79">
        <v>1.1000000000000001E-3</v>
      </c>
      <c r="R106" s="79">
        <v>2.0000000000000001E-4</v>
      </c>
    </row>
    <row r="107" spans="2:18">
      <c r="B107" s="105" t="s">
        <v>3906</v>
      </c>
      <c r="C107" t="s">
        <v>3807</v>
      </c>
      <c r="D107" t="s">
        <v>3916</v>
      </c>
      <c r="E107"/>
      <c r="F107" t="s">
        <v>214</v>
      </c>
      <c r="G107" t="s">
        <v>2584</v>
      </c>
      <c r="H107" t="s">
        <v>150</v>
      </c>
      <c r="I107" s="78">
        <v>6.13</v>
      </c>
      <c r="J107" t="s">
        <v>112</v>
      </c>
      <c r="K107" t="s">
        <v>102</v>
      </c>
      <c r="L107" s="79">
        <v>5.3499999999999999E-2</v>
      </c>
      <c r="M107" s="79">
        <v>1.8100000000000002E-2</v>
      </c>
      <c r="N107" s="78">
        <v>1878120.46</v>
      </c>
      <c r="O107" s="78">
        <v>129.13</v>
      </c>
      <c r="P107" s="78">
        <v>2425.216949998</v>
      </c>
      <c r="Q107" s="79">
        <v>1.1000000000000001E-3</v>
      </c>
      <c r="R107" s="79">
        <v>1E-4</v>
      </c>
    </row>
    <row r="108" spans="2:18">
      <c r="B108" s="105" t="s">
        <v>3917</v>
      </c>
      <c r="C108" t="s">
        <v>3807</v>
      </c>
      <c r="D108" t="s">
        <v>3918</v>
      </c>
      <c r="E108"/>
      <c r="F108" t="s">
        <v>214</v>
      </c>
      <c r="G108" t="s">
        <v>2590</v>
      </c>
      <c r="H108" t="s">
        <v>150</v>
      </c>
      <c r="I108" s="78">
        <v>5.55</v>
      </c>
      <c r="J108" t="s">
        <v>997</v>
      </c>
      <c r="K108" t="s">
        <v>102</v>
      </c>
      <c r="L108" s="79">
        <v>2.5600000000000001E-2</v>
      </c>
      <c r="M108" s="79">
        <v>2.01E-2</v>
      </c>
      <c r="N108" s="78">
        <v>50022741.020000003</v>
      </c>
      <c r="O108" s="78">
        <v>101.34</v>
      </c>
      <c r="P108" s="78">
        <v>50693.045749668003</v>
      </c>
      <c r="Q108" s="79">
        <v>2.1999999999999999E-2</v>
      </c>
      <c r="R108" s="79">
        <v>3.0000000000000001E-3</v>
      </c>
    </row>
    <row r="109" spans="2:18">
      <c r="B109" s="105" t="s">
        <v>3919</v>
      </c>
      <c r="C109" t="s">
        <v>3807</v>
      </c>
      <c r="D109" t="s">
        <v>3920</v>
      </c>
      <c r="E109"/>
      <c r="F109" t="s">
        <v>3857</v>
      </c>
      <c r="G109" t="s">
        <v>2862</v>
      </c>
      <c r="H109" t="s">
        <v>3810</v>
      </c>
      <c r="I109" s="78">
        <v>1.94</v>
      </c>
      <c r="J109" t="s">
        <v>127</v>
      </c>
      <c r="K109" t="s">
        <v>102</v>
      </c>
      <c r="L109" s="79">
        <v>3.6999999999999998E-2</v>
      </c>
      <c r="M109" s="79">
        <v>1.8100000000000002E-2</v>
      </c>
      <c r="N109" s="78">
        <v>17369599.719999999</v>
      </c>
      <c r="O109" s="78">
        <v>104.36</v>
      </c>
      <c r="P109" s="78">
        <v>18126.914267791999</v>
      </c>
      <c r="Q109" s="79">
        <v>7.9000000000000008E-3</v>
      </c>
      <c r="R109" s="79">
        <v>1.1000000000000001E-3</v>
      </c>
    </row>
    <row r="110" spans="2:18">
      <c r="B110" s="105" t="s">
        <v>3919</v>
      </c>
      <c r="C110" t="s">
        <v>3807</v>
      </c>
      <c r="D110" t="s">
        <v>3921</v>
      </c>
      <c r="E110"/>
      <c r="F110" t="s">
        <v>3857</v>
      </c>
      <c r="G110" t="s">
        <v>2862</v>
      </c>
      <c r="H110" t="s">
        <v>3810</v>
      </c>
      <c r="I110" s="78">
        <v>2.39</v>
      </c>
      <c r="J110" t="s">
        <v>127</v>
      </c>
      <c r="K110" t="s">
        <v>102</v>
      </c>
      <c r="L110" s="79">
        <v>3.6999999999999998E-2</v>
      </c>
      <c r="M110" s="79">
        <v>2.0299999999999999E-2</v>
      </c>
      <c r="N110" s="78">
        <v>7237333.2800000003</v>
      </c>
      <c r="O110" s="78">
        <v>105.07</v>
      </c>
      <c r="P110" s="78">
        <v>7604.2660772959998</v>
      </c>
      <c r="Q110" s="79">
        <v>3.3E-3</v>
      </c>
      <c r="R110" s="79">
        <v>5.0000000000000001E-4</v>
      </c>
    </row>
    <row r="111" spans="2:18">
      <c r="B111" s="105" t="s">
        <v>3919</v>
      </c>
      <c r="C111" t="s">
        <v>3807</v>
      </c>
      <c r="D111" t="s">
        <v>3922</v>
      </c>
      <c r="E111"/>
      <c r="F111" t="s">
        <v>3857</v>
      </c>
      <c r="G111" t="s">
        <v>3382</v>
      </c>
      <c r="H111" t="s">
        <v>3810</v>
      </c>
      <c r="I111" s="78">
        <v>2.64</v>
      </c>
      <c r="J111" t="s">
        <v>127</v>
      </c>
      <c r="K111" t="s">
        <v>102</v>
      </c>
      <c r="L111" s="79">
        <v>3.8800000000000001E-2</v>
      </c>
      <c r="M111" s="79">
        <v>2.98E-2</v>
      </c>
      <c r="N111" s="78">
        <v>3695603.81</v>
      </c>
      <c r="O111" s="78">
        <v>101.42</v>
      </c>
      <c r="P111" s="78">
        <v>3748.0813841019999</v>
      </c>
      <c r="Q111" s="79">
        <v>1.6000000000000001E-3</v>
      </c>
      <c r="R111" s="79">
        <v>2.0000000000000001E-4</v>
      </c>
    </row>
    <row r="112" spans="2:18">
      <c r="B112" s="105" t="s">
        <v>3919</v>
      </c>
      <c r="C112" t="s">
        <v>3807</v>
      </c>
      <c r="D112" t="s">
        <v>3923</v>
      </c>
      <c r="E112"/>
      <c r="F112" t="s">
        <v>3857</v>
      </c>
      <c r="G112" t="s">
        <v>3382</v>
      </c>
      <c r="H112" t="s">
        <v>3810</v>
      </c>
      <c r="I112" s="78">
        <v>0.75</v>
      </c>
      <c r="J112" t="s">
        <v>127</v>
      </c>
      <c r="K112" t="s">
        <v>102</v>
      </c>
      <c r="L112" s="79">
        <v>2.3E-2</v>
      </c>
      <c r="M112" s="79">
        <v>9.7000000000000003E-3</v>
      </c>
      <c r="N112" s="78">
        <v>3695603.81</v>
      </c>
      <c r="O112" s="78">
        <v>102.71</v>
      </c>
      <c r="P112" s="78">
        <v>3795.754673251</v>
      </c>
      <c r="Q112" s="79">
        <v>1.6000000000000001E-3</v>
      </c>
      <c r="R112" s="79">
        <v>2.0000000000000001E-4</v>
      </c>
    </row>
    <row r="113" spans="2:18">
      <c r="B113" s="105" t="s">
        <v>3924</v>
      </c>
      <c r="C113" t="s">
        <v>3807</v>
      </c>
      <c r="D113" t="s">
        <v>3925</v>
      </c>
      <c r="E113"/>
      <c r="F113" t="s">
        <v>3857</v>
      </c>
      <c r="G113" t="s">
        <v>618</v>
      </c>
      <c r="H113" t="s">
        <v>3810</v>
      </c>
      <c r="I113" s="78">
        <v>6.56</v>
      </c>
      <c r="J113" t="s">
        <v>448</v>
      </c>
      <c r="K113" t="s">
        <v>102</v>
      </c>
      <c r="L113" s="79">
        <v>3.1E-2</v>
      </c>
      <c r="M113" s="79">
        <v>1E-4</v>
      </c>
      <c r="N113" s="78">
        <v>6869842.1100000003</v>
      </c>
      <c r="O113" s="78">
        <v>94.08</v>
      </c>
      <c r="P113" s="78">
        <v>6463.147457088</v>
      </c>
      <c r="Q113" s="79">
        <v>2.8E-3</v>
      </c>
      <c r="R113" s="79">
        <v>4.0000000000000002E-4</v>
      </c>
    </row>
    <row r="114" spans="2:18">
      <c r="B114" s="105" t="s">
        <v>3924</v>
      </c>
      <c r="C114" t="s">
        <v>3807</v>
      </c>
      <c r="D114" t="s">
        <v>3926</v>
      </c>
      <c r="E114"/>
      <c r="F114" t="s">
        <v>3857</v>
      </c>
      <c r="G114" t="s">
        <v>2584</v>
      </c>
      <c r="H114" t="s">
        <v>3810</v>
      </c>
      <c r="I114" s="78">
        <v>5.31</v>
      </c>
      <c r="J114" t="s">
        <v>448</v>
      </c>
      <c r="K114" t="s">
        <v>102</v>
      </c>
      <c r="L114" s="79">
        <v>2.4899999999999999E-2</v>
      </c>
      <c r="M114" s="79">
        <v>7.7000000000000002E-3</v>
      </c>
      <c r="N114" s="78">
        <v>2914605.87</v>
      </c>
      <c r="O114" s="78">
        <v>91.92</v>
      </c>
      <c r="P114" s="78">
        <v>2679.105715704</v>
      </c>
      <c r="Q114" s="79">
        <v>1.1999999999999999E-3</v>
      </c>
      <c r="R114" s="79">
        <v>2.0000000000000001E-4</v>
      </c>
    </row>
    <row r="115" spans="2:18">
      <c r="B115" s="105" t="s">
        <v>3924</v>
      </c>
      <c r="C115" t="s">
        <v>3807</v>
      </c>
      <c r="D115" t="s">
        <v>3927</v>
      </c>
      <c r="E115"/>
      <c r="F115" t="s">
        <v>3857</v>
      </c>
      <c r="G115" t="s">
        <v>2584</v>
      </c>
      <c r="H115" t="s">
        <v>3810</v>
      </c>
      <c r="I115" s="78">
        <v>6.44</v>
      </c>
      <c r="J115" t="s">
        <v>448</v>
      </c>
      <c r="K115" t="s">
        <v>102</v>
      </c>
      <c r="L115" s="79">
        <v>3.5999999999999997E-2</v>
      </c>
      <c r="M115" s="79">
        <v>1E-4</v>
      </c>
      <c r="N115" s="78">
        <v>1831118.21</v>
      </c>
      <c r="O115" s="78">
        <v>96.93</v>
      </c>
      <c r="P115" s="78">
        <v>1774.902880953</v>
      </c>
      <c r="Q115" s="79">
        <v>8.0000000000000004E-4</v>
      </c>
      <c r="R115" s="79">
        <v>1E-4</v>
      </c>
    </row>
    <row r="116" spans="2:18">
      <c r="B116" s="105" t="s">
        <v>3928</v>
      </c>
      <c r="C116" t="s">
        <v>3807</v>
      </c>
      <c r="D116" t="s">
        <v>3929</v>
      </c>
      <c r="E116"/>
      <c r="F116" t="s">
        <v>3857</v>
      </c>
      <c r="G116" t="s">
        <v>2590</v>
      </c>
      <c r="H116" t="s">
        <v>3810</v>
      </c>
      <c r="I116" s="78">
        <v>5.4</v>
      </c>
      <c r="J116" t="s">
        <v>112</v>
      </c>
      <c r="K116" t="s">
        <v>102</v>
      </c>
      <c r="L116" s="79">
        <v>2.98E-2</v>
      </c>
      <c r="M116" s="79">
        <v>2.2700000000000001E-2</v>
      </c>
      <c r="N116" s="78">
        <v>8012057</v>
      </c>
      <c r="O116" s="78">
        <v>108.79</v>
      </c>
      <c r="P116" s="78">
        <v>8716.3168103000007</v>
      </c>
      <c r="Q116" s="79">
        <v>3.8E-3</v>
      </c>
      <c r="R116" s="79">
        <v>5.0000000000000001E-4</v>
      </c>
    </row>
    <row r="117" spans="2:18">
      <c r="B117" s="105" t="s">
        <v>3930</v>
      </c>
      <c r="C117" t="s">
        <v>3807</v>
      </c>
      <c r="D117" t="s">
        <v>3931</v>
      </c>
      <c r="E117"/>
      <c r="F117" t="s">
        <v>3857</v>
      </c>
      <c r="G117" t="s">
        <v>2590</v>
      </c>
      <c r="H117" t="s">
        <v>3810</v>
      </c>
      <c r="I117" s="78">
        <v>5.41</v>
      </c>
      <c r="J117" t="s">
        <v>112</v>
      </c>
      <c r="K117" t="s">
        <v>102</v>
      </c>
      <c r="L117" s="79">
        <v>2.98E-2</v>
      </c>
      <c r="M117" s="79">
        <v>2.2700000000000001E-2</v>
      </c>
      <c r="N117" s="78">
        <v>6641839.0599999996</v>
      </c>
      <c r="O117" s="78">
        <v>109.11</v>
      </c>
      <c r="P117" s="78">
        <v>7246.9105983660002</v>
      </c>
      <c r="Q117" s="79">
        <v>3.0999999999999999E-3</v>
      </c>
      <c r="R117" s="79">
        <v>4.0000000000000002E-4</v>
      </c>
    </row>
    <row r="118" spans="2:18">
      <c r="B118" s="105" t="s">
        <v>3932</v>
      </c>
      <c r="C118" t="s">
        <v>3807</v>
      </c>
      <c r="D118" t="s">
        <v>3933</v>
      </c>
      <c r="E118"/>
      <c r="F118" t="s">
        <v>3857</v>
      </c>
      <c r="G118" t="s">
        <v>3382</v>
      </c>
      <c r="H118" t="s">
        <v>3810</v>
      </c>
      <c r="I118" s="78">
        <v>2.09</v>
      </c>
      <c r="J118" t="s">
        <v>112</v>
      </c>
      <c r="K118" t="s">
        <v>102</v>
      </c>
      <c r="L118" s="79">
        <v>0.04</v>
      </c>
      <c r="M118" s="79">
        <v>3.2800000000000003E-2</v>
      </c>
      <c r="N118" s="78">
        <v>20651101</v>
      </c>
      <c r="O118" s="78">
        <v>102.69</v>
      </c>
      <c r="P118" s="78">
        <v>21206.615616899999</v>
      </c>
      <c r="Q118" s="79">
        <v>9.1999999999999998E-3</v>
      </c>
      <c r="R118" s="79">
        <v>1.2999999999999999E-3</v>
      </c>
    </row>
    <row r="119" spans="2:18">
      <c r="B119" s="105" t="s">
        <v>3934</v>
      </c>
      <c r="C119" t="s">
        <v>3807</v>
      </c>
      <c r="D119" t="s">
        <v>3935</v>
      </c>
      <c r="E119"/>
      <c r="F119" t="s">
        <v>1030</v>
      </c>
      <c r="G119" t="s">
        <v>2539</v>
      </c>
      <c r="H119" t="s">
        <v>3810</v>
      </c>
      <c r="I119" s="78">
        <v>4.9800000000000004</v>
      </c>
      <c r="J119" t="s">
        <v>127</v>
      </c>
      <c r="K119" t="s">
        <v>102</v>
      </c>
      <c r="L119" s="79">
        <v>1.2999999999999999E-2</v>
      </c>
      <c r="M119" s="79">
        <v>2.1299999999999999E-2</v>
      </c>
      <c r="N119" s="78">
        <v>8829496.5800000001</v>
      </c>
      <c r="O119" s="78">
        <v>96.63</v>
      </c>
      <c r="P119" s="78">
        <v>8531.9425452539999</v>
      </c>
      <c r="Q119" s="79">
        <v>3.7000000000000002E-3</v>
      </c>
      <c r="R119" s="79">
        <v>5.0000000000000001E-4</v>
      </c>
    </row>
    <row r="120" spans="2:18">
      <c r="B120" s="105" t="s">
        <v>3936</v>
      </c>
      <c r="C120" t="s">
        <v>3807</v>
      </c>
      <c r="D120" t="s">
        <v>3937</v>
      </c>
      <c r="E120"/>
      <c r="F120" t="s">
        <v>692</v>
      </c>
      <c r="G120" t="s">
        <v>2638</v>
      </c>
      <c r="H120" t="s">
        <v>218</v>
      </c>
      <c r="I120" s="78">
        <v>10.34</v>
      </c>
      <c r="J120" t="s">
        <v>123</v>
      </c>
      <c r="K120" t="s">
        <v>102</v>
      </c>
      <c r="L120" s="79">
        <v>4.8000000000000001E-2</v>
      </c>
      <c r="M120" s="79">
        <v>4.7800000000000002E-2</v>
      </c>
      <c r="N120" s="78">
        <v>3406716.78</v>
      </c>
      <c r="O120" s="78">
        <v>97.78</v>
      </c>
      <c r="P120" s="78">
        <v>3331.0876674840001</v>
      </c>
      <c r="Q120" s="79">
        <v>1.4E-3</v>
      </c>
      <c r="R120" s="79">
        <v>2.0000000000000001E-4</v>
      </c>
    </row>
    <row r="121" spans="2:18">
      <c r="B121" s="105" t="s">
        <v>3936</v>
      </c>
      <c r="C121" t="s">
        <v>3807</v>
      </c>
      <c r="D121" t="s">
        <v>3938</v>
      </c>
      <c r="E121"/>
      <c r="F121" t="s">
        <v>692</v>
      </c>
      <c r="G121" t="s">
        <v>2638</v>
      </c>
      <c r="H121" t="s">
        <v>218</v>
      </c>
      <c r="I121" s="78">
        <v>7.21</v>
      </c>
      <c r="J121" t="s">
        <v>123</v>
      </c>
      <c r="K121" t="s">
        <v>102</v>
      </c>
      <c r="L121" s="79">
        <v>4.8000000000000001E-2</v>
      </c>
      <c r="M121" s="79">
        <v>6.4399999999999999E-2</v>
      </c>
      <c r="N121" s="78">
        <v>729578.32</v>
      </c>
      <c r="O121" s="78">
        <v>94.84</v>
      </c>
      <c r="P121" s="78">
        <v>691.93207868800005</v>
      </c>
      <c r="Q121" s="79">
        <v>2.9999999999999997E-4</v>
      </c>
      <c r="R121" s="79">
        <v>0</v>
      </c>
    </row>
    <row r="122" spans="2:18">
      <c r="B122" s="105" t="s">
        <v>3936</v>
      </c>
      <c r="C122" t="s">
        <v>3807</v>
      </c>
      <c r="D122" t="s">
        <v>3939</v>
      </c>
      <c r="E122"/>
      <c r="F122" t="s">
        <v>692</v>
      </c>
      <c r="G122" t="s">
        <v>2638</v>
      </c>
      <c r="H122" t="s">
        <v>218</v>
      </c>
      <c r="I122" s="78">
        <v>7.33</v>
      </c>
      <c r="J122" t="s">
        <v>123</v>
      </c>
      <c r="K122" t="s">
        <v>102</v>
      </c>
      <c r="L122" s="79">
        <v>4.8000000000000001E-2</v>
      </c>
      <c r="M122" s="79">
        <v>6.2300000000000001E-2</v>
      </c>
      <c r="N122" s="78">
        <v>1298181.69</v>
      </c>
      <c r="O122" s="78">
        <v>89.21</v>
      </c>
      <c r="P122" s="78">
        <v>1158.1078856490001</v>
      </c>
      <c r="Q122" s="79">
        <v>5.0000000000000001E-4</v>
      </c>
      <c r="R122" s="79">
        <v>1E-4</v>
      </c>
    </row>
    <row r="123" spans="2:18">
      <c r="B123" s="105" t="s">
        <v>3936</v>
      </c>
      <c r="C123" t="s">
        <v>3807</v>
      </c>
      <c r="D123" t="s">
        <v>3940</v>
      </c>
      <c r="E123"/>
      <c r="F123" t="s">
        <v>692</v>
      </c>
      <c r="G123" t="s">
        <v>2638</v>
      </c>
      <c r="H123" t="s">
        <v>218</v>
      </c>
      <c r="I123" s="78">
        <v>7.85</v>
      </c>
      <c r="J123" t="s">
        <v>123</v>
      </c>
      <c r="K123" t="s">
        <v>102</v>
      </c>
      <c r="L123" s="79">
        <v>3.7900000000000003E-2</v>
      </c>
      <c r="M123" s="79">
        <v>5.4600000000000003E-2</v>
      </c>
      <c r="N123" s="78">
        <v>838019.58</v>
      </c>
      <c r="O123" s="78">
        <v>92.75</v>
      </c>
      <c r="P123" s="78">
        <v>777.26316044999999</v>
      </c>
      <c r="Q123" s="79">
        <v>2.9999999999999997E-4</v>
      </c>
      <c r="R123" s="79">
        <v>0</v>
      </c>
    </row>
    <row r="124" spans="2:18">
      <c r="B124" s="105" t="s">
        <v>3936</v>
      </c>
      <c r="C124" t="s">
        <v>3807</v>
      </c>
      <c r="D124" t="s">
        <v>3941</v>
      </c>
      <c r="E124"/>
      <c r="F124" t="s">
        <v>692</v>
      </c>
      <c r="G124" t="s">
        <v>2638</v>
      </c>
      <c r="H124" t="s">
        <v>218</v>
      </c>
      <c r="I124" s="78">
        <v>8.5299999999999994</v>
      </c>
      <c r="J124" t="s">
        <v>123</v>
      </c>
      <c r="K124" t="s">
        <v>102</v>
      </c>
      <c r="L124" s="79">
        <v>3.7900000000000003E-2</v>
      </c>
      <c r="M124" s="79">
        <v>3.1300000000000001E-2</v>
      </c>
      <c r="N124" s="78">
        <v>1113717.18</v>
      </c>
      <c r="O124" s="78">
        <v>93.41</v>
      </c>
      <c r="P124" s="78">
        <v>1040.3232178379999</v>
      </c>
      <c r="Q124" s="79">
        <v>5.0000000000000001E-4</v>
      </c>
      <c r="R124" s="79">
        <v>1E-4</v>
      </c>
    </row>
    <row r="125" spans="2:18">
      <c r="B125" s="105" t="s">
        <v>3936</v>
      </c>
      <c r="C125" t="s">
        <v>3807</v>
      </c>
      <c r="D125" t="s">
        <v>3942</v>
      </c>
      <c r="E125"/>
      <c r="F125" t="s">
        <v>692</v>
      </c>
      <c r="G125" t="s">
        <v>2638</v>
      </c>
      <c r="H125" t="s">
        <v>218</v>
      </c>
      <c r="I125" s="78">
        <v>8.08</v>
      </c>
      <c r="J125" t="s">
        <v>123</v>
      </c>
      <c r="K125" t="s">
        <v>102</v>
      </c>
      <c r="L125" s="79">
        <v>3.9699999999999999E-2</v>
      </c>
      <c r="M125" s="79">
        <v>4.8800000000000003E-2</v>
      </c>
      <c r="N125" s="78">
        <v>2228225.4900000002</v>
      </c>
      <c r="O125" s="78">
        <v>91.77</v>
      </c>
      <c r="P125" s="78">
        <v>2044.8425321730001</v>
      </c>
      <c r="Q125" s="79">
        <v>8.9999999999999998E-4</v>
      </c>
      <c r="R125" s="79">
        <v>1E-4</v>
      </c>
    </row>
    <row r="126" spans="2:18">
      <c r="B126" s="105" t="s">
        <v>3936</v>
      </c>
      <c r="C126" t="s">
        <v>3807</v>
      </c>
      <c r="D126" t="s">
        <v>3943</v>
      </c>
      <c r="E126"/>
      <c r="F126" t="s">
        <v>688</v>
      </c>
      <c r="G126" t="s">
        <v>2638</v>
      </c>
      <c r="H126" t="s">
        <v>150</v>
      </c>
      <c r="I126" s="78">
        <v>10.58</v>
      </c>
      <c r="J126" t="s">
        <v>123</v>
      </c>
      <c r="K126" t="s">
        <v>102</v>
      </c>
      <c r="L126" s="79">
        <v>4.0000000000000002E-4</v>
      </c>
      <c r="M126" s="79">
        <v>1.4200000000000001E-2</v>
      </c>
      <c r="N126" s="78">
        <v>1568584.44</v>
      </c>
      <c r="O126" s="78">
        <v>101.51</v>
      </c>
      <c r="P126" s="78">
        <v>1592.2700650439999</v>
      </c>
      <c r="Q126" s="79">
        <v>6.9999999999999999E-4</v>
      </c>
      <c r="R126" s="79">
        <v>1E-4</v>
      </c>
    </row>
    <row r="127" spans="2:18">
      <c r="B127" s="105" t="s">
        <v>3944</v>
      </c>
      <c r="C127" t="s">
        <v>3807</v>
      </c>
      <c r="D127" t="s">
        <v>3945</v>
      </c>
      <c r="E127"/>
      <c r="F127" t="s">
        <v>1030</v>
      </c>
      <c r="G127" t="s">
        <v>2539</v>
      </c>
      <c r="H127" t="s">
        <v>3810</v>
      </c>
      <c r="I127" s="78">
        <v>4.8099999999999996</v>
      </c>
      <c r="J127" t="s">
        <v>127</v>
      </c>
      <c r="K127" t="s">
        <v>102</v>
      </c>
      <c r="L127" s="79">
        <v>2.3900000000000001E-2</v>
      </c>
      <c r="M127" s="79">
        <v>3.2099999999999997E-2</v>
      </c>
      <c r="N127" s="78">
        <v>4414748.3099999996</v>
      </c>
      <c r="O127" s="78">
        <v>96.35</v>
      </c>
      <c r="P127" s="78">
        <v>4253.6099966849997</v>
      </c>
      <c r="Q127" s="79">
        <v>1.8E-3</v>
      </c>
      <c r="R127" s="79">
        <v>2.9999999999999997E-4</v>
      </c>
    </row>
    <row r="128" spans="2:18">
      <c r="B128" s="105" t="s">
        <v>3946</v>
      </c>
      <c r="C128" t="s">
        <v>3807</v>
      </c>
      <c r="D128" t="s">
        <v>3947</v>
      </c>
      <c r="E128"/>
      <c r="F128" t="s">
        <v>1030</v>
      </c>
      <c r="G128" t="s">
        <v>2621</v>
      </c>
      <c r="H128" t="s">
        <v>3810</v>
      </c>
      <c r="I128" s="78">
        <v>5.46</v>
      </c>
      <c r="J128" t="s">
        <v>448</v>
      </c>
      <c r="K128" t="s">
        <v>102</v>
      </c>
      <c r="L128" s="79">
        <v>2.8500000000000001E-2</v>
      </c>
      <c r="M128" s="79">
        <v>2.5600000000000001E-2</v>
      </c>
      <c r="N128" s="78">
        <v>5988654</v>
      </c>
      <c r="O128" s="78">
        <v>102.04</v>
      </c>
      <c r="P128" s="78">
        <v>6110.8225415999996</v>
      </c>
      <c r="Q128" s="79">
        <v>2.7000000000000001E-3</v>
      </c>
      <c r="R128" s="79">
        <v>4.0000000000000002E-4</v>
      </c>
    </row>
    <row r="129" spans="2:18">
      <c r="B129" s="105" t="s">
        <v>3848</v>
      </c>
      <c r="C129" t="s">
        <v>3807</v>
      </c>
      <c r="D129" t="s">
        <v>3948</v>
      </c>
      <c r="E129"/>
      <c r="F129" t="s">
        <v>692</v>
      </c>
      <c r="G129" t="s">
        <v>2862</v>
      </c>
      <c r="H129" t="s">
        <v>218</v>
      </c>
      <c r="I129" s="78">
        <v>7.15</v>
      </c>
      <c r="J129" t="s">
        <v>448</v>
      </c>
      <c r="K129" t="s">
        <v>102</v>
      </c>
      <c r="L129" s="79">
        <v>0.06</v>
      </c>
      <c r="M129" s="79">
        <v>3.5799999999999998E-2</v>
      </c>
      <c r="N129" s="78">
        <v>22560129.559999999</v>
      </c>
      <c r="O129" s="78">
        <v>146.53</v>
      </c>
      <c r="P129" s="78">
        <v>33057.357844268001</v>
      </c>
      <c r="Q129" s="79">
        <v>1.43E-2</v>
      </c>
      <c r="R129" s="79">
        <v>2E-3</v>
      </c>
    </row>
    <row r="130" spans="2:18">
      <c r="B130" s="105" t="s">
        <v>3835</v>
      </c>
      <c r="C130" t="s">
        <v>3807</v>
      </c>
      <c r="D130" t="s">
        <v>3949</v>
      </c>
      <c r="E130"/>
      <c r="F130" t="s">
        <v>692</v>
      </c>
      <c r="G130" t="s">
        <v>3382</v>
      </c>
      <c r="H130" t="s">
        <v>218</v>
      </c>
      <c r="I130" s="78">
        <v>4.32</v>
      </c>
      <c r="J130" t="s">
        <v>715</v>
      </c>
      <c r="K130" t="s">
        <v>102</v>
      </c>
      <c r="L130" s="79">
        <v>0.05</v>
      </c>
      <c r="M130" s="79">
        <v>1.84E-2</v>
      </c>
      <c r="N130" s="78">
        <v>5789722.4800000004</v>
      </c>
      <c r="O130" s="78">
        <v>116.84</v>
      </c>
      <c r="P130" s="78">
        <v>6764.7117456320002</v>
      </c>
      <c r="Q130" s="79">
        <v>2.8999999999999998E-3</v>
      </c>
      <c r="R130" s="79">
        <v>4.0000000000000002E-4</v>
      </c>
    </row>
    <row r="131" spans="2:18">
      <c r="B131" s="105" t="s">
        <v>3835</v>
      </c>
      <c r="C131" t="s">
        <v>3807</v>
      </c>
      <c r="D131" t="s">
        <v>3950</v>
      </c>
      <c r="E131"/>
      <c r="F131" t="s">
        <v>692</v>
      </c>
      <c r="G131" t="s">
        <v>3382</v>
      </c>
      <c r="H131" t="s">
        <v>218</v>
      </c>
      <c r="I131" s="78">
        <v>4.3499999999999996</v>
      </c>
      <c r="J131" t="s">
        <v>715</v>
      </c>
      <c r="K131" t="s">
        <v>102</v>
      </c>
      <c r="L131" s="79">
        <v>0.05</v>
      </c>
      <c r="M131" s="79">
        <v>1.38E-2</v>
      </c>
      <c r="N131" s="78">
        <v>1862089.71</v>
      </c>
      <c r="O131" s="78">
        <v>116.84</v>
      </c>
      <c r="P131" s="78">
        <v>2175.6656171640002</v>
      </c>
      <c r="Q131" s="79">
        <v>8.9999999999999998E-4</v>
      </c>
      <c r="R131" s="79">
        <v>1E-4</v>
      </c>
    </row>
    <row r="132" spans="2:18">
      <c r="B132" s="105" t="s">
        <v>3835</v>
      </c>
      <c r="C132" t="s">
        <v>3807</v>
      </c>
      <c r="D132" t="s">
        <v>3951</v>
      </c>
      <c r="E132"/>
      <c r="F132" t="s">
        <v>692</v>
      </c>
      <c r="G132" t="s">
        <v>374</v>
      </c>
      <c r="H132" t="s">
        <v>218</v>
      </c>
      <c r="I132" s="78">
        <v>7.95</v>
      </c>
      <c r="J132" t="s">
        <v>715</v>
      </c>
      <c r="K132" t="s">
        <v>102</v>
      </c>
      <c r="L132" s="79">
        <v>4.1000000000000002E-2</v>
      </c>
      <c r="M132" s="79">
        <v>4.0300000000000002E-2</v>
      </c>
      <c r="N132" s="78">
        <v>4752266.91</v>
      </c>
      <c r="O132" s="78">
        <v>106.48</v>
      </c>
      <c r="P132" s="78">
        <v>5060.2138057680004</v>
      </c>
      <c r="Q132" s="79">
        <v>2.2000000000000001E-3</v>
      </c>
      <c r="R132" s="79">
        <v>2.9999999999999997E-4</v>
      </c>
    </row>
    <row r="133" spans="2:18">
      <c r="B133" s="105" t="s">
        <v>3835</v>
      </c>
      <c r="C133" t="s">
        <v>3807</v>
      </c>
      <c r="D133" t="s">
        <v>3952</v>
      </c>
      <c r="E133"/>
      <c r="F133" t="s">
        <v>692</v>
      </c>
      <c r="G133" t="s">
        <v>3382</v>
      </c>
      <c r="H133" t="s">
        <v>218</v>
      </c>
      <c r="I133" s="78">
        <v>6.28</v>
      </c>
      <c r="J133" t="s">
        <v>715</v>
      </c>
      <c r="K133" t="s">
        <v>102</v>
      </c>
      <c r="L133" s="79">
        <v>0.05</v>
      </c>
      <c r="M133" s="79">
        <v>3.0700000000000002E-2</v>
      </c>
      <c r="N133" s="78">
        <v>5862312.6900000004</v>
      </c>
      <c r="O133" s="78">
        <v>114.43</v>
      </c>
      <c r="P133" s="78">
        <v>6708.2444111670002</v>
      </c>
      <c r="Q133" s="79">
        <v>2.8999999999999998E-3</v>
      </c>
      <c r="R133" s="79">
        <v>4.0000000000000002E-4</v>
      </c>
    </row>
    <row r="134" spans="2:18">
      <c r="B134" s="105" t="s">
        <v>3835</v>
      </c>
      <c r="C134" t="s">
        <v>3807</v>
      </c>
      <c r="D134" t="s">
        <v>3953</v>
      </c>
      <c r="E134"/>
      <c r="F134" t="s">
        <v>692</v>
      </c>
      <c r="G134" t="s">
        <v>3382</v>
      </c>
      <c r="H134" t="s">
        <v>218</v>
      </c>
      <c r="I134" s="78">
        <v>8.2799999999999994</v>
      </c>
      <c r="J134" t="s">
        <v>715</v>
      </c>
      <c r="K134" t="s">
        <v>102</v>
      </c>
      <c r="L134" s="79">
        <v>4.1000000000000002E-2</v>
      </c>
      <c r="M134" s="79">
        <v>2.7400000000000001E-2</v>
      </c>
      <c r="N134" s="78">
        <v>16014334.09</v>
      </c>
      <c r="O134" s="78">
        <v>113.24</v>
      </c>
      <c r="P134" s="78">
        <v>18134.631923516001</v>
      </c>
      <c r="Q134" s="79">
        <v>7.9000000000000008E-3</v>
      </c>
      <c r="R134" s="79">
        <v>1.1000000000000001E-3</v>
      </c>
    </row>
    <row r="135" spans="2:18">
      <c r="B135" s="105" t="s">
        <v>3954</v>
      </c>
      <c r="C135" t="s">
        <v>3807</v>
      </c>
      <c r="D135" t="s">
        <v>3955</v>
      </c>
      <c r="E135"/>
      <c r="F135" t="s">
        <v>692</v>
      </c>
      <c r="G135" t="s">
        <v>2584</v>
      </c>
      <c r="H135" t="s">
        <v>218</v>
      </c>
      <c r="I135" s="78">
        <v>1.96</v>
      </c>
      <c r="J135" t="s">
        <v>127</v>
      </c>
      <c r="K135" t="s">
        <v>102</v>
      </c>
      <c r="L135" s="79">
        <v>3.1800000000000002E-2</v>
      </c>
      <c r="M135" s="79">
        <v>2.9700000000000001E-2</v>
      </c>
      <c r="N135" s="78">
        <v>2661022.9500000002</v>
      </c>
      <c r="O135" s="78">
        <v>97.49</v>
      </c>
      <c r="P135" s="78">
        <v>2594.2312739549998</v>
      </c>
      <c r="Q135" s="79">
        <v>1.1000000000000001E-3</v>
      </c>
      <c r="R135" s="79">
        <v>2.0000000000000001E-4</v>
      </c>
    </row>
    <row r="136" spans="2:18">
      <c r="B136" s="105" t="s">
        <v>3954</v>
      </c>
      <c r="C136" t="s">
        <v>3807</v>
      </c>
      <c r="D136" t="s">
        <v>3956</v>
      </c>
      <c r="E136"/>
      <c r="F136" t="s">
        <v>692</v>
      </c>
      <c r="G136" t="s">
        <v>2584</v>
      </c>
      <c r="H136" t="s">
        <v>218</v>
      </c>
      <c r="I136" s="78">
        <v>3</v>
      </c>
      <c r="J136" t="s">
        <v>127</v>
      </c>
      <c r="K136" t="s">
        <v>102</v>
      </c>
      <c r="L136" s="79">
        <v>3.3700000000000001E-2</v>
      </c>
      <c r="M136" s="79">
        <v>3.1E-2</v>
      </c>
      <c r="N136" s="78">
        <v>691893.2</v>
      </c>
      <c r="O136" s="78">
        <v>97.02</v>
      </c>
      <c r="P136" s="78">
        <v>671.27478264000001</v>
      </c>
      <c r="Q136" s="79">
        <v>2.9999999999999997E-4</v>
      </c>
      <c r="R136" s="79">
        <v>0</v>
      </c>
    </row>
    <row r="137" spans="2:18">
      <c r="B137" s="105" t="s">
        <v>3954</v>
      </c>
      <c r="C137" t="s">
        <v>3807</v>
      </c>
      <c r="D137" t="s">
        <v>3957</v>
      </c>
      <c r="E137"/>
      <c r="F137" t="s">
        <v>692</v>
      </c>
      <c r="G137" t="s">
        <v>2584</v>
      </c>
      <c r="H137" t="s">
        <v>218</v>
      </c>
      <c r="I137" s="78">
        <v>3.83</v>
      </c>
      <c r="J137" t="s">
        <v>127</v>
      </c>
      <c r="K137" t="s">
        <v>102</v>
      </c>
      <c r="L137" s="79">
        <v>3.6700000000000003E-2</v>
      </c>
      <c r="M137" s="79">
        <v>3.2800000000000003E-2</v>
      </c>
      <c r="N137" s="78">
        <v>2378312.96</v>
      </c>
      <c r="O137" s="78">
        <v>96.76</v>
      </c>
      <c r="P137" s="78">
        <v>2301.2556200959998</v>
      </c>
      <c r="Q137" s="79">
        <v>1E-3</v>
      </c>
      <c r="R137" s="79">
        <v>1E-4</v>
      </c>
    </row>
    <row r="138" spans="2:18">
      <c r="B138" s="105" t="s">
        <v>3954</v>
      </c>
      <c r="C138" t="s">
        <v>3807</v>
      </c>
      <c r="D138" t="s">
        <v>3958</v>
      </c>
      <c r="E138"/>
      <c r="F138" t="s">
        <v>692</v>
      </c>
      <c r="G138" t="s">
        <v>2584</v>
      </c>
      <c r="H138" t="s">
        <v>218</v>
      </c>
      <c r="I138" s="78">
        <v>1.97</v>
      </c>
      <c r="J138" t="s">
        <v>127</v>
      </c>
      <c r="K138" t="s">
        <v>102</v>
      </c>
      <c r="L138" s="79">
        <v>2.35E-2</v>
      </c>
      <c r="M138" s="79">
        <v>3.0700000000000002E-2</v>
      </c>
      <c r="N138" s="78">
        <v>2604843.67</v>
      </c>
      <c r="O138" s="78">
        <v>96.63</v>
      </c>
      <c r="P138" s="78">
        <v>2517.0604383210002</v>
      </c>
      <c r="Q138" s="79">
        <v>1.1000000000000001E-3</v>
      </c>
      <c r="R138" s="79">
        <v>1E-4</v>
      </c>
    </row>
    <row r="139" spans="2:18">
      <c r="B139" s="105" t="s">
        <v>3954</v>
      </c>
      <c r="C139" t="s">
        <v>3807</v>
      </c>
      <c r="D139" t="s">
        <v>3959</v>
      </c>
      <c r="E139"/>
      <c r="F139" t="s">
        <v>692</v>
      </c>
      <c r="G139" t="s">
        <v>2584</v>
      </c>
      <c r="H139" t="s">
        <v>218</v>
      </c>
      <c r="I139" s="78">
        <v>3.04</v>
      </c>
      <c r="J139" t="s">
        <v>127</v>
      </c>
      <c r="K139" t="s">
        <v>102</v>
      </c>
      <c r="L139" s="79">
        <v>2.3E-2</v>
      </c>
      <c r="M139" s="79">
        <v>2.93E-2</v>
      </c>
      <c r="N139" s="78">
        <v>1352438.52</v>
      </c>
      <c r="O139" s="78">
        <v>94.96</v>
      </c>
      <c r="P139" s="78">
        <v>1284.275618592</v>
      </c>
      <c r="Q139" s="79">
        <v>5.9999999999999995E-4</v>
      </c>
      <c r="R139" s="79">
        <v>1E-4</v>
      </c>
    </row>
    <row r="140" spans="2:18">
      <c r="B140" s="105" t="s">
        <v>3954</v>
      </c>
      <c r="C140" t="s">
        <v>3807</v>
      </c>
      <c r="D140" t="s">
        <v>3960</v>
      </c>
      <c r="E140"/>
      <c r="F140" t="s">
        <v>692</v>
      </c>
      <c r="G140" t="s">
        <v>2584</v>
      </c>
      <c r="H140" t="s">
        <v>218</v>
      </c>
      <c r="I140" s="78">
        <v>3.12</v>
      </c>
      <c r="J140" t="s">
        <v>127</v>
      </c>
      <c r="K140" t="s">
        <v>102</v>
      </c>
      <c r="L140" s="79">
        <v>3.8399999999999997E-2</v>
      </c>
      <c r="M140" s="79">
        <v>3.5099999999999999E-2</v>
      </c>
      <c r="N140" s="78">
        <v>532243.54</v>
      </c>
      <c r="O140" s="78">
        <v>95.73</v>
      </c>
      <c r="P140" s="78">
        <v>509.51674084199999</v>
      </c>
      <c r="Q140" s="79">
        <v>2.0000000000000001E-4</v>
      </c>
      <c r="R140" s="79">
        <v>0</v>
      </c>
    </row>
    <row r="141" spans="2:18">
      <c r="B141" s="105" t="s">
        <v>3954</v>
      </c>
      <c r="C141" t="s">
        <v>3807</v>
      </c>
      <c r="D141" t="s">
        <v>3961</v>
      </c>
      <c r="E141"/>
      <c r="F141" t="s">
        <v>692</v>
      </c>
      <c r="G141" t="s">
        <v>2584</v>
      </c>
      <c r="H141" t="s">
        <v>218</v>
      </c>
      <c r="I141" s="78">
        <v>3.12</v>
      </c>
      <c r="J141" t="s">
        <v>127</v>
      </c>
      <c r="K141" t="s">
        <v>102</v>
      </c>
      <c r="L141" s="79">
        <v>3.85E-2</v>
      </c>
      <c r="M141" s="79">
        <v>3.5000000000000003E-2</v>
      </c>
      <c r="N141" s="78">
        <v>178024.19</v>
      </c>
      <c r="O141" s="78">
        <v>95.71</v>
      </c>
      <c r="P141" s="78">
        <v>170.38695224899999</v>
      </c>
      <c r="Q141" s="79">
        <v>1E-4</v>
      </c>
      <c r="R141" s="79">
        <v>0</v>
      </c>
    </row>
    <row r="142" spans="2:18">
      <c r="B142" s="105" t="s">
        <v>3962</v>
      </c>
      <c r="C142" t="s">
        <v>3807</v>
      </c>
      <c r="D142" t="s">
        <v>3963</v>
      </c>
      <c r="E142"/>
      <c r="F142" t="s">
        <v>1030</v>
      </c>
      <c r="G142" t="s">
        <v>3382</v>
      </c>
      <c r="H142" t="s">
        <v>3810</v>
      </c>
      <c r="I142" s="78">
        <v>6.24</v>
      </c>
      <c r="J142" t="s">
        <v>997</v>
      </c>
      <c r="K142" t="s">
        <v>102</v>
      </c>
      <c r="L142" s="79">
        <v>0.04</v>
      </c>
      <c r="M142" s="79">
        <v>5.21E-2</v>
      </c>
      <c r="N142" s="78">
        <v>14519988.699999999</v>
      </c>
      <c r="O142" s="78">
        <v>94.65</v>
      </c>
      <c r="P142" s="78">
        <v>13743.16930455</v>
      </c>
      <c r="Q142" s="79">
        <v>6.0000000000000001E-3</v>
      </c>
      <c r="R142" s="79">
        <v>8.0000000000000004E-4</v>
      </c>
    </row>
    <row r="143" spans="2:18">
      <c r="B143" s="105" t="s">
        <v>3964</v>
      </c>
      <c r="C143" t="s">
        <v>3807</v>
      </c>
      <c r="D143" t="s">
        <v>3965</v>
      </c>
      <c r="E143"/>
      <c r="F143" t="s">
        <v>1030</v>
      </c>
      <c r="G143" t="s">
        <v>3966</v>
      </c>
      <c r="H143" t="s">
        <v>3810</v>
      </c>
      <c r="I143" s="78">
        <v>0.02</v>
      </c>
      <c r="J143" t="s">
        <v>127</v>
      </c>
      <c r="K143" t="s">
        <v>102</v>
      </c>
      <c r="L143" s="79">
        <v>1.4E-2</v>
      </c>
      <c r="M143" s="79">
        <v>8.0000000000000004E-4</v>
      </c>
      <c r="N143" s="78">
        <v>0.51</v>
      </c>
      <c r="O143" s="78">
        <v>100.34</v>
      </c>
      <c r="P143" s="78">
        <v>5.1173400000000002E-4</v>
      </c>
      <c r="Q143" s="79">
        <v>0</v>
      </c>
      <c r="R143" s="79">
        <v>0</v>
      </c>
    </row>
    <row r="144" spans="2:18">
      <c r="B144" s="105" t="s">
        <v>3964</v>
      </c>
      <c r="C144" t="s">
        <v>3807</v>
      </c>
      <c r="D144" t="s">
        <v>3967</v>
      </c>
      <c r="E144"/>
      <c r="F144" t="s">
        <v>688</v>
      </c>
      <c r="G144" t="s">
        <v>2638</v>
      </c>
      <c r="H144" t="s">
        <v>150</v>
      </c>
      <c r="I144" s="78">
        <v>10.19</v>
      </c>
      <c r="J144" t="s">
        <v>1112</v>
      </c>
      <c r="K144" t="s">
        <v>102</v>
      </c>
      <c r="L144" s="79">
        <v>4.0000000000000002E-4</v>
      </c>
      <c r="M144" s="79">
        <v>-5.4000000000000003E-3</v>
      </c>
      <c r="N144" s="78">
        <v>3753805.74</v>
      </c>
      <c r="O144" s="78">
        <v>92.77</v>
      </c>
      <c r="P144" s="78">
        <v>3482.405584998</v>
      </c>
      <c r="Q144" s="79">
        <v>1.5E-3</v>
      </c>
      <c r="R144" s="79">
        <v>2.0000000000000001E-4</v>
      </c>
    </row>
    <row r="145" spans="2:18">
      <c r="B145" s="105" t="s">
        <v>3968</v>
      </c>
      <c r="C145" t="s">
        <v>3807</v>
      </c>
      <c r="D145" t="s">
        <v>3969</v>
      </c>
      <c r="E145"/>
      <c r="F145" t="s">
        <v>688</v>
      </c>
      <c r="G145" t="s">
        <v>2590</v>
      </c>
      <c r="H145" t="s">
        <v>150</v>
      </c>
      <c r="I145" s="78">
        <v>5.43</v>
      </c>
      <c r="J145" t="s">
        <v>112</v>
      </c>
      <c r="K145" t="s">
        <v>102</v>
      </c>
      <c r="L145" s="79">
        <v>2.98E-2</v>
      </c>
      <c r="M145" s="79">
        <v>2.2700000000000001E-2</v>
      </c>
      <c r="N145" s="78">
        <v>5829170.5999999996</v>
      </c>
      <c r="O145" s="78">
        <v>94.96</v>
      </c>
      <c r="P145" s="78">
        <v>5535.3804017599996</v>
      </c>
      <c r="Q145" s="79">
        <v>2.3999999999999998E-3</v>
      </c>
      <c r="R145" s="79">
        <v>2.9999999999999997E-4</v>
      </c>
    </row>
    <row r="146" spans="2:18">
      <c r="B146" s="105" t="s">
        <v>3968</v>
      </c>
      <c r="C146" t="s">
        <v>3807</v>
      </c>
      <c r="D146" t="s">
        <v>3970</v>
      </c>
      <c r="E146"/>
      <c r="F146" t="s">
        <v>688</v>
      </c>
      <c r="G146" t="s">
        <v>2590</v>
      </c>
      <c r="H146" t="s">
        <v>150</v>
      </c>
      <c r="I146" s="78">
        <v>5.43</v>
      </c>
      <c r="J146" t="s">
        <v>112</v>
      </c>
      <c r="K146" t="s">
        <v>102</v>
      </c>
      <c r="L146" s="79">
        <v>2.98E-2</v>
      </c>
      <c r="M146" s="79">
        <v>2.2700000000000001E-2</v>
      </c>
      <c r="N146" s="78">
        <v>164852.15</v>
      </c>
      <c r="O146" s="78">
        <v>94.96</v>
      </c>
      <c r="P146" s="78">
        <v>156.54360163999999</v>
      </c>
      <c r="Q146" s="79">
        <v>1E-4</v>
      </c>
      <c r="R146" s="79">
        <v>0</v>
      </c>
    </row>
    <row r="147" spans="2:18">
      <c r="B147" s="105" t="s">
        <v>3971</v>
      </c>
      <c r="C147" t="s">
        <v>3807</v>
      </c>
      <c r="D147" t="s">
        <v>3972</v>
      </c>
      <c r="E147"/>
      <c r="F147" t="s">
        <v>688</v>
      </c>
      <c r="G147" t="s">
        <v>2590</v>
      </c>
      <c r="H147" t="s">
        <v>150</v>
      </c>
      <c r="I147" s="78">
        <v>6.21</v>
      </c>
      <c r="J147" t="s">
        <v>1112</v>
      </c>
      <c r="K147" t="s">
        <v>102</v>
      </c>
      <c r="L147" s="79">
        <v>2.5399999999999999E-2</v>
      </c>
      <c r="M147" s="79">
        <v>1.7299999999999999E-2</v>
      </c>
      <c r="N147" s="78">
        <v>8864816.2899999991</v>
      </c>
      <c r="O147" s="78">
        <v>106.55</v>
      </c>
      <c r="P147" s="78">
        <v>9445.4617569950005</v>
      </c>
      <c r="Q147" s="79">
        <v>4.1000000000000003E-3</v>
      </c>
      <c r="R147" s="79">
        <v>5.9999999999999995E-4</v>
      </c>
    </row>
    <row r="148" spans="2:18">
      <c r="B148" s="105" t="s">
        <v>3973</v>
      </c>
      <c r="C148" t="s">
        <v>3974</v>
      </c>
      <c r="D148" t="s">
        <v>3975</v>
      </c>
      <c r="E148"/>
      <c r="F148" t="s">
        <v>692</v>
      </c>
      <c r="G148" t="s">
        <v>374</v>
      </c>
      <c r="H148" t="s">
        <v>218</v>
      </c>
      <c r="I148" s="78">
        <v>5.0199999999999996</v>
      </c>
      <c r="J148" t="s">
        <v>127</v>
      </c>
      <c r="K148" t="s">
        <v>102</v>
      </c>
      <c r="L148" s="79">
        <v>2.3300000000000001E-2</v>
      </c>
      <c r="M148" s="79">
        <v>3.78E-2</v>
      </c>
      <c r="N148" s="78">
        <v>14807848.939999999</v>
      </c>
      <c r="O148" s="78">
        <v>91.65</v>
      </c>
      <c r="P148" s="78">
        <v>13571.393553510001</v>
      </c>
      <c r="Q148" s="79">
        <v>5.8999999999999999E-3</v>
      </c>
      <c r="R148" s="79">
        <v>8.0000000000000004E-4</v>
      </c>
    </row>
    <row r="149" spans="2:18">
      <c r="B149" s="105" t="s">
        <v>3976</v>
      </c>
      <c r="C149" t="s">
        <v>3807</v>
      </c>
      <c r="D149" t="s">
        <v>3977</v>
      </c>
      <c r="E149"/>
      <c r="F149" t="s">
        <v>692</v>
      </c>
      <c r="G149" t="s">
        <v>2862</v>
      </c>
      <c r="H149" t="s">
        <v>218</v>
      </c>
      <c r="I149" s="78">
        <v>0.5</v>
      </c>
      <c r="J149" t="s">
        <v>127</v>
      </c>
      <c r="K149" t="s">
        <v>102</v>
      </c>
      <c r="L149" s="79">
        <v>2.2700000000000001E-2</v>
      </c>
      <c r="M149" s="79">
        <v>3.15E-2</v>
      </c>
      <c r="N149" s="78">
        <v>1319435.74</v>
      </c>
      <c r="O149" s="78">
        <v>100.14</v>
      </c>
      <c r="P149" s="78">
        <v>1321.2829500360001</v>
      </c>
      <c r="Q149" s="79">
        <v>5.9999999999999995E-4</v>
      </c>
      <c r="R149" s="79">
        <v>1E-4</v>
      </c>
    </row>
    <row r="150" spans="2:18">
      <c r="B150" s="105" t="s">
        <v>3976</v>
      </c>
      <c r="C150" t="s">
        <v>3807</v>
      </c>
      <c r="D150" t="s">
        <v>3978</v>
      </c>
      <c r="E150"/>
      <c r="F150" t="s">
        <v>692</v>
      </c>
      <c r="G150" t="s">
        <v>3382</v>
      </c>
      <c r="H150" t="s">
        <v>218</v>
      </c>
      <c r="I150" s="78">
        <v>1.48</v>
      </c>
      <c r="J150" t="s">
        <v>127</v>
      </c>
      <c r="K150" t="s">
        <v>102</v>
      </c>
      <c r="L150" s="79">
        <v>2.2700000000000001E-2</v>
      </c>
      <c r="M150" s="79">
        <v>2.1600000000000001E-2</v>
      </c>
      <c r="N150" s="78">
        <v>1319412.9099999999</v>
      </c>
      <c r="O150" s="78">
        <v>99.87</v>
      </c>
      <c r="P150" s="78">
        <v>1317.6976732170001</v>
      </c>
      <c r="Q150" s="79">
        <v>5.9999999999999995E-4</v>
      </c>
      <c r="R150" s="79">
        <v>1E-4</v>
      </c>
    </row>
    <row r="151" spans="2:18">
      <c r="B151" s="105" t="s">
        <v>3976</v>
      </c>
      <c r="C151" t="s">
        <v>3807</v>
      </c>
      <c r="D151" t="s">
        <v>3979</v>
      </c>
      <c r="E151"/>
      <c r="F151" t="s">
        <v>692</v>
      </c>
      <c r="G151" t="s">
        <v>2617</v>
      </c>
      <c r="H151" t="s">
        <v>218</v>
      </c>
      <c r="I151" s="78">
        <v>0.5</v>
      </c>
      <c r="J151" t="s">
        <v>127</v>
      </c>
      <c r="K151" t="s">
        <v>102</v>
      </c>
      <c r="L151" s="79">
        <v>2.2700000000000001E-2</v>
      </c>
      <c r="M151" s="79">
        <v>3.2399999999999998E-2</v>
      </c>
      <c r="N151" s="78">
        <v>1319435.74</v>
      </c>
      <c r="O151" s="78">
        <v>99.51</v>
      </c>
      <c r="P151" s="78">
        <v>1312.970504874</v>
      </c>
      <c r="Q151" s="79">
        <v>5.9999999999999995E-4</v>
      </c>
      <c r="R151" s="79">
        <v>1E-4</v>
      </c>
    </row>
    <row r="152" spans="2:18">
      <c r="B152" s="105" t="s">
        <v>3976</v>
      </c>
      <c r="C152" t="s">
        <v>3807</v>
      </c>
      <c r="D152" t="s">
        <v>3980</v>
      </c>
      <c r="E152"/>
      <c r="F152" t="s">
        <v>692</v>
      </c>
      <c r="G152" t="s">
        <v>3382</v>
      </c>
      <c r="H152" t="s">
        <v>218</v>
      </c>
      <c r="I152" s="78">
        <v>0.86</v>
      </c>
      <c r="J152" t="s">
        <v>507</v>
      </c>
      <c r="K152" t="s">
        <v>102</v>
      </c>
      <c r="L152" s="79">
        <v>2.0799999999999999E-2</v>
      </c>
      <c r="M152" s="79">
        <v>3.5499999999999997E-2</v>
      </c>
      <c r="N152" s="78">
        <v>1583322.93</v>
      </c>
      <c r="O152" s="78">
        <v>98.8</v>
      </c>
      <c r="P152" s="78">
        <v>1564.3230548399999</v>
      </c>
      <c r="Q152" s="79">
        <v>6.9999999999999999E-4</v>
      </c>
      <c r="R152" s="79">
        <v>1E-4</v>
      </c>
    </row>
    <row r="153" spans="2:18">
      <c r="B153" s="105" t="s">
        <v>3976</v>
      </c>
      <c r="C153" t="s">
        <v>3807</v>
      </c>
      <c r="D153" t="s">
        <v>3981</v>
      </c>
      <c r="E153"/>
      <c r="F153" t="s">
        <v>692</v>
      </c>
      <c r="G153" t="s">
        <v>3982</v>
      </c>
      <c r="H153" t="s">
        <v>218</v>
      </c>
      <c r="I153" s="78">
        <v>1.21</v>
      </c>
      <c r="J153" t="s">
        <v>507</v>
      </c>
      <c r="K153" t="s">
        <v>102</v>
      </c>
      <c r="L153" s="79">
        <v>2.4E-2</v>
      </c>
      <c r="M153" s="79">
        <v>3.1899999999999998E-2</v>
      </c>
      <c r="N153" s="78">
        <v>2467503.1800000002</v>
      </c>
      <c r="O153" s="78">
        <v>99.44</v>
      </c>
      <c r="P153" s="78">
        <v>2453.685162192</v>
      </c>
      <c r="Q153" s="79">
        <v>1.1000000000000001E-3</v>
      </c>
      <c r="R153" s="79">
        <v>1E-4</v>
      </c>
    </row>
    <row r="154" spans="2:18">
      <c r="B154" s="105" t="s">
        <v>3976</v>
      </c>
      <c r="C154" t="s">
        <v>3807</v>
      </c>
      <c r="D154" t="s">
        <v>3983</v>
      </c>
      <c r="E154"/>
      <c r="F154" t="s">
        <v>692</v>
      </c>
      <c r="G154" t="s">
        <v>2617</v>
      </c>
      <c r="H154" t="s">
        <v>218</v>
      </c>
      <c r="I154" s="78">
        <v>2.35</v>
      </c>
      <c r="J154" t="s">
        <v>507</v>
      </c>
      <c r="K154" t="s">
        <v>102</v>
      </c>
      <c r="L154" s="79">
        <v>2.3800000000000002E-2</v>
      </c>
      <c r="M154" s="79">
        <v>2.76E-2</v>
      </c>
      <c r="N154" s="78">
        <v>2467506.1800000002</v>
      </c>
      <c r="O154" s="78">
        <v>98.99</v>
      </c>
      <c r="P154" s="78">
        <v>2442.5843675820001</v>
      </c>
      <c r="Q154" s="79">
        <v>1.1000000000000001E-3</v>
      </c>
      <c r="R154" s="79">
        <v>1E-4</v>
      </c>
    </row>
    <row r="155" spans="2:18">
      <c r="B155" s="105" t="s">
        <v>3976</v>
      </c>
      <c r="C155" t="s">
        <v>3807</v>
      </c>
      <c r="D155" t="s">
        <v>3984</v>
      </c>
      <c r="E155"/>
      <c r="F155" t="s">
        <v>1030</v>
      </c>
      <c r="G155" t="s">
        <v>2617</v>
      </c>
      <c r="H155" t="s">
        <v>3810</v>
      </c>
      <c r="I155" s="78">
        <v>2</v>
      </c>
      <c r="J155" t="s">
        <v>507</v>
      </c>
      <c r="K155" t="s">
        <v>102</v>
      </c>
      <c r="L155" s="79">
        <v>2.4299999999999999E-2</v>
      </c>
      <c r="M155" s="79">
        <v>2.1399999999999999E-2</v>
      </c>
      <c r="N155" s="78">
        <v>3207758.16</v>
      </c>
      <c r="O155" s="78">
        <v>98.39</v>
      </c>
      <c r="P155" s="78">
        <v>3156.1132536240002</v>
      </c>
      <c r="Q155" s="79">
        <v>1.4E-3</v>
      </c>
      <c r="R155" s="79">
        <v>2.0000000000000001E-4</v>
      </c>
    </row>
    <row r="156" spans="2:18">
      <c r="B156" s="105" t="s">
        <v>3976</v>
      </c>
      <c r="C156" t="s">
        <v>3807</v>
      </c>
      <c r="D156" t="s">
        <v>3985</v>
      </c>
      <c r="E156"/>
      <c r="F156" t="s">
        <v>1030</v>
      </c>
      <c r="G156" t="s">
        <v>3986</v>
      </c>
      <c r="H156" t="s">
        <v>3810</v>
      </c>
      <c r="I156" s="78">
        <v>1.82</v>
      </c>
      <c r="J156" t="s">
        <v>507</v>
      </c>
      <c r="K156" t="s">
        <v>102</v>
      </c>
      <c r="L156" s="79">
        <v>2.0799999999999999E-2</v>
      </c>
      <c r="M156" s="79">
        <v>4.4699999999999997E-2</v>
      </c>
      <c r="N156" s="78">
        <v>3948009.93</v>
      </c>
      <c r="O156" s="78">
        <v>96.33</v>
      </c>
      <c r="P156" s="78">
        <v>3803.1179655689998</v>
      </c>
      <c r="Q156" s="79">
        <v>1.6000000000000001E-3</v>
      </c>
      <c r="R156" s="79">
        <v>2.0000000000000001E-4</v>
      </c>
    </row>
    <row r="157" spans="2:18">
      <c r="B157" s="105" t="s">
        <v>3987</v>
      </c>
      <c r="C157" t="s">
        <v>3807</v>
      </c>
      <c r="D157" t="s">
        <v>3988</v>
      </c>
      <c r="E157"/>
      <c r="F157" t="s">
        <v>688</v>
      </c>
      <c r="G157" t="s">
        <v>2638</v>
      </c>
      <c r="H157" t="s">
        <v>150</v>
      </c>
      <c r="I157" s="78">
        <v>8.4</v>
      </c>
      <c r="J157" t="s">
        <v>123</v>
      </c>
      <c r="K157" t="s">
        <v>102</v>
      </c>
      <c r="L157" s="79">
        <v>3.1E-2</v>
      </c>
      <c r="M157" s="79">
        <v>5.57E-2</v>
      </c>
      <c r="N157" s="78">
        <v>4417533.54</v>
      </c>
      <c r="O157" s="78">
        <v>81.64</v>
      </c>
      <c r="P157" s="78">
        <v>3606.4743820560002</v>
      </c>
      <c r="Q157" s="79">
        <v>1.6000000000000001E-3</v>
      </c>
      <c r="R157" s="79">
        <v>2.0000000000000001E-4</v>
      </c>
    </row>
    <row r="158" spans="2:18">
      <c r="B158" s="105" t="s">
        <v>3989</v>
      </c>
      <c r="C158" t="s">
        <v>3807</v>
      </c>
      <c r="D158" t="s">
        <v>3990</v>
      </c>
      <c r="E158"/>
      <c r="F158" t="s">
        <v>719</v>
      </c>
      <c r="G158" t="s">
        <v>2692</v>
      </c>
      <c r="H158" t="s">
        <v>218</v>
      </c>
      <c r="I158" s="78">
        <v>0.88</v>
      </c>
      <c r="J158" t="s">
        <v>997</v>
      </c>
      <c r="K158" t="s">
        <v>106</v>
      </c>
      <c r="L158" s="79">
        <v>7.1999999999999995E-2</v>
      </c>
      <c r="M158" s="79">
        <v>3.8699999999999998E-2</v>
      </c>
      <c r="N158" s="78">
        <v>2158901.89</v>
      </c>
      <c r="O158" s="78">
        <v>100.43</v>
      </c>
      <c r="P158" s="78">
        <v>7729.5801243727201</v>
      </c>
      <c r="Q158" s="79">
        <v>3.3999999999999998E-3</v>
      </c>
      <c r="R158" s="79">
        <v>5.0000000000000001E-4</v>
      </c>
    </row>
    <row r="159" spans="2:18">
      <c r="B159" s="105" t="s">
        <v>3989</v>
      </c>
      <c r="C159" t="s">
        <v>3807</v>
      </c>
      <c r="D159" t="s">
        <v>3991</v>
      </c>
      <c r="E159"/>
      <c r="F159" t="s">
        <v>719</v>
      </c>
      <c r="G159" t="s">
        <v>3992</v>
      </c>
      <c r="H159" t="s">
        <v>218</v>
      </c>
      <c r="I159" s="78">
        <v>0.87</v>
      </c>
      <c r="J159" t="s">
        <v>997</v>
      </c>
      <c r="K159" t="s">
        <v>106</v>
      </c>
      <c r="L159" s="79">
        <v>7.1999999999999995E-2</v>
      </c>
      <c r="M159" s="79">
        <v>8.77E-2</v>
      </c>
      <c r="N159" s="78">
        <v>4915522.82</v>
      </c>
      <c r="O159" s="78">
        <v>100.43</v>
      </c>
      <c r="P159" s="78">
        <v>17599.191360369201</v>
      </c>
      <c r="Q159" s="79">
        <v>7.6E-3</v>
      </c>
      <c r="R159" s="79">
        <v>1E-3</v>
      </c>
    </row>
    <row r="160" spans="2:18">
      <c r="B160" s="105" t="s">
        <v>3989</v>
      </c>
      <c r="C160" t="s">
        <v>3807</v>
      </c>
      <c r="D160" t="s">
        <v>3993</v>
      </c>
      <c r="E160"/>
      <c r="F160" t="s">
        <v>719</v>
      </c>
      <c r="G160" t="s">
        <v>3994</v>
      </c>
      <c r="H160" t="s">
        <v>218</v>
      </c>
      <c r="I160" s="78">
        <v>0.87</v>
      </c>
      <c r="J160" t="s">
        <v>997</v>
      </c>
      <c r="K160" t="s">
        <v>106</v>
      </c>
      <c r="L160" s="79">
        <v>7.1999999999999995E-2</v>
      </c>
      <c r="M160" s="79">
        <v>8.6499999999999994E-2</v>
      </c>
      <c r="N160" s="78">
        <v>498372.18</v>
      </c>
      <c r="O160" s="78">
        <v>100.38</v>
      </c>
      <c r="P160" s="78">
        <v>1783.44826962246</v>
      </c>
      <c r="Q160" s="79">
        <v>8.0000000000000004E-4</v>
      </c>
      <c r="R160" s="79">
        <v>1E-4</v>
      </c>
    </row>
    <row r="161" spans="2:18">
      <c r="B161" s="105" t="s">
        <v>3989</v>
      </c>
      <c r="C161" t="s">
        <v>3807</v>
      </c>
      <c r="D161" t="s">
        <v>3995</v>
      </c>
      <c r="E161"/>
      <c r="F161" t="s">
        <v>719</v>
      </c>
      <c r="G161" t="s">
        <v>3996</v>
      </c>
      <c r="H161" t="s">
        <v>218</v>
      </c>
      <c r="I161" s="78">
        <v>0.87</v>
      </c>
      <c r="J161" t="s">
        <v>997</v>
      </c>
      <c r="K161" t="s">
        <v>106</v>
      </c>
      <c r="L161" s="79">
        <v>7.1999999999999995E-2</v>
      </c>
      <c r="M161" s="79">
        <v>7.0599999999999996E-2</v>
      </c>
      <c r="N161" s="78">
        <v>349208.38</v>
      </c>
      <c r="O161" s="78">
        <v>100.38</v>
      </c>
      <c r="P161" s="78">
        <v>1249.6586006238599</v>
      </c>
      <c r="Q161" s="79">
        <v>5.0000000000000001E-4</v>
      </c>
      <c r="R161" s="79">
        <v>1E-4</v>
      </c>
    </row>
    <row r="162" spans="2:18">
      <c r="B162" s="105" t="s">
        <v>3989</v>
      </c>
      <c r="C162" t="s">
        <v>3807</v>
      </c>
      <c r="D162" t="s">
        <v>3997</v>
      </c>
      <c r="E162"/>
      <c r="F162" t="s">
        <v>719</v>
      </c>
      <c r="G162" t="s">
        <v>3998</v>
      </c>
      <c r="H162" t="s">
        <v>218</v>
      </c>
      <c r="I162" s="78">
        <v>0.88</v>
      </c>
      <c r="J162" t="s">
        <v>997</v>
      </c>
      <c r="K162" t="s">
        <v>106</v>
      </c>
      <c r="L162" s="79">
        <v>7.1999999999999995E-2</v>
      </c>
      <c r="M162" s="79">
        <v>3.8399999999999997E-2</v>
      </c>
      <c r="N162" s="78">
        <v>301721.73</v>
      </c>
      <c r="O162" s="78">
        <v>100.38</v>
      </c>
      <c r="P162" s="78">
        <v>1079.7253917263099</v>
      </c>
      <c r="Q162" s="79">
        <v>5.0000000000000001E-4</v>
      </c>
      <c r="R162" s="79">
        <v>1E-4</v>
      </c>
    </row>
    <row r="163" spans="2:18">
      <c r="B163" s="105" t="s">
        <v>3989</v>
      </c>
      <c r="C163" t="s">
        <v>3807</v>
      </c>
      <c r="D163" t="s">
        <v>3999</v>
      </c>
      <c r="E163"/>
      <c r="F163" t="s">
        <v>719</v>
      </c>
      <c r="G163" t="s">
        <v>4000</v>
      </c>
      <c r="H163" t="s">
        <v>218</v>
      </c>
      <c r="I163" s="78">
        <v>1.75</v>
      </c>
      <c r="J163" t="s">
        <v>997</v>
      </c>
      <c r="K163" t="s">
        <v>106</v>
      </c>
      <c r="L163" s="79">
        <v>7.1999999999999995E-2</v>
      </c>
      <c r="M163" s="79">
        <v>6.9800000000000001E-2</v>
      </c>
      <c r="N163" s="78">
        <v>139790.85999999999</v>
      </c>
      <c r="O163" s="78">
        <v>100.38</v>
      </c>
      <c r="P163" s="78">
        <v>500.24816268042002</v>
      </c>
      <c r="Q163" s="79">
        <v>2.0000000000000001E-4</v>
      </c>
      <c r="R163" s="79">
        <v>0</v>
      </c>
    </row>
    <row r="164" spans="2:18">
      <c r="B164" s="105" t="s">
        <v>3989</v>
      </c>
      <c r="C164" t="s">
        <v>3807</v>
      </c>
      <c r="D164" t="s">
        <v>4001</v>
      </c>
      <c r="E164"/>
      <c r="F164" t="s">
        <v>719</v>
      </c>
      <c r="G164" t="s">
        <v>4002</v>
      </c>
      <c r="H164" t="s">
        <v>218</v>
      </c>
      <c r="I164" s="78">
        <v>1.86</v>
      </c>
      <c r="J164" t="s">
        <v>997</v>
      </c>
      <c r="K164" t="s">
        <v>106</v>
      </c>
      <c r="L164" s="79">
        <v>7.1999999999999995E-2</v>
      </c>
      <c r="M164" s="79">
        <v>8.8400000000000006E-2</v>
      </c>
      <c r="N164" s="78">
        <v>344403.31</v>
      </c>
      <c r="O164" s="78">
        <v>100.38</v>
      </c>
      <c r="P164" s="78">
        <v>1232.46343179057</v>
      </c>
      <c r="Q164" s="79">
        <v>5.0000000000000001E-4</v>
      </c>
      <c r="R164" s="79">
        <v>1E-4</v>
      </c>
    </row>
    <row r="165" spans="2:18">
      <c r="B165" s="105" t="s">
        <v>3989</v>
      </c>
      <c r="C165" t="s">
        <v>3807</v>
      </c>
      <c r="D165" t="s">
        <v>4003</v>
      </c>
      <c r="E165"/>
      <c r="F165" t="s">
        <v>719</v>
      </c>
      <c r="G165" t="s">
        <v>4004</v>
      </c>
      <c r="H165" t="s">
        <v>218</v>
      </c>
      <c r="I165" s="78">
        <v>0.87</v>
      </c>
      <c r="J165" t="s">
        <v>997</v>
      </c>
      <c r="K165" t="s">
        <v>106</v>
      </c>
      <c r="L165" s="79">
        <v>7.1999999999999995E-2</v>
      </c>
      <c r="M165" s="79">
        <v>7.3200000000000001E-2</v>
      </c>
      <c r="N165" s="78">
        <v>241195.3</v>
      </c>
      <c r="O165" s="78">
        <v>100.38</v>
      </c>
      <c r="P165" s="78">
        <v>863.12871722909995</v>
      </c>
      <c r="Q165" s="79">
        <v>4.0000000000000002E-4</v>
      </c>
      <c r="R165" s="79">
        <v>1E-4</v>
      </c>
    </row>
    <row r="166" spans="2:18">
      <c r="B166" s="105" t="s">
        <v>4005</v>
      </c>
      <c r="C166" t="s">
        <v>3807</v>
      </c>
      <c r="D166" t="s">
        <v>4006</v>
      </c>
      <c r="E166"/>
      <c r="F166" t="s">
        <v>719</v>
      </c>
      <c r="G166" t="s">
        <v>4007</v>
      </c>
      <c r="H166" t="s">
        <v>218</v>
      </c>
      <c r="I166" s="78">
        <v>0.87</v>
      </c>
      <c r="J166" t="s">
        <v>997</v>
      </c>
      <c r="K166" t="s">
        <v>106</v>
      </c>
      <c r="L166" s="79">
        <v>7.1999999999999995E-2</v>
      </c>
      <c r="M166" s="79">
        <v>8.1699999999999995E-2</v>
      </c>
      <c r="N166" s="78">
        <v>155906.4</v>
      </c>
      <c r="O166" s="78">
        <v>100.38</v>
      </c>
      <c r="P166" s="78">
        <v>557.91838000079997</v>
      </c>
      <c r="Q166" s="79">
        <v>2.0000000000000001E-4</v>
      </c>
      <c r="R166" s="79">
        <v>0</v>
      </c>
    </row>
    <row r="167" spans="2:18">
      <c r="B167" s="105" t="s">
        <v>4005</v>
      </c>
      <c r="C167" t="s">
        <v>3807</v>
      </c>
      <c r="D167" t="s">
        <v>4008</v>
      </c>
      <c r="E167"/>
      <c r="F167" t="s">
        <v>719</v>
      </c>
      <c r="G167" t="s">
        <v>4009</v>
      </c>
      <c r="H167" t="s">
        <v>218</v>
      </c>
      <c r="I167" s="78">
        <v>0.87</v>
      </c>
      <c r="J167" t="s">
        <v>997</v>
      </c>
      <c r="K167" t="s">
        <v>106</v>
      </c>
      <c r="L167" s="79">
        <v>7.1999999999999995E-2</v>
      </c>
      <c r="M167" s="79">
        <v>8.2900000000000001E-2</v>
      </c>
      <c r="N167" s="78">
        <v>298042.27</v>
      </c>
      <c r="O167" s="78">
        <v>100.38</v>
      </c>
      <c r="P167" s="78">
        <v>1066.5582711816901</v>
      </c>
      <c r="Q167" s="79">
        <v>5.0000000000000001E-4</v>
      </c>
      <c r="R167" s="79">
        <v>1E-4</v>
      </c>
    </row>
    <row r="168" spans="2:18">
      <c r="B168" s="105" t="s">
        <v>4005</v>
      </c>
      <c r="C168" t="s">
        <v>3807</v>
      </c>
      <c r="D168" t="s">
        <v>4010</v>
      </c>
      <c r="E168"/>
      <c r="F168" t="s">
        <v>719</v>
      </c>
      <c r="G168" t="s">
        <v>4011</v>
      </c>
      <c r="H168" t="s">
        <v>218</v>
      </c>
      <c r="I168" s="78">
        <v>1.56</v>
      </c>
      <c r="J168" t="s">
        <v>997</v>
      </c>
      <c r="K168" t="s">
        <v>106</v>
      </c>
      <c r="L168" s="79">
        <v>7.1999999999999995E-2</v>
      </c>
      <c r="M168" s="79">
        <v>7.85E-2</v>
      </c>
      <c r="N168" s="78">
        <v>131378.06</v>
      </c>
      <c r="O168" s="78">
        <v>100.38</v>
      </c>
      <c r="P168" s="78">
        <v>470.14256247882003</v>
      </c>
      <c r="Q168" s="79">
        <v>2.0000000000000001E-4</v>
      </c>
      <c r="R168" s="79">
        <v>0</v>
      </c>
    </row>
    <row r="169" spans="2:18">
      <c r="B169" s="105" t="s">
        <v>4005</v>
      </c>
      <c r="C169" t="s">
        <v>3807</v>
      </c>
      <c r="D169" t="s">
        <v>4012</v>
      </c>
      <c r="E169"/>
      <c r="F169" t="s">
        <v>719</v>
      </c>
      <c r="G169" t="s">
        <v>3067</v>
      </c>
      <c r="H169" t="s">
        <v>218</v>
      </c>
      <c r="I169" s="78">
        <v>1.56</v>
      </c>
      <c r="J169" t="s">
        <v>997</v>
      </c>
      <c r="K169" t="s">
        <v>106</v>
      </c>
      <c r="L169" s="79">
        <v>7.1999999999999995E-2</v>
      </c>
      <c r="M169" s="79">
        <v>8.2600000000000007E-2</v>
      </c>
      <c r="N169" s="78">
        <v>594659.69999999995</v>
      </c>
      <c r="O169" s="78">
        <v>100.38</v>
      </c>
      <c r="P169" s="78">
        <v>2128.0176854558999</v>
      </c>
      <c r="Q169" s="79">
        <v>8.9999999999999998E-4</v>
      </c>
      <c r="R169" s="79">
        <v>1E-4</v>
      </c>
    </row>
    <row r="170" spans="2:18">
      <c r="B170" s="105" t="s">
        <v>4005</v>
      </c>
      <c r="C170" t="s">
        <v>3807</v>
      </c>
      <c r="D170" t="s">
        <v>4013</v>
      </c>
      <c r="E170"/>
      <c r="F170" t="s">
        <v>719</v>
      </c>
      <c r="G170" t="s">
        <v>3072</v>
      </c>
      <c r="H170" t="s">
        <v>218</v>
      </c>
      <c r="I170" s="78">
        <v>0.87</v>
      </c>
      <c r="J170" t="s">
        <v>997</v>
      </c>
      <c r="K170" t="s">
        <v>106</v>
      </c>
      <c r="L170" s="79">
        <v>7.1999999999999995E-2</v>
      </c>
      <c r="M170" s="79">
        <v>7.9000000000000001E-2</v>
      </c>
      <c r="N170" s="78">
        <v>235963.22</v>
      </c>
      <c r="O170" s="78">
        <v>99.67</v>
      </c>
      <c r="P170" s="78">
        <v>838.43288999830997</v>
      </c>
      <c r="Q170" s="79">
        <v>4.0000000000000002E-4</v>
      </c>
      <c r="R170" s="79">
        <v>0</v>
      </c>
    </row>
    <row r="171" spans="2:18">
      <c r="B171" s="105" t="s">
        <v>4005</v>
      </c>
      <c r="C171" t="s">
        <v>3807</v>
      </c>
      <c r="D171" t="s">
        <v>4014</v>
      </c>
      <c r="E171"/>
      <c r="F171" t="s">
        <v>719</v>
      </c>
      <c r="G171" t="s">
        <v>3195</v>
      </c>
      <c r="H171" t="s">
        <v>218</v>
      </c>
      <c r="I171" s="78">
        <v>1.34</v>
      </c>
      <c r="J171" t="s">
        <v>997</v>
      </c>
      <c r="K171" t="s">
        <v>106</v>
      </c>
      <c r="L171" s="79">
        <v>5.3499999999999999E-2</v>
      </c>
      <c r="M171" s="79">
        <v>6.6100000000000006E-2</v>
      </c>
      <c r="N171" s="78">
        <v>9223.27</v>
      </c>
      <c r="O171" s="78">
        <v>99.67</v>
      </c>
      <c r="P171" s="78">
        <v>32.772450390084998</v>
      </c>
      <c r="Q171" s="79">
        <v>0</v>
      </c>
      <c r="R171" s="79">
        <v>0</v>
      </c>
    </row>
    <row r="172" spans="2:18">
      <c r="B172" s="105" t="s">
        <v>4005</v>
      </c>
      <c r="C172" t="s">
        <v>3807</v>
      </c>
      <c r="D172" t="s">
        <v>4015</v>
      </c>
      <c r="E172"/>
      <c r="F172" t="s">
        <v>719</v>
      </c>
      <c r="G172" t="s">
        <v>3208</v>
      </c>
      <c r="H172" t="s">
        <v>218</v>
      </c>
      <c r="I172" s="78">
        <v>1.34</v>
      </c>
      <c r="J172" t="s">
        <v>997</v>
      </c>
      <c r="K172" t="s">
        <v>106</v>
      </c>
      <c r="L172" s="79">
        <v>5.3499999999999999E-2</v>
      </c>
      <c r="M172" s="79">
        <v>6.6100000000000006E-2</v>
      </c>
      <c r="N172" s="78">
        <v>166022.35</v>
      </c>
      <c r="O172" s="78">
        <v>99.67</v>
      </c>
      <c r="P172" s="78">
        <v>589.91650781342503</v>
      </c>
      <c r="Q172" s="79">
        <v>2.9999999999999997E-4</v>
      </c>
      <c r="R172" s="79">
        <v>0</v>
      </c>
    </row>
    <row r="173" spans="2:18">
      <c r="B173" s="105" t="s">
        <v>4005</v>
      </c>
      <c r="C173" t="s">
        <v>3807</v>
      </c>
      <c r="D173" t="s">
        <v>4016</v>
      </c>
      <c r="E173"/>
      <c r="F173" t="s">
        <v>719</v>
      </c>
      <c r="G173" t="s">
        <v>618</v>
      </c>
      <c r="H173" t="s">
        <v>218</v>
      </c>
      <c r="I173" s="78">
        <v>0.87</v>
      </c>
      <c r="J173" t="s">
        <v>997</v>
      </c>
      <c r="K173" t="s">
        <v>106</v>
      </c>
      <c r="L173" s="79">
        <v>7.1999999999999995E-2</v>
      </c>
      <c r="M173" s="79">
        <v>4.9299999999999997E-2</v>
      </c>
      <c r="N173" s="78">
        <v>72135.61</v>
      </c>
      <c r="O173" s="78">
        <v>99.67</v>
      </c>
      <c r="P173" s="78">
        <v>256.31481026615501</v>
      </c>
      <c r="Q173" s="79">
        <v>1E-4</v>
      </c>
      <c r="R173" s="79">
        <v>0</v>
      </c>
    </row>
    <row r="174" spans="2:18">
      <c r="B174" s="105" t="s">
        <v>4005</v>
      </c>
      <c r="C174" t="s">
        <v>3807</v>
      </c>
      <c r="D174" t="s">
        <v>4017</v>
      </c>
      <c r="E174"/>
      <c r="F174" t="s">
        <v>4018</v>
      </c>
      <c r="G174" t="s">
        <v>2853</v>
      </c>
      <c r="H174" t="s">
        <v>3810</v>
      </c>
      <c r="I174" s="78">
        <v>0.87</v>
      </c>
      <c r="J174" t="s">
        <v>997</v>
      </c>
      <c r="K174" t="s">
        <v>106</v>
      </c>
      <c r="L174" s="79">
        <v>7.1999999999999995E-2</v>
      </c>
      <c r="M174" s="79">
        <v>8.43E-2</v>
      </c>
      <c r="N174" s="78">
        <v>182770.59</v>
      </c>
      <c r="O174" s="78">
        <v>99.67</v>
      </c>
      <c r="P174" s="78">
        <v>649.42694874394499</v>
      </c>
      <c r="Q174" s="79">
        <v>2.9999999999999997E-4</v>
      </c>
      <c r="R174" s="79">
        <v>0</v>
      </c>
    </row>
    <row r="175" spans="2:18">
      <c r="B175" s="105" t="s">
        <v>4005</v>
      </c>
      <c r="C175" t="s">
        <v>3807</v>
      </c>
      <c r="D175" t="s">
        <v>4019</v>
      </c>
      <c r="E175"/>
      <c r="F175" t="s">
        <v>4018</v>
      </c>
      <c r="G175" t="s">
        <v>2394</v>
      </c>
      <c r="H175" t="s">
        <v>3810</v>
      </c>
      <c r="I175" s="78">
        <v>0.87</v>
      </c>
      <c r="J175" t="s">
        <v>997</v>
      </c>
      <c r="K175" t="s">
        <v>106</v>
      </c>
      <c r="L175" s="79">
        <v>7.1999999999999995E-2</v>
      </c>
      <c r="M175" s="79">
        <v>0.1148</v>
      </c>
      <c r="N175" s="78">
        <v>173262.57</v>
      </c>
      <c r="O175" s="78">
        <v>99.67</v>
      </c>
      <c r="P175" s="78">
        <v>615.64271454523498</v>
      </c>
      <c r="Q175" s="79">
        <v>2.9999999999999997E-4</v>
      </c>
      <c r="R175" s="79">
        <v>0</v>
      </c>
    </row>
    <row r="176" spans="2:18">
      <c r="B176" s="105" t="s">
        <v>4005</v>
      </c>
      <c r="C176" t="s">
        <v>3807</v>
      </c>
      <c r="D176" t="s">
        <v>4020</v>
      </c>
      <c r="E176"/>
      <c r="F176" t="s">
        <v>4018</v>
      </c>
      <c r="G176" t="s">
        <v>2665</v>
      </c>
      <c r="H176" t="s">
        <v>3810</v>
      </c>
      <c r="I176" s="78">
        <v>0.87</v>
      </c>
      <c r="J176" t="s">
        <v>997</v>
      </c>
      <c r="K176" t="s">
        <v>106</v>
      </c>
      <c r="L176" s="79">
        <v>7.1999999999999995E-2</v>
      </c>
      <c r="M176" s="79">
        <v>9.5100000000000004E-2</v>
      </c>
      <c r="N176" s="78">
        <v>137887.41</v>
      </c>
      <c r="O176" s="78">
        <v>98.82</v>
      </c>
      <c r="P176" s="78">
        <v>485.76810697353</v>
      </c>
      <c r="Q176" s="79">
        <v>2.0000000000000001E-4</v>
      </c>
      <c r="R176" s="79">
        <v>0</v>
      </c>
    </row>
    <row r="177" spans="2:18">
      <c r="B177" s="105" t="s">
        <v>4005</v>
      </c>
      <c r="C177" t="s">
        <v>3807</v>
      </c>
      <c r="D177" t="s">
        <v>4021</v>
      </c>
      <c r="E177"/>
      <c r="F177" t="s">
        <v>4018</v>
      </c>
      <c r="G177" t="s">
        <v>2587</v>
      </c>
      <c r="H177" t="s">
        <v>3810</v>
      </c>
      <c r="I177" s="78">
        <v>0.87</v>
      </c>
      <c r="J177" t="s">
        <v>997</v>
      </c>
      <c r="K177" t="s">
        <v>106</v>
      </c>
      <c r="L177" s="79">
        <v>7.1999999999999995E-2</v>
      </c>
      <c r="M177" s="79">
        <v>6.4699999999999994E-2</v>
      </c>
      <c r="N177" s="78">
        <v>94001.44</v>
      </c>
      <c r="O177" s="78">
        <v>100.01</v>
      </c>
      <c r="P177" s="78">
        <v>335.14864511335998</v>
      </c>
      <c r="Q177" s="79">
        <v>1E-4</v>
      </c>
      <c r="R177" s="79">
        <v>0</v>
      </c>
    </row>
    <row r="178" spans="2:18">
      <c r="B178" s="105" t="s">
        <v>4022</v>
      </c>
      <c r="C178" t="s">
        <v>3807</v>
      </c>
      <c r="D178" t="s">
        <v>4023</v>
      </c>
      <c r="E178"/>
      <c r="F178" t="s">
        <v>4018</v>
      </c>
      <c r="G178" t="s">
        <v>2617</v>
      </c>
      <c r="H178" t="s">
        <v>3810</v>
      </c>
      <c r="I178" s="78">
        <v>2.31</v>
      </c>
      <c r="J178" t="s">
        <v>127</v>
      </c>
      <c r="K178" t="s">
        <v>102</v>
      </c>
      <c r="L178" s="79">
        <v>2.76E-2</v>
      </c>
      <c r="M178" s="79">
        <v>4.0099999999999997E-2</v>
      </c>
      <c r="N178" s="78">
        <v>2331304.21</v>
      </c>
      <c r="O178" s="78">
        <v>96.73</v>
      </c>
      <c r="P178" s="78">
        <v>2255.070562333</v>
      </c>
      <c r="Q178" s="79">
        <v>1E-3</v>
      </c>
      <c r="R178" s="79">
        <v>1E-4</v>
      </c>
    </row>
    <row r="179" spans="2:18">
      <c r="B179" s="105" t="s">
        <v>4022</v>
      </c>
      <c r="C179" t="s">
        <v>3807</v>
      </c>
      <c r="D179" t="s">
        <v>4024</v>
      </c>
      <c r="E179"/>
      <c r="F179" t="s">
        <v>719</v>
      </c>
      <c r="G179" t="s">
        <v>2617</v>
      </c>
      <c r="H179" t="s">
        <v>218</v>
      </c>
      <c r="I179" s="78">
        <v>3.5</v>
      </c>
      <c r="J179" t="s">
        <v>127</v>
      </c>
      <c r="K179" t="s">
        <v>102</v>
      </c>
      <c r="L179" s="79">
        <v>2.3E-2</v>
      </c>
      <c r="M179" s="79">
        <v>2.1299999999999999E-2</v>
      </c>
      <c r="N179" s="78">
        <v>999130.41</v>
      </c>
      <c r="O179" s="78">
        <v>96.57</v>
      </c>
      <c r="P179" s="78">
        <v>964.86023693699997</v>
      </c>
      <c r="Q179" s="79">
        <v>4.0000000000000002E-4</v>
      </c>
      <c r="R179" s="79">
        <v>1E-4</v>
      </c>
    </row>
    <row r="180" spans="2:18">
      <c r="B180" s="105" t="s">
        <v>4025</v>
      </c>
      <c r="C180" t="s">
        <v>3807</v>
      </c>
      <c r="D180" t="s">
        <v>4026</v>
      </c>
      <c r="E180"/>
      <c r="F180" t="s">
        <v>719</v>
      </c>
      <c r="G180" t="s">
        <v>3323</v>
      </c>
      <c r="H180" t="s">
        <v>218</v>
      </c>
      <c r="I180" s="78">
        <v>7.58</v>
      </c>
      <c r="J180" t="s">
        <v>1112</v>
      </c>
      <c r="K180" t="s">
        <v>102</v>
      </c>
      <c r="L180" s="79">
        <v>2.8199999999999999E-2</v>
      </c>
      <c r="M180" s="79">
        <v>4.8300000000000003E-2</v>
      </c>
      <c r="N180" s="78">
        <v>2697709.17</v>
      </c>
      <c r="O180" s="78">
        <v>89.97</v>
      </c>
      <c r="P180" s="78">
        <v>2427.1289402490002</v>
      </c>
      <c r="Q180" s="79">
        <v>1.1000000000000001E-3</v>
      </c>
      <c r="R180" s="79">
        <v>1E-4</v>
      </c>
    </row>
    <row r="181" spans="2:18">
      <c r="B181" s="105" t="s">
        <v>4025</v>
      </c>
      <c r="C181" t="s">
        <v>3807</v>
      </c>
      <c r="D181" t="s">
        <v>4027</v>
      </c>
      <c r="E181"/>
      <c r="F181" t="s">
        <v>719</v>
      </c>
      <c r="G181" t="s">
        <v>4028</v>
      </c>
      <c r="H181" t="s">
        <v>218</v>
      </c>
      <c r="I181" s="78">
        <v>9.1199999999999992</v>
      </c>
      <c r="J181" t="s">
        <v>1112</v>
      </c>
      <c r="K181" t="s">
        <v>102</v>
      </c>
      <c r="L181" s="79">
        <v>2.98E-2</v>
      </c>
      <c r="M181" s="79">
        <v>3.09E-2</v>
      </c>
      <c r="N181" s="78">
        <v>430246.27</v>
      </c>
      <c r="O181" s="78">
        <v>94.27</v>
      </c>
      <c r="P181" s="78">
        <v>405.59315872899998</v>
      </c>
      <c r="Q181" s="79">
        <v>2.0000000000000001E-4</v>
      </c>
      <c r="R181" s="79">
        <v>0</v>
      </c>
    </row>
    <row r="182" spans="2:18">
      <c r="B182" s="105" t="s">
        <v>4025</v>
      </c>
      <c r="C182" t="s">
        <v>3807</v>
      </c>
      <c r="D182" t="s">
        <v>4029</v>
      </c>
      <c r="E182"/>
      <c r="F182" t="s">
        <v>719</v>
      </c>
      <c r="G182" t="s">
        <v>282</v>
      </c>
      <c r="H182" t="s">
        <v>218</v>
      </c>
      <c r="I182" s="78">
        <v>7.7</v>
      </c>
      <c r="J182" t="s">
        <v>1112</v>
      </c>
      <c r="K182" t="s">
        <v>102</v>
      </c>
      <c r="L182" s="79">
        <v>2.5000000000000001E-2</v>
      </c>
      <c r="M182" s="79">
        <v>4.24E-2</v>
      </c>
      <c r="N182" s="78">
        <v>503186.28</v>
      </c>
      <c r="O182" s="78">
        <v>94.7</v>
      </c>
      <c r="P182" s="78">
        <v>476.51740716</v>
      </c>
      <c r="Q182" s="79">
        <v>2.0000000000000001E-4</v>
      </c>
      <c r="R182" s="79">
        <v>0</v>
      </c>
    </row>
    <row r="183" spans="2:18">
      <c r="B183" s="105" t="s">
        <v>4025</v>
      </c>
      <c r="C183" t="s">
        <v>3807</v>
      </c>
      <c r="D183" t="s">
        <v>4030</v>
      </c>
      <c r="E183"/>
      <c r="F183" t="s">
        <v>719</v>
      </c>
      <c r="G183" t="s">
        <v>282</v>
      </c>
      <c r="H183" t="s">
        <v>218</v>
      </c>
      <c r="I183" s="78">
        <v>8.0500000000000007</v>
      </c>
      <c r="J183" t="s">
        <v>1112</v>
      </c>
      <c r="K183" t="s">
        <v>102</v>
      </c>
      <c r="L183" s="79">
        <v>2.5000000000000001E-2</v>
      </c>
      <c r="M183" s="79">
        <v>3.2000000000000001E-2</v>
      </c>
      <c r="N183" s="78">
        <v>3209305.59</v>
      </c>
      <c r="O183" s="78">
        <v>95.97</v>
      </c>
      <c r="P183" s="78">
        <v>3079.970574723</v>
      </c>
      <c r="Q183" s="79">
        <v>1.2999999999999999E-3</v>
      </c>
      <c r="R183" s="79">
        <v>2.0000000000000001E-4</v>
      </c>
    </row>
    <row r="184" spans="2:18">
      <c r="B184" s="105" t="s">
        <v>4025</v>
      </c>
      <c r="C184" t="s">
        <v>3807</v>
      </c>
      <c r="D184" t="s">
        <v>4031</v>
      </c>
      <c r="E184"/>
      <c r="F184" t="s">
        <v>719</v>
      </c>
      <c r="G184" t="s">
        <v>282</v>
      </c>
      <c r="H184" t="s">
        <v>218</v>
      </c>
      <c r="I184" s="78">
        <v>7.71</v>
      </c>
      <c r="J184" t="s">
        <v>1112</v>
      </c>
      <c r="K184" t="s">
        <v>102</v>
      </c>
      <c r="L184" s="79">
        <v>3.0499999999999999E-2</v>
      </c>
      <c r="M184" s="79">
        <v>4.1500000000000002E-2</v>
      </c>
      <c r="N184" s="78">
        <v>2818777.09</v>
      </c>
      <c r="O184" s="78">
        <v>95.68</v>
      </c>
      <c r="P184" s="78">
        <v>2697.0059197119999</v>
      </c>
      <c r="Q184" s="79">
        <v>1.1999999999999999E-3</v>
      </c>
      <c r="R184" s="79">
        <v>2.0000000000000001E-4</v>
      </c>
    </row>
    <row r="185" spans="2:18">
      <c r="B185" s="105" t="s">
        <v>4025</v>
      </c>
      <c r="C185" t="s">
        <v>3807</v>
      </c>
      <c r="D185" t="s">
        <v>4032</v>
      </c>
      <c r="E185"/>
      <c r="F185" t="s">
        <v>719</v>
      </c>
      <c r="G185" t="s">
        <v>282</v>
      </c>
      <c r="H185" t="s">
        <v>218</v>
      </c>
      <c r="I185" s="78">
        <v>8.24</v>
      </c>
      <c r="J185" t="s">
        <v>1112</v>
      </c>
      <c r="K185" t="s">
        <v>102</v>
      </c>
      <c r="L185" s="79">
        <v>2.5000000000000001E-2</v>
      </c>
      <c r="M185" s="79">
        <v>2.5000000000000001E-2</v>
      </c>
      <c r="N185" s="78">
        <v>4055594.57</v>
      </c>
      <c r="O185" s="78">
        <v>98.42</v>
      </c>
      <c r="P185" s="78">
        <v>3991.516175794</v>
      </c>
      <c r="Q185" s="79">
        <v>1.6999999999999999E-3</v>
      </c>
      <c r="R185" s="79">
        <v>2.0000000000000001E-4</v>
      </c>
    </row>
    <row r="186" spans="2:18">
      <c r="B186" s="105" t="s">
        <v>4025</v>
      </c>
      <c r="C186" t="s">
        <v>3807</v>
      </c>
      <c r="D186" t="s">
        <v>4033</v>
      </c>
      <c r="E186"/>
      <c r="F186" t="s">
        <v>711</v>
      </c>
      <c r="G186" t="s">
        <v>282</v>
      </c>
      <c r="H186" t="s">
        <v>150</v>
      </c>
      <c r="I186" s="78">
        <v>8.81</v>
      </c>
      <c r="J186" t="s">
        <v>1112</v>
      </c>
      <c r="K186" t="s">
        <v>102</v>
      </c>
      <c r="L186" s="79">
        <v>2.5000000000000001E-2</v>
      </c>
      <c r="M186" s="79">
        <v>2.5000000000000001E-2</v>
      </c>
      <c r="N186" s="78">
        <v>348273.04</v>
      </c>
      <c r="O186" s="78">
        <v>94.19</v>
      </c>
      <c r="P186" s="78">
        <v>328.03837637599997</v>
      </c>
      <c r="Q186" s="79">
        <v>1E-4</v>
      </c>
      <c r="R186" s="79">
        <v>0</v>
      </c>
    </row>
    <row r="187" spans="2:18">
      <c r="B187" s="105" t="s">
        <v>4034</v>
      </c>
      <c r="C187" t="s">
        <v>3807</v>
      </c>
      <c r="D187" t="s">
        <v>4035</v>
      </c>
      <c r="E187"/>
      <c r="F187" t="s">
        <v>711</v>
      </c>
      <c r="G187" t="s">
        <v>4036</v>
      </c>
      <c r="H187" t="s">
        <v>150</v>
      </c>
      <c r="I187" s="78">
        <v>10.57</v>
      </c>
      <c r="J187" t="s">
        <v>112</v>
      </c>
      <c r="K187" t="s">
        <v>102</v>
      </c>
      <c r="L187" s="79">
        <v>3.5499999999999997E-2</v>
      </c>
      <c r="M187" s="79">
        <v>6.3700000000000007E-2</v>
      </c>
      <c r="N187" s="78">
        <v>6374068.0599999996</v>
      </c>
      <c r="O187" s="78">
        <v>90.55</v>
      </c>
      <c r="P187" s="78">
        <v>5771.7186283299998</v>
      </c>
      <c r="Q187" s="79">
        <v>2.5000000000000001E-3</v>
      </c>
      <c r="R187" s="79">
        <v>2.9999999999999997E-4</v>
      </c>
    </row>
    <row r="188" spans="2:18">
      <c r="B188" s="105" t="s">
        <v>4037</v>
      </c>
      <c r="C188" t="s">
        <v>3807</v>
      </c>
      <c r="D188" t="s">
        <v>4038</v>
      </c>
      <c r="E188"/>
      <c r="F188" t="s">
        <v>711</v>
      </c>
      <c r="G188" t="s">
        <v>4036</v>
      </c>
      <c r="H188" t="s">
        <v>150</v>
      </c>
      <c r="I188" s="78">
        <v>10.69</v>
      </c>
      <c r="J188" t="s">
        <v>112</v>
      </c>
      <c r="K188" t="s">
        <v>102</v>
      </c>
      <c r="L188" s="79">
        <v>3.5499999999999997E-2</v>
      </c>
      <c r="M188" s="79">
        <v>6.3799999999999996E-2</v>
      </c>
      <c r="N188" s="78">
        <v>13250088.08</v>
      </c>
      <c r="O188" s="78">
        <v>90.32</v>
      </c>
      <c r="P188" s="78">
        <v>11967.479553855999</v>
      </c>
      <c r="Q188" s="79">
        <v>5.1999999999999998E-3</v>
      </c>
      <c r="R188" s="79">
        <v>6.9999999999999999E-4</v>
      </c>
    </row>
    <row r="189" spans="2:18">
      <c r="B189" s="105" t="s">
        <v>4039</v>
      </c>
      <c r="C189" t="s">
        <v>3807</v>
      </c>
      <c r="D189" t="s">
        <v>4040</v>
      </c>
      <c r="E189"/>
      <c r="F189" t="s">
        <v>719</v>
      </c>
      <c r="G189" t="s">
        <v>374</v>
      </c>
      <c r="H189" t="s">
        <v>218</v>
      </c>
      <c r="I189" s="78">
        <v>4.42</v>
      </c>
      <c r="J189" t="s">
        <v>448</v>
      </c>
      <c r="K189" t="s">
        <v>102</v>
      </c>
      <c r="L189" s="79">
        <v>2.3599999999999999E-2</v>
      </c>
      <c r="M189" s="79">
        <v>4.4699999999999997E-2</v>
      </c>
      <c r="N189" s="78">
        <v>16115658.810000001</v>
      </c>
      <c r="O189" s="78">
        <v>96.35</v>
      </c>
      <c r="P189" s="78">
        <v>15527.437263435</v>
      </c>
      <c r="Q189" s="79">
        <v>6.7000000000000002E-3</v>
      </c>
      <c r="R189" s="79">
        <v>8.9999999999999998E-4</v>
      </c>
    </row>
    <row r="190" spans="2:18">
      <c r="B190" s="105" t="s">
        <v>4041</v>
      </c>
      <c r="C190" t="s">
        <v>3807</v>
      </c>
      <c r="D190" t="s">
        <v>4042</v>
      </c>
      <c r="E190"/>
      <c r="F190" t="s">
        <v>4018</v>
      </c>
      <c r="G190" t="s">
        <v>4043</v>
      </c>
      <c r="H190" t="s">
        <v>3810</v>
      </c>
      <c r="I190" s="78">
        <v>2.0499999999999998</v>
      </c>
      <c r="J190" t="s">
        <v>112</v>
      </c>
      <c r="K190" t="s">
        <v>102</v>
      </c>
      <c r="L190" s="79">
        <v>4.4999999999999998E-2</v>
      </c>
      <c r="M190" s="79">
        <v>1.61E-2</v>
      </c>
      <c r="N190" s="78">
        <v>677329.74</v>
      </c>
      <c r="O190" s="78">
        <v>107.83</v>
      </c>
      <c r="P190" s="78">
        <v>730.36465864199999</v>
      </c>
      <c r="Q190" s="79">
        <v>2.9999999999999997E-4</v>
      </c>
      <c r="R190" s="79">
        <v>0</v>
      </c>
    </row>
    <row r="191" spans="2:18">
      <c r="B191" s="105" t="s">
        <v>4041</v>
      </c>
      <c r="C191" t="s">
        <v>3807</v>
      </c>
      <c r="D191" t="s">
        <v>4044</v>
      </c>
      <c r="E191"/>
      <c r="F191" t="s">
        <v>4018</v>
      </c>
      <c r="G191" t="s">
        <v>4043</v>
      </c>
      <c r="H191" t="s">
        <v>3810</v>
      </c>
      <c r="I191" s="78">
        <v>2.0499999999999998</v>
      </c>
      <c r="J191" t="s">
        <v>112</v>
      </c>
      <c r="K191" t="s">
        <v>102</v>
      </c>
      <c r="L191" s="79">
        <v>4.7500000000000001E-2</v>
      </c>
      <c r="M191" s="79">
        <v>1.61E-2</v>
      </c>
      <c r="N191" s="78">
        <v>398223.02</v>
      </c>
      <c r="O191" s="78">
        <v>108.26</v>
      </c>
      <c r="P191" s="78">
        <v>431.116241452</v>
      </c>
      <c r="Q191" s="79">
        <v>2.0000000000000001E-4</v>
      </c>
      <c r="R191" s="79">
        <v>0</v>
      </c>
    </row>
    <row r="192" spans="2:18">
      <c r="B192" s="105" t="s">
        <v>4041</v>
      </c>
      <c r="C192" t="s">
        <v>3807</v>
      </c>
      <c r="D192" t="s">
        <v>4045</v>
      </c>
      <c r="E192"/>
      <c r="F192" t="s">
        <v>719</v>
      </c>
      <c r="G192" t="s">
        <v>3382</v>
      </c>
      <c r="H192" t="s">
        <v>218</v>
      </c>
      <c r="I192" s="78">
        <v>3.03</v>
      </c>
      <c r="J192" t="s">
        <v>112</v>
      </c>
      <c r="K192" t="s">
        <v>102</v>
      </c>
      <c r="L192" s="79">
        <v>2.6100000000000002E-2</v>
      </c>
      <c r="M192" s="79">
        <v>5.0099999999999999E-2</v>
      </c>
      <c r="N192" s="78">
        <v>3819820.5</v>
      </c>
      <c r="O192" s="78">
        <v>93.69</v>
      </c>
      <c r="P192" s="78">
        <v>3578.78982645</v>
      </c>
      <c r="Q192" s="79">
        <v>1.6000000000000001E-3</v>
      </c>
      <c r="R192" s="79">
        <v>2.0000000000000001E-4</v>
      </c>
    </row>
    <row r="193" spans="2:18">
      <c r="B193" s="105" t="s">
        <v>4041</v>
      </c>
      <c r="C193" t="s">
        <v>3807</v>
      </c>
      <c r="D193" t="s">
        <v>4046</v>
      </c>
      <c r="E193"/>
      <c r="F193" t="s">
        <v>719</v>
      </c>
      <c r="G193" t="s">
        <v>4047</v>
      </c>
      <c r="H193" t="s">
        <v>218</v>
      </c>
      <c r="I193" s="78">
        <v>3.03</v>
      </c>
      <c r="J193" t="s">
        <v>112</v>
      </c>
      <c r="K193" t="s">
        <v>102</v>
      </c>
      <c r="L193" s="79">
        <v>2.6100000000000002E-2</v>
      </c>
      <c r="M193" s="79">
        <v>4.8300000000000003E-2</v>
      </c>
      <c r="N193" s="78">
        <v>5347748.7</v>
      </c>
      <c r="O193" s="78">
        <v>94.46</v>
      </c>
      <c r="P193" s="78">
        <v>5051.48342202</v>
      </c>
      <c r="Q193" s="79">
        <v>2.2000000000000001E-3</v>
      </c>
      <c r="R193" s="79">
        <v>2.9999999999999997E-4</v>
      </c>
    </row>
    <row r="194" spans="2:18">
      <c r="B194" s="105" t="s">
        <v>4048</v>
      </c>
      <c r="C194" t="s">
        <v>3807</v>
      </c>
      <c r="D194" t="s">
        <v>4049</v>
      </c>
      <c r="E194"/>
      <c r="F194" t="s">
        <v>719</v>
      </c>
      <c r="G194" t="s">
        <v>2638</v>
      </c>
      <c r="H194" t="s">
        <v>218</v>
      </c>
      <c r="I194" s="78">
        <v>6.74</v>
      </c>
      <c r="J194" t="s">
        <v>127</v>
      </c>
      <c r="K194" t="s">
        <v>102</v>
      </c>
      <c r="L194" s="79">
        <v>4.4999999999999998E-2</v>
      </c>
      <c r="M194" s="79">
        <v>3.8600000000000002E-2</v>
      </c>
      <c r="N194" s="78">
        <v>3106548.69</v>
      </c>
      <c r="O194" s="78">
        <v>106.56</v>
      </c>
      <c r="P194" s="78">
        <v>3310.3382840640002</v>
      </c>
      <c r="Q194" s="79">
        <v>1.4E-3</v>
      </c>
      <c r="R194" s="79">
        <v>2.0000000000000001E-4</v>
      </c>
    </row>
    <row r="195" spans="2:18">
      <c r="B195" s="105" t="s">
        <v>4048</v>
      </c>
      <c r="C195" t="s">
        <v>3807</v>
      </c>
      <c r="D195" t="s">
        <v>4050</v>
      </c>
      <c r="E195"/>
      <c r="F195" t="s">
        <v>719</v>
      </c>
      <c r="G195" t="s">
        <v>2638</v>
      </c>
      <c r="H195" t="s">
        <v>218</v>
      </c>
      <c r="I195" s="78">
        <v>6.66</v>
      </c>
      <c r="J195" t="s">
        <v>127</v>
      </c>
      <c r="K195" t="s">
        <v>102</v>
      </c>
      <c r="L195" s="79">
        <v>4.4999999999999998E-2</v>
      </c>
      <c r="M195" s="79">
        <v>3.8100000000000002E-2</v>
      </c>
      <c r="N195" s="78">
        <v>2100062.9300000002</v>
      </c>
      <c r="O195" s="78">
        <v>107.23</v>
      </c>
      <c r="P195" s="78">
        <v>2251.897479839</v>
      </c>
      <c r="Q195" s="79">
        <v>1E-3</v>
      </c>
      <c r="R195" s="79">
        <v>1E-4</v>
      </c>
    </row>
    <row r="196" spans="2:18">
      <c r="B196" s="105" t="s">
        <v>4048</v>
      </c>
      <c r="C196" t="s">
        <v>3807</v>
      </c>
      <c r="D196" t="s">
        <v>4051</v>
      </c>
      <c r="E196"/>
      <c r="F196" t="s">
        <v>719</v>
      </c>
      <c r="G196" t="s">
        <v>2638</v>
      </c>
      <c r="H196" t="s">
        <v>218</v>
      </c>
      <c r="I196" s="78">
        <v>11.33</v>
      </c>
      <c r="J196" t="s">
        <v>127</v>
      </c>
      <c r="K196" t="s">
        <v>102</v>
      </c>
      <c r="L196" s="79">
        <v>4.4999999999999998E-2</v>
      </c>
      <c r="M196" s="79">
        <v>4.0500000000000001E-2</v>
      </c>
      <c r="N196" s="78">
        <v>1932533.48</v>
      </c>
      <c r="O196" s="78">
        <v>107.01</v>
      </c>
      <c r="P196" s="78">
        <v>2068.0040769480001</v>
      </c>
      <c r="Q196" s="79">
        <v>8.9999999999999998E-4</v>
      </c>
      <c r="R196" s="79">
        <v>1E-4</v>
      </c>
    </row>
    <row r="197" spans="2:18">
      <c r="B197" s="105" t="s">
        <v>4048</v>
      </c>
      <c r="C197" t="s">
        <v>3807</v>
      </c>
      <c r="D197" t="s">
        <v>4052</v>
      </c>
      <c r="E197"/>
      <c r="F197" t="s">
        <v>719</v>
      </c>
      <c r="G197" t="s">
        <v>2638</v>
      </c>
      <c r="H197" t="s">
        <v>218</v>
      </c>
      <c r="I197" s="78">
        <v>11.33</v>
      </c>
      <c r="J197" t="s">
        <v>127</v>
      </c>
      <c r="K197" t="s">
        <v>102</v>
      </c>
      <c r="L197" s="79">
        <v>4.4999999999999998E-2</v>
      </c>
      <c r="M197" s="79">
        <v>4.0500000000000001E-2</v>
      </c>
      <c r="N197" s="78">
        <v>2295241.62</v>
      </c>
      <c r="O197" s="78">
        <v>108.1</v>
      </c>
      <c r="P197" s="78">
        <v>2481.15619122</v>
      </c>
      <c r="Q197" s="79">
        <v>1.1000000000000001E-3</v>
      </c>
      <c r="R197" s="79">
        <v>1E-4</v>
      </c>
    </row>
    <row r="198" spans="2:18">
      <c r="B198" s="105" t="s">
        <v>4048</v>
      </c>
      <c r="C198" t="s">
        <v>3807</v>
      </c>
      <c r="D198" t="s">
        <v>4053</v>
      </c>
      <c r="E198"/>
      <c r="F198" t="s">
        <v>719</v>
      </c>
      <c r="G198" t="s">
        <v>2638</v>
      </c>
      <c r="H198" t="s">
        <v>218</v>
      </c>
      <c r="I198" s="78">
        <v>6.86</v>
      </c>
      <c r="J198" t="s">
        <v>127</v>
      </c>
      <c r="K198" t="s">
        <v>102</v>
      </c>
      <c r="L198" s="79">
        <v>4.4999999999999998E-2</v>
      </c>
      <c r="M198" s="79">
        <v>2.8000000000000001E-2</v>
      </c>
      <c r="N198" s="78">
        <v>2231995.92</v>
      </c>
      <c r="O198" s="78">
        <v>107.23</v>
      </c>
      <c r="P198" s="78">
        <v>2393.3692250160002</v>
      </c>
      <c r="Q198" s="79">
        <v>1E-3</v>
      </c>
      <c r="R198" s="79">
        <v>1E-4</v>
      </c>
    </row>
    <row r="199" spans="2:18">
      <c r="B199" s="105" t="s">
        <v>4048</v>
      </c>
      <c r="C199" t="s">
        <v>3807</v>
      </c>
      <c r="D199" t="s">
        <v>4054</v>
      </c>
      <c r="E199"/>
      <c r="F199" t="s">
        <v>719</v>
      </c>
      <c r="G199" t="s">
        <v>2638</v>
      </c>
      <c r="H199" t="s">
        <v>218</v>
      </c>
      <c r="I199" s="78">
        <v>11.33</v>
      </c>
      <c r="J199" t="s">
        <v>127</v>
      </c>
      <c r="K199" t="s">
        <v>102</v>
      </c>
      <c r="L199" s="79">
        <v>4.4999999999999998E-2</v>
      </c>
      <c r="M199" s="79">
        <v>4.0500000000000001E-2</v>
      </c>
      <c r="N199" s="78">
        <v>1614446.19</v>
      </c>
      <c r="O199" s="78">
        <v>106.68</v>
      </c>
      <c r="P199" s="78">
        <v>1722.291195492</v>
      </c>
      <c r="Q199" s="79">
        <v>6.9999999999999999E-4</v>
      </c>
      <c r="R199" s="79">
        <v>1E-4</v>
      </c>
    </row>
    <row r="200" spans="2:18">
      <c r="B200" s="105" t="s">
        <v>4048</v>
      </c>
      <c r="C200" t="s">
        <v>3807</v>
      </c>
      <c r="D200" t="s">
        <v>4055</v>
      </c>
      <c r="E200"/>
      <c r="F200" t="s">
        <v>719</v>
      </c>
      <c r="G200" t="s">
        <v>2638</v>
      </c>
      <c r="H200" t="s">
        <v>218</v>
      </c>
      <c r="I200" s="78">
        <v>11.33</v>
      </c>
      <c r="J200" t="s">
        <v>127</v>
      </c>
      <c r="K200" t="s">
        <v>102</v>
      </c>
      <c r="L200" s="79">
        <v>4.4999999999999998E-2</v>
      </c>
      <c r="M200" s="79">
        <v>4.0500000000000001E-2</v>
      </c>
      <c r="N200" s="78">
        <v>2111169.41</v>
      </c>
      <c r="O200" s="78">
        <v>101.32</v>
      </c>
      <c r="P200" s="78">
        <v>2139.036846212</v>
      </c>
      <c r="Q200" s="79">
        <v>8.9999999999999998E-4</v>
      </c>
      <c r="R200" s="79">
        <v>1E-4</v>
      </c>
    </row>
    <row r="201" spans="2:18">
      <c r="B201" s="105" t="s">
        <v>4048</v>
      </c>
      <c r="C201" t="s">
        <v>3807</v>
      </c>
      <c r="D201" t="s">
        <v>4056</v>
      </c>
      <c r="E201"/>
      <c r="F201" t="s">
        <v>719</v>
      </c>
      <c r="G201" t="s">
        <v>2638</v>
      </c>
      <c r="H201" t="s">
        <v>218</v>
      </c>
      <c r="I201" s="78">
        <v>11.33</v>
      </c>
      <c r="J201" t="s">
        <v>127</v>
      </c>
      <c r="K201" t="s">
        <v>102</v>
      </c>
      <c r="L201" s="79">
        <v>4.4999999999999998E-2</v>
      </c>
      <c r="M201" s="79">
        <v>4.0800000000000003E-2</v>
      </c>
      <c r="N201" s="78">
        <v>865045.15</v>
      </c>
      <c r="O201" s="78">
        <v>101.29</v>
      </c>
      <c r="P201" s="78">
        <v>876.20423243499999</v>
      </c>
      <c r="Q201" s="79">
        <v>4.0000000000000002E-4</v>
      </c>
      <c r="R201" s="79">
        <v>1E-4</v>
      </c>
    </row>
    <row r="202" spans="2:18">
      <c r="B202" s="105" t="s">
        <v>4048</v>
      </c>
      <c r="C202" t="s">
        <v>3807</v>
      </c>
      <c r="D202" t="s">
        <v>4057</v>
      </c>
      <c r="E202"/>
      <c r="F202" t="s">
        <v>719</v>
      </c>
      <c r="G202" t="s">
        <v>2638</v>
      </c>
      <c r="H202" t="s">
        <v>218</v>
      </c>
      <c r="I202" s="78">
        <v>11.33</v>
      </c>
      <c r="J202" t="s">
        <v>127</v>
      </c>
      <c r="K202" t="s">
        <v>102</v>
      </c>
      <c r="L202" s="79">
        <v>4.4999999999999998E-2</v>
      </c>
      <c r="M202" s="79">
        <v>4.0800000000000003E-2</v>
      </c>
      <c r="N202" s="78">
        <v>654457.47</v>
      </c>
      <c r="O202" s="78">
        <v>104.6</v>
      </c>
      <c r="P202" s="78">
        <v>684.56251362</v>
      </c>
      <c r="Q202" s="79">
        <v>2.9999999999999997E-4</v>
      </c>
      <c r="R202" s="79">
        <v>0</v>
      </c>
    </row>
    <row r="203" spans="2:18">
      <c r="B203" s="105" t="s">
        <v>4048</v>
      </c>
      <c r="C203" t="s">
        <v>3807</v>
      </c>
      <c r="D203" t="s">
        <v>4058</v>
      </c>
      <c r="E203"/>
      <c r="F203" t="s">
        <v>719</v>
      </c>
      <c r="G203" t="s">
        <v>2638</v>
      </c>
      <c r="H203" t="s">
        <v>218</v>
      </c>
      <c r="I203" s="78">
        <v>11.33</v>
      </c>
      <c r="J203" t="s">
        <v>127</v>
      </c>
      <c r="K203" t="s">
        <v>102</v>
      </c>
      <c r="L203" s="79">
        <v>4.4999999999999998E-2</v>
      </c>
      <c r="M203" s="79">
        <v>4.0800000000000003E-2</v>
      </c>
      <c r="N203" s="78">
        <v>4194254.69</v>
      </c>
      <c r="O203" s="78">
        <v>99.27</v>
      </c>
      <c r="P203" s="78">
        <v>4163.6366307629996</v>
      </c>
      <c r="Q203" s="79">
        <v>1.8E-3</v>
      </c>
      <c r="R203" s="79">
        <v>2.0000000000000001E-4</v>
      </c>
    </row>
    <row r="204" spans="2:18">
      <c r="B204" s="105" t="s">
        <v>4048</v>
      </c>
      <c r="C204" t="s">
        <v>3807</v>
      </c>
      <c r="D204" t="s">
        <v>4059</v>
      </c>
      <c r="E204"/>
      <c r="F204" t="s">
        <v>719</v>
      </c>
      <c r="G204" t="s">
        <v>2638</v>
      </c>
      <c r="H204" t="s">
        <v>218</v>
      </c>
      <c r="I204" s="78">
        <v>11.32</v>
      </c>
      <c r="J204" t="s">
        <v>127</v>
      </c>
      <c r="K204" t="s">
        <v>102</v>
      </c>
      <c r="L204" s="79">
        <v>4.4999999999999998E-2</v>
      </c>
      <c r="M204" s="79">
        <v>4.1099999999999998E-2</v>
      </c>
      <c r="N204" s="78">
        <v>788831.82</v>
      </c>
      <c r="O204" s="78">
        <v>97.01</v>
      </c>
      <c r="P204" s="78">
        <v>765.24574858200003</v>
      </c>
      <c r="Q204" s="79">
        <v>2.9999999999999997E-4</v>
      </c>
      <c r="R204" s="79">
        <v>0</v>
      </c>
    </row>
    <row r="205" spans="2:18">
      <c r="B205" s="105" t="s">
        <v>4048</v>
      </c>
      <c r="C205" t="s">
        <v>3807</v>
      </c>
      <c r="D205" t="s">
        <v>4060</v>
      </c>
      <c r="E205"/>
      <c r="F205" t="s">
        <v>719</v>
      </c>
      <c r="G205" t="s">
        <v>2638</v>
      </c>
      <c r="H205" t="s">
        <v>218</v>
      </c>
      <c r="I205" s="78">
        <v>11.32</v>
      </c>
      <c r="J205" t="s">
        <v>127</v>
      </c>
      <c r="K205" t="s">
        <v>102</v>
      </c>
      <c r="L205" s="79">
        <v>4.4999999999999998E-2</v>
      </c>
      <c r="M205" s="79">
        <v>4.1099999999999998E-2</v>
      </c>
      <c r="N205" s="78">
        <v>994027.39</v>
      </c>
      <c r="O205" s="78">
        <v>96.74</v>
      </c>
      <c r="P205" s="78">
        <v>961.62209708600005</v>
      </c>
      <c r="Q205" s="79">
        <v>4.0000000000000002E-4</v>
      </c>
      <c r="R205" s="79">
        <v>1E-4</v>
      </c>
    </row>
    <row r="206" spans="2:18">
      <c r="B206" s="105" t="s">
        <v>4048</v>
      </c>
      <c r="C206" t="s">
        <v>3807</v>
      </c>
      <c r="D206" t="s">
        <v>4061</v>
      </c>
      <c r="E206"/>
      <c r="F206" t="s">
        <v>719</v>
      </c>
      <c r="G206" t="s">
        <v>2638</v>
      </c>
      <c r="H206" t="s">
        <v>218</v>
      </c>
      <c r="I206" s="78">
        <v>11.31</v>
      </c>
      <c r="J206" t="s">
        <v>127</v>
      </c>
      <c r="K206" t="s">
        <v>102</v>
      </c>
      <c r="L206" s="79">
        <v>4.4999999999999998E-2</v>
      </c>
      <c r="M206" s="79">
        <v>4.1399999999999999E-2</v>
      </c>
      <c r="N206" s="78">
        <v>307984.05</v>
      </c>
      <c r="O206" s="78">
        <v>94.4</v>
      </c>
      <c r="P206" s="78">
        <v>290.73694319999998</v>
      </c>
      <c r="Q206" s="79">
        <v>1E-4</v>
      </c>
      <c r="R206" s="79">
        <v>0</v>
      </c>
    </row>
    <row r="207" spans="2:18">
      <c r="B207" s="105" t="s">
        <v>4048</v>
      </c>
      <c r="C207" t="s">
        <v>3807</v>
      </c>
      <c r="D207" t="s">
        <v>4062</v>
      </c>
      <c r="E207"/>
      <c r="F207" t="s">
        <v>719</v>
      </c>
      <c r="G207" t="s">
        <v>2638</v>
      </c>
      <c r="H207" t="s">
        <v>218</v>
      </c>
      <c r="I207" s="78">
        <v>10.85</v>
      </c>
      <c r="J207" t="s">
        <v>127</v>
      </c>
      <c r="K207" t="s">
        <v>102</v>
      </c>
      <c r="L207" s="79">
        <v>4.4999999999999998E-2</v>
      </c>
      <c r="M207" s="79">
        <v>5.7700000000000001E-2</v>
      </c>
      <c r="N207" s="78">
        <v>327196.32</v>
      </c>
      <c r="O207" s="78">
        <v>94.88</v>
      </c>
      <c r="P207" s="78">
        <v>310.44386841599999</v>
      </c>
      <c r="Q207" s="79">
        <v>1E-4</v>
      </c>
      <c r="R207" s="79">
        <v>0</v>
      </c>
    </row>
    <row r="208" spans="2:18">
      <c r="B208" s="105" t="s">
        <v>4048</v>
      </c>
      <c r="C208" t="s">
        <v>3807</v>
      </c>
      <c r="D208" t="s">
        <v>4063</v>
      </c>
      <c r="E208"/>
      <c r="F208" t="s">
        <v>719</v>
      </c>
      <c r="G208" t="s">
        <v>2638</v>
      </c>
      <c r="H208" t="s">
        <v>218</v>
      </c>
      <c r="I208" s="78">
        <v>10.98</v>
      </c>
      <c r="J208" t="s">
        <v>127</v>
      </c>
      <c r="K208" t="s">
        <v>102</v>
      </c>
      <c r="L208" s="79">
        <v>4.4999999999999998E-2</v>
      </c>
      <c r="M208" s="79">
        <v>5.33E-2</v>
      </c>
      <c r="N208" s="78">
        <v>577318.28</v>
      </c>
      <c r="O208" s="78">
        <v>95.31</v>
      </c>
      <c r="P208" s="78">
        <v>550.24205266800004</v>
      </c>
      <c r="Q208" s="79">
        <v>2.0000000000000001E-4</v>
      </c>
      <c r="R208" s="79">
        <v>0</v>
      </c>
    </row>
    <row r="209" spans="2:18">
      <c r="B209" s="105" t="s">
        <v>4048</v>
      </c>
      <c r="C209" t="s">
        <v>3807</v>
      </c>
      <c r="D209" t="s">
        <v>4064</v>
      </c>
      <c r="E209"/>
      <c r="F209" t="s">
        <v>719</v>
      </c>
      <c r="G209" t="s">
        <v>2638</v>
      </c>
      <c r="H209" t="s">
        <v>218</v>
      </c>
      <c r="I209" s="78">
        <v>9.07</v>
      </c>
      <c r="J209" t="s">
        <v>127</v>
      </c>
      <c r="K209" t="s">
        <v>102</v>
      </c>
      <c r="L209" s="79">
        <v>4.4999999999999998E-2</v>
      </c>
      <c r="M209" s="79">
        <v>2.5499999999999998E-2</v>
      </c>
      <c r="N209" s="78">
        <v>609473.56000000006</v>
      </c>
      <c r="O209" s="78">
        <v>106.38</v>
      </c>
      <c r="P209" s="78">
        <v>648.35797312800003</v>
      </c>
      <c r="Q209" s="79">
        <v>2.9999999999999997E-4</v>
      </c>
      <c r="R209" s="79">
        <v>0</v>
      </c>
    </row>
    <row r="210" spans="2:18">
      <c r="B210" s="105" t="s">
        <v>4048</v>
      </c>
      <c r="C210" t="s">
        <v>3807</v>
      </c>
      <c r="D210" t="s">
        <v>4065</v>
      </c>
      <c r="E210"/>
      <c r="F210" t="s">
        <v>719</v>
      </c>
      <c r="G210" t="s">
        <v>2638</v>
      </c>
      <c r="H210" t="s">
        <v>218</v>
      </c>
      <c r="I210" s="78">
        <v>9.0500000000000007</v>
      </c>
      <c r="J210" t="s">
        <v>127</v>
      </c>
      <c r="K210" t="s">
        <v>102</v>
      </c>
      <c r="L210" s="79">
        <v>4.4999999999999998E-2</v>
      </c>
      <c r="M210" s="79">
        <v>2.63E-2</v>
      </c>
      <c r="N210" s="78">
        <v>1115982.79</v>
      </c>
      <c r="O210" s="78">
        <v>106.51</v>
      </c>
      <c r="P210" s="78">
        <v>1188.6332696290001</v>
      </c>
      <c r="Q210" s="79">
        <v>5.0000000000000001E-4</v>
      </c>
      <c r="R210" s="79">
        <v>1E-4</v>
      </c>
    </row>
    <row r="211" spans="2:18">
      <c r="B211" s="105" t="s">
        <v>3962</v>
      </c>
      <c r="C211" t="s">
        <v>3807</v>
      </c>
      <c r="D211" t="s">
        <v>4066</v>
      </c>
      <c r="E211"/>
      <c r="F211" t="s">
        <v>719</v>
      </c>
      <c r="G211" t="s">
        <v>618</v>
      </c>
      <c r="H211" t="s">
        <v>218</v>
      </c>
      <c r="I211" s="78">
        <v>7.41</v>
      </c>
      <c r="J211" t="s">
        <v>997</v>
      </c>
      <c r="K211" t="s">
        <v>102</v>
      </c>
      <c r="L211" s="79">
        <v>0.04</v>
      </c>
      <c r="M211" s="79">
        <v>3.8600000000000002E-2</v>
      </c>
      <c r="N211" s="78">
        <v>883750.14</v>
      </c>
      <c r="O211" s="78">
        <v>92.74</v>
      </c>
      <c r="P211" s="78">
        <v>819.58987983600002</v>
      </c>
      <c r="Q211" s="79">
        <v>4.0000000000000002E-4</v>
      </c>
      <c r="R211" s="79">
        <v>0</v>
      </c>
    </row>
    <row r="212" spans="2:18">
      <c r="B212" s="105" t="s">
        <v>3964</v>
      </c>
      <c r="C212" t="s">
        <v>3807</v>
      </c>
      <c r="D212" t="s">
        <v>4067</v>
      </c>
      <c r="E212"/>
      <c r="F212" t="s">
        <v>719</v>
      </c>
      <c r="G212" t="s">
        <v>282</v>
      </c>
      <c r="H212" t="s">
        <v>218</v>
      </c>
      <c r="I212" s="78">
        <v>8.67</v>
      </c>
      <c r="J212" t="s">
        <v>1112</v>
      </c>
      <c r="K212" t="s">
        <v>102</v>
      </c>
      <c r="L212" s="79">
        <v>2.7199999999999998E-2</v>
      </c>
      <c r="M212" s="79">
        <v>2.3199999999999998E-2</v>
      </c>
      <c r="N212" s="78">
        <v>1070411.69</v>
      </c>
      <c r="O212" s="78">
        <v>91.96</v>
      </c>
      <c r="P212" s="78">
        <v>984.35059012399995</v>
      </c>
      <c r="Q212" s="79">
        <v>4.0000000000000002E-4</v>
      </c>
      <c r="R212" s="79">
        <v>1E-4</v>
      </c>
    </row>
    <row r="213" spans="2:18">
      <c r="B213" s="105" t="s">
        <v>3964</v>
      </c>
      <c r="C213" t="s">
        <v>3807</v>
      </c>
      <c r="D213" t="s">
        <v>4068</v>
      </c>
      <c r="E213"/>
      <c r="F213" t="s">
        <v>711</v>
      </c>
      <c r="G213" t="s">
        <v>282</v>
      </c>
      <c r="H213" t="s">
        <v>150</v>
      </c>
      <c r="I213" s="78">
        <v>8.5</v>
      </c>
      <c r="J213" t="s">
        <v>1112</v>
      </c>
      <c r="K213" t="s">
        <v>102</v>
      </c>
      <c r="L213" s="79">
        <v>2.7199999999999998E-2</v>
      </c>
      <c r="M213" s="79">
        <v>2.0299999999999999E-2</v>
      </c>
      <c r="N213" s="78">
        <v>1056073.3</v>
      </c>
      <c r="O213" s="78">
        <v>87.82</v>
      </c>
      <c r="P213" s="78">
        <v>927.44357205999995</v>
      </c>
      <c r="Q213" s="79">
        <v>4.0000000000000002E-4</v>
      </c>
      <c r="R213" s="79">
        <v>1E-4</v>
      </c>
    </row>
    <row r="214" spans="2:18">
      <c r="B214" s="105" t="s">
        <v>3964</v>
      </c>
      <c r="C214" t="s">
        <v>3807</v>
      </c>
      <c r="D214" t="s">
        <v>4069</v>
      </c>
      <c r="E214"/>
      <c r="F214" t="s">
        <v>4018</v>
      </c>
      <c r="G214" t="s">
        <v>282</v>
      </c>
      <c r="H214" t="s">
        <v>3810</v>
      </c>
      <c r="I214" s="78">
        <v>7.52</v>
      </c>
      <c r="J214" t="s">
        <v>1112</v>
      </c>
      <c r="K214" t="s">
        <v>102</v>
      </c>
      <c r="L214" s="79">
        <v>2.53E-2</v>
      </c>
      <c r="M214" s="79">
        <v>5.2400000000000002E-2</v>
      </c>
      <c r="N214" s="78">
        <v>1308054.28</v>
      </c>
      <c r="O214" s="78">
        <v>81.11</v>
      </c>
      <c r="P214" s="78">
        <v>1060.962826508</v>
      </c>
      <c r="Q214" s="79">
        <v>5.0000000000000001E-4</v>
      </c>
      <c r="R214" s="79">
        <v>1E-4</v>
      </c>
    </row>
    <row r="215" spans="2:18">
      <c r="B215" s="105" t="s">
        <v>4070</v>
      </c>
      <c r="C215" t="s">
        <v>3807</v>
      </c>
      <c r="D215" t="s">
        <v>4071</v>
      </c>
      <c r="E215"/>
      <c r="F215" t="s">
        <v>711</v>
      </c>
      <c r="G215" t="s">
        <v>2862</v>
      </c>
      <c r="H215" t="s">
        <v>150</v>
      </c>
      <c r="I215" s="78">
        <v>7.65</v>
      </c>
      <c r="J215" t="s">
        <v>112</v>
      </c>
      <c r="K215" t="s">
        <v>102</v>
      </c>
      <c r="L215" s="79">
        <v>3.5499999999999997E-2</v>
      </c>
      <c r="M215" s="79">
        <v>6.6100000000000006E-2</v>
      </c>
      <c r="N215" s="78">
        <v>2810166.82</v>
      </c>
      <c r="O215" s="78">
        <v>100.57</v>
      </c>
      <c r="P215" s="78">
        <v>2826.1847708740002</v>
      </c>
      <c r="Q215" s="79">
        <v>1.1999999999999999E-3</v>
      </c>
      <c r="R215" s="79">
        <v>2.0000000000000001E-4</v>
      </c>
    </row>
    <row r="216" spans="2:18">
      <c r="B216" s="105" t="s">
        <v>4070</v>
      </c>
      <c r="C216" t="s">
        <v>3807</v>
      </c>
      <c r="D216" t="s">
        <v>4072</v>
      </c>
      <c r="E216"/>
      <c r="F216" t="s">
        <v>711</v>
      </c>
      <c r="G216" t="s">
        <v>2862</v>
      </c>
      <c r="H216" t="s">
        <v>150</v>
      </c>
      <c r="I216" s="78">
        <v>8.94</v>
      </c>
      <c r="J216" t="s">
        <v>112</v>
      </c>
      <c r="K216" t="s">
        <v>102</v>
      </c>
      <c r="L216" s="79">
        <v>3.5499999999999997E-2</v>
      </c>
      <c r="M216" s="79">
        <v>2.23E-2</v>
      </c>
      <c r="N216" s="78">
        <v>2577782.08</v>
      </c>
      <c r="O216" s="78">
        <v>100.83</v>
      </c>
      <c r="P216" s="78">
        <v>2599.1776712639999</v>
      </c>
      <c r="Q216" s="79">
        <v>1.1000000000000001E-3</v>
      </c>
      <c r="R216" s="79">
        <v>2.0000000000000001E-4</v>
      </c>
    </row>
    <row r="217" spans="2:18">
      <c r="B217" s="105" t="s">
        <v>4070</v>
      </c>
      <c r="C217" t="s">
        <v>3807</v>
      </c>
      <c r="D217" t="s">
        <v>4073</v>
      </c>
      <c r="E217"/>
      <c r="F217" t="s">
        <v>711</v>
      </c>
      <c r="G217" t="s">
        <v>2862</v>
      </c>
      <c r="H217" t="s">
        <v>150</v>
      </c>
      <c r="I217" s="78">
        <v>8.8000000000000007</v>
      </c>
      <c r="J217" t="s">
        <v>112</v>
      </c>
      <c r="K217" t="s">
        <v>102</v>
      </c>
      <c r="L217" s="79">
        <v>3.5499999999999997E-2</v>
      </c>
      <c r="M217" s="79">
        <v>2.6599999999999999E-2</v>
      </c>
      <c r="N217" s="78">
        <v>1801030.76</v>
      </c>
      <c r="O217" s="78">
        <v>100.19</v>
      </c>
      <c r="P217" s="78">
        <v>1804.4527184440001</v>
      </c>
      <c r="Q217" s="79">
        <v>8.0000000000000004E-4</v>
      </c>
      <c r="R217" s="79">
        <v>1E-4</v>
      </c>
    </row>
    <row r="218" spans="2:18">
      <c r="B218" s="105" t="s">
        <v>4070</v>
      </c>
      <c r="C218" t="s">
        <v>3807</v>
      </c>
      <c r="D218" t="s">
        <v>4074</v>
      </c>
      <c r="E218"/>
      <c r="F218" t="s">
        <v>711</v>
      </c>
      <c r="G218" t="s">
        <v>2862</v>
      </c>
      <c r="H218" t="s">
        <v>150</v>
      </c>
      <c r="I218" s="78">
        <v>8.14</v>
      </c>
      <c r="J218" t="s">
        <v>112</v>
      </c>
      <c r="K218" t="s">
        <v>102</v>
      </c>
      <c r="L218" s="79">
        <v>3.5499999999999997E-2</v>
      </c>
      <c r="M218" s="79">
        <v>4.0500000000000001E-2</v>
      </c>
      <c r="N218" s="78">
        <v>668088.74</v>
      </c>
      <c r="O218" s="78">
        <v>104.52</v>
      </c>
      <c r="P218" s="78">
        <v>698.28635104800003</v>
      </c>
      <c r="Q218" s="79">
        <v>2.9999999999999997E-4</v>
      </c>
      <c r="R218" s="79">
        <v>0</v>
      </c>
    </row>
    <row r="219" spans="2:18">
      <c r="B219" s="105" t="s">
        <v>4070</v>
      </c>
      <c r="C219" t="s">
        <v>3807</v>
      </c>
      <c r="D219" t="s">
        <v>4075</v>
      </c>
      <c r="E219"/>
      <c r="F219" t="s">
        <v>711</v>
      </c>
      <c r="G219" t="s">
        <v>2862</v>
      </c>
      <c r="H219" t="s">
        <v>150</v>
      </c>
      <c r="I219" s="78">
        <v>7.49</v>
      </c>
      <c r="J219" t="s">
        <v>112</v>
      </c>
      <c r="K219" t="s">
        <v>102</v>
      </c>
      <c r="L219" s="79">
        <v>3.5499999999999997E-2</v>
      </c>
      <c r="M219" s="79">
        <v>6.6199999999999995E-2</v>
      </c>
      <c r="N219" s="78">
        <v>2133390.2599999998</v>
      </c>
      <c r="O219" s="78">
        <v>90.92</v>
      </c>
      <c r="P219" s="78">
        <v>1939.6784243919999</v>
      </c>
      <c r="Q219" s="79">
        <v>8.0000000000000004E-4</v>
      </c>
      <c r="R219" s="79">
        <v>1E-4</v>
      </c>
    </row>
    <row r="220" spans="2:18">
      <c r="B220" s="105" t="s">
        <v>4070</v>
      </c>
      <c r="C220" t="s">
        <v>3807</v>
      </c>
      <c r="D220" t="s">
        <v>4076</v>
      </c>
      <c r="E220"/>
      <c r="F220" t="s">
        <v>711</v>
      </c>
      <c r="G220" t="s">
        <v>3405</v>
      </c>
      <c r="H220" t="s">
        <v>150</v>
      </c>
      <c r="I220" s="78">
        <v>7.48</v>
      </c>
      <c r="J220" t="s">
        <v>112</v>
      </c>
      <c r="K220" t="s">
        <v>102</v>
      </c>
      <c r="L220" s="79">
        <v>3.5499999999999997E-2</v>
      </c>
      <c r="M220" s="79">
        <v>6.6400000000000001E-2</v>
      </c>
      <c r="N220" s="78">
        <v>1323780.75</v>
      </c>
      <c r="O220" s="78">
        <v>87.46</v>
      </c>
      <c r="P220" s="78">
        <v>1157.7786439500001</v>
      </c>
      <c r="Q220" s="79">
        <v>5.0000000000000001E-4</v>
      </c>
      <c r="R220" s="79">
        <v>1E-4</v>
      </c>
    </row>
    <row r="221" spans="2:18">
      <c r="B221" s="105" t="s">
        <v>4070</v>
      </c>
      <c r="C221" t="s">
        <v>3807</v>
      </c>
      <c r="D221" t="s">
        <v>4077</v>
      </c>
      <c r="E221"/>
      <c r="F221" t="s">
        <v>711</v>
      </c>
      <c r="G221" t="s">
        <v>3405</v>
      </c>
      <c r="H221" t="s">
        <v>150</v>
      </c>
      <c r="I221" s="78">
        <v>7.48</v>
      </c>
      <c r="J221" t="s">
        <v>112</v>
      </c>
      <c r="K221" t="s">
        <v>102</v>
      </c>
      <c r="L221" s="79">
        <v>3.5499999999999997E-2</v>
      </c>
      <c r="M221" s="79">
        <v>6.6199999999999995E-2</v>
      </c>
      <c r="N221" s="78">
        <v>3609649.16</v>
      </c>
      <c r="O221" s="78">
        <v>88.58</v>
      </c>
      <c r="P221" s="78">
        <v>3197.4272259280001</v>
      </c>
      <c r="Q221" s="79">
        <v>1.4E-3</v>
      </c>
      <c r="R221" s="79">
        <v>2.0000000000000001E-4</v>
      </c>
    </row>
    <row r="222" spans="2:18">
      <c r="B222" s="105" t="s">
        <v>4078</v>
      </c>
      <c r="C222" t="s">
        <v>3807</v>
      </c>
      <c r="D222" t="s">
        <v>4079</v>
      </c>
      <c r="E222"/>
      <c r="F222" t="s">
        <v>711</v>
      </c>
      <c r="G222" t="s">
        <v>2862</v>
      </c>
      <c r="H222" t="s">
        <v>150</v>
      </c>
      <c r="I222" s="78">
        <v>0.01</v>
      </c>
      <c r="J222" t="s">
        <v>112</v>
      </c>
      <c r="K222" t="s">
        <v>102</v>
      </c>
      <c r="L222" s="79">
        <v>3.5499999999999997E-2</v>
      </c>
      <c r="M222" s="79">
        <v>5.9999999999999995E-4</v>
      </c>
      <c r="N222" s="78">
        <v>1262538.67</v>
      </c>
      <c r="O222" s="78">
        <v>107.22</v>
      </c>
      <c r="P222" s="78">
        <v>1353.6939619740001</v>
      </c>
      <c r="Q222" s="79">
        <v>5.9999999999999995E-4</v>
      </c>
      <c r="R222" s="79">
        <v>1E-4</v>
      </c>
    </row>
    <row r="223" spans="2:18">
      <c r="B223" s="105" t="s">
        <v>4078</v>
      </c>
      <c r="C223" t="s">
        <v>3807</v>
      </c>
      <c r="D223" t="s">
        <v>4080</v>
      </c>
      <c r="E223"/>
      <c r="F223" t="s">
        <v>711</v>
      </c>
      <c r="G223" t="s">
        <v>2862</v>
      </c>
      <c r="H223" t="s">
        <v>150</v>
      </c>
      <c r="I223" s="78">
        <v>8.94</v>
      </c>
      <c r="J223" t="s">
        <v>112</v>
      </c>
      <c r="K223" t="s">
        <v>102</v>
      </c>
      <c r="L223" s="79">
        <v>3.5499999999999997E-2</v>
      </c>
      <c r="M223" s="79">
        <v>2.23E-2</v>
      </c>
      <c r="N223" s="78">
        <v>1158133.82</v>
      </c>
      <c r="O223" s="78">
        <v>107.15</v>
      </c>
      <c r="P223" s="78">
        <v>1240.94038813</v>
      </c>
      <c r="Q223" s="79">
        <v>5.0000000000000001E-4</v>
      </c>
      <c r="R223" s="79">
        <v>1E-4</v>
      </c>
    </row>
    <row r="224" spans="2:18">
      <c r="B224" s="105" t="s">
        <v>4078</v>
      </c>
      <c r="C224" t="s">
        <v>3807</v>
      </c>
      <c r="D224" t="s">
        <v>4081</v>
      </c>
      <c r="E224"/>
      <c r="F224" t="s">
        <v>711</v>
      </c>
      <c r="G224" t="s">
        <v>2862</v>
      </c>
      <c r="H224" t="s">
        <v>150</v>
      </c>
      <c r="I224" s="78">
        <v>7.92</v>
      </c>
      <c r="J224" t="s">
        <v>112</v>
      </c>
      <c r="K224" t="s">
        <v>102</v>
      </c>
      <c r="L224" s="79">
        <v>3.5499999999999997E-2</v>
      </c>
      <c r="M224" s="79">
        <v>4.7899999999999998E-2</v>
      </c>
      <c r="N224" s="78">
        <v>809159.55</v>
      </c>
      <c r="O224" s="78">
        <v>105.05</v>
      </c>
      <c r="P224" s="78">
        <v>850.02210727500005</v>
      </c>
      <c r="Q224" s="79">
        <v>4.0000000000000002E-4</v>
      </c>
      <c r="R224" s="79">
        <v>1E-4</v>
      </c>
    </row>
    <row r="225" spans="2:18">
      <c r="B225" s="105" t="s">
        <v>4078</v>
      </c>
      <c r="C225" t="s">
        <v>3807</v>
      </c>
      <c r="D225" t="s">
        <v>4082</v>
      </c>
      <c r="E225"/>
      <c r="F225" t="s">
        <v>711</v>
      </c>
      <c r="G225" t="s">
        <v>2862</v>
      </c>
      <c r="H225" t="s">
        <v>150</v>
      </c>
      <c r="I225" s="78">
        <v>1.25</v>
      </c>
      <c r="J225" t="s">
        <v>112</v>
      </c>
      <c r="K225" t="s">
        <v>102</v>
      </c>
      <c r="L225" s="79">
        <v>3.5499999999999997E-2</v>
      </c>
      <c r="M225" s="79">
        <v>1.34E-2</v>
      </c>
      <c r="N225" s="78">
        <v>300155.8</v>
      </c>
      <c r="O225" s="78">
        <v>113.24</v>
      </c>
      <c r="P225" s="78">
        <v>339.89642792000001</v>
      </c>
      <c r="Q225" s="79">
        <v>1E-4</v>
      </c>
      <c r="R225" s="79">
        <v>0</v>
      </c>
    </row>
    <row r="226" spans="2:18">
      <c r="B226" s="105" t="s">
        <v>4078</v>
      </c>
      <c r="C226" t="s">
        <v>3807</v>
      </c>
      <c r="D226" t="s">
        <v>4083</v>
      </c>
      <c r="E226"/>
      <c r="F226" t="s">
        <v>711</v>
      </c>
      <c r="G226" t="s">
        <v>2862</v>
      </c>
      <c r="H226" t="s">
        <v>150</v>
      </c>
      <c r="I226" s="78">
        <v>7.64</v>
      </c>
      <c r="J226" t="s">
        <v>112</v>
      </c>
      <c r="K226" t="s">
        <v>102</v>
      </c>
      <c r="L226" s="79">
        <v>3.5499999999999997E-2</v>
      </c>
      <c r="M226" s="79">
        <v>5.7599999999999998E-2</v>
      </c>
      <c r="N226" s="78">
        <v>958479.65</v>
      </c>
      <c r="O226" s="78">
        <v>95.32</v>
      </c>
      <c r="P226" s="78">
        <v>913.62280238000005</v>
      </c>
      <c r="Q226" s="79">
        <v>4.0000000000000002E-4</v>
      </c>
      <c r="R226" s="79">
        <v>1E-4</v>
      </c>
    </row>
    <row r="227" spans="2:18">
      <c r="B227" s="105" t="s">
        <v>4078</v>
      </c>
      <c r="C227" t="s">
        <v>3807</v>
      </c>
      <c r="D227" t="s">
        <v>4084</v>
      </c>
      <c r="E227"/>
      <c r="F227" t="s">
        <v>711</v>
      </c>
      <c r="G227" t="s">
        <v>2862</v>
      </c>
      <c r="H227" t="s">
        <v>150</v>
      </c>
      <c r="I227" s="78">
        <v>0.01</v>
      </c>
      <c r="J227" t="s">
        <v>112</v>
      </c>
      <c r="K227" t="s">
        <v>102</v>
      </c>
      <c r="L227" s="79">
        <v>3.5499999999999997E-2</v>
      </c>
      <c r="M227" s="79">
        <v>8.3799999999999999E-2</v>
      </c>
      <c r="N227" s="78">
        <v>594741.92000000004</v>
      </c>
      <c r="O227" s="78">
        <v>90.13</v>
      </c>
      <c r="P227" s="78">
        <v>536.04089249599997</v>
      </c>
      <c r="Q227" s="79">
        <v>2.0000000000000001E-4</v>
      </c>
      <c r="R227" s="79">
        <v>0</v>
      </c>
    </row>
    <row r="228" spans="2:18">
      <c r="B228" s="105" t="s">
        <v>4078</v>
      </c>
      <c r="C228" t="s">
        <v>3807</v>
      </c>
      <c r="D228" t="s">
        <v>4085</v>
      </c>
      <c r="E228"/>
      <c r="F228" t="s">
        <v>711</v>
      </c>
      <c r="G228" t="s">
        <v>3405</v>
      </c>
      <c r="H228" t="s">
        <v>150</v>
      </c>
      <c r="I228" s="78">
        <v>7.48</v>
      </c>
      <c r="J228" t="s">
        <v>112</v>
      </c>
      <c r="K228" t="s">
        <v>102</v>
      </c>
      <c r="L228" s="79">
        <v>3.5499999999999997E-2</v>
      </c>
      <c r="M228" s="79">
        <v>6.6199999999999995E-2</v>
      </c>
      <c r="N228" s="78">
        <v>1621726.28</v>
      </c>
      <c r="O228" s="78">
        <v>94.46</v>
      </c>
      <c r="P228" s="78">
        <v>1531.882644088</v>
      </c>
      <c r="Q228" s="79">
        <v>6.9999999999999999E-4</v>
      </c>
      <c r="R228" s="79">
        <v>1E-4</v>
      </c>
    </row>
    <row r="229" spans="2:18">
      <c r="B229" s="105" t="s">
        <v>4086</v>
      </c>
      <c r="C229" t="s">
        <v>3807</v>
      </c>
      <c r="D229" t="s">
        <v>4087</v>
      </c>
      <c r="E229"/>
      <c r="F229" t="s">
        <v>4018</v>
      </c>
      <c r="G229" t="s">
        <v>3362</v>
      </c>
      <c r="H229" t="s">
        <v>3810</v>
      </c>
      <c r="I229" s="78">
        <v>4.72</v>
      </c>
      <c r="J229" t="s">
        <v>1057</v>
      </c>
      <c r="K229" t="s">
        <v>102</v>
      </c>
      <c r="L229" s="79">
        <v>3.9100000000000003E-2</v>
      </c>
      <c r="M229" s="79">
        <v>3.56E-2</v>
      </c>
      <c r="N229" s="78">
        <v>8051799.8300000001</v>
      </c>
      <c r="O229" s="78">
        <v>97.48</v>
      </c>
      <c r="P229" s="78">
        <v>7848.8944742840004</v>
      </c>
      <c r="Q229" s="79">
        <v>3.3999999999999998E-3</v>
      </c>
      <c r="R229" s="79">
        <v>5.0000000000000001E-4</v>
      </c>
    </row>
    <row r="230" spans="2:18">
      <c r="B230" s="105" t="s">
        <v>4088</v>
      </c>
      <c r="C230" t="s">
        <v>3807</v>
      </c>
      <c r="D230" t="s">
        <v>4089</v>
      </c>
      <c r="E230"/>
      <c r="F230" t="s">
        <v>711</v>
      </c>
      <c r="G230" t="s">
        <v>2590</v>
      </c>
      <c r="H230" t="s">
        <v>150</v>
      </c>
      <c r="I230" s="78">
        <v>6.04</v>
      </c>
      <c r="J230" t="s">
        <v>127</v>
      </c>
      <c r="K230" t="s">
        <v>102</v>
      </c>
      <c r="L230" s="79">
        <v>2.9000000000000001E-2</v>
      </c>
      <c r="M230" s="79">
        <v>6.13E-2</v>
      </c>
      <c r="N230" s="78">
        <v>17558515.66</v>
      </c>
      <c r="O230" s="78">
        <v>97.21</v>
      </c>
      <c r="P230" s="78">
        <v>17068.633073085999</v>
      </c>
      <c r="Q230" s="79">
        <v>7.4000000000000003E-3</v>
      </c>
      <c r="R230" s="79">
        <v>1E-3</v>
      </c>
    </row>
    <row r="231" spans="2:18">
      <c r="B231" s="105" t="s">
        <v>4090</v>
      </c>
      <c r="C231" t="s">
        <v>3807</v>
      </c>
      <c r="D231" t="s">
        <v>4091</v>
      </c>
      <c r="E231"/>
      <c r="F231" t="s">
        <v>1052</v>
      </c>
      <c r="G231" t="s">
        <v>282</v>
      </c>
      <c r="H231" t="s">
        <v>3810</v>
      </c>
      <c r="I231" s="78">
        <v>5.83</v>
      </c>
      <c r="J231" t="s">
        <v>123</v>
      </c>
      <c r="K231" t="s">
        <v>102</v>
      </c>
      <c r="L231" s="79">
        <v>5.5899999999999998E-2</v>
      </c>
      <c r="M231" s="79">
        <v>3.5000000000000003E-2</v>
      </c>
      <c r="N231" s="78">
        <v>4612951.99</v>
      </c>
      <c r="O231" s="78">
        <v>99.5</v>
      </c>
      <c r="P231" s="78">
        <v>4589.8872300499997</v>
      </c>
      <c r="Q231" s="79">
        <v>2E-3</v>
      </c>
      <c r="R231" s="79">
        <v>2.9999999999999997E-4</v>
      </c>
    </row>
    <row r="232" spans="2:18">
      <c r="B232" s="105" t="s">
        <v>4092</v>
      </c>
      <c r="C232" t="s">
        <v>3807</v>
      </c>
      <c r="D232" t="s">
        <v>4093</v>
      </c>
      <c r="E232"/>
      <c r="F232" t="s">
        <v>1065</v>
      </c>
      <c r="G232" t="s">
        <v>4094</v>
      </c>
      <c r="H232" t="s">
        <v>3810</v>
      </c>
      <c r="I232" s="78">
        <v>10.54</v>
      </c>
      <c r="J232" t="s">
        <v>112</v>
      </c>
      <c r="K232" t="s">
        <v>102</v>
      </c>
      <c r="L232" s="79">
        <v>6.7000000000000004E-2</v>
      </c>
      <c r="M232" s="79">
        <v>3.8399999999999997E-2</v>
      </c>
      <c r="N232" s="78">
        <v>11222505.4</v>
      </c>
      <c r="O232" s="78">
        <v>124.74</v>
      </c>
      <c r="P232" s="78">
        <v>13998.95323596</v>
      </c>
      <c r="Q232" s="79">
        <v>6.1000000000000004E-3</v>
      </c>
      <c r="R232" s="79">
        <v>8.0000000000000004E-4</v>
      </c>
    </row>
    <row r="233" spans="2:18">
      <c r="B233" s="105" t="s">
        <v>4095</v>
      </c>
      <c r="C233" t="s">
        <v>3807</v>
      </c>
      <c r="D233" t="s">
        <v>4096</v>
      </c>
      <c r="E233"/>
      <c r="F233" t="s">
        <v>1096</v>
      </c>
      <c r="G233" t="s">
        <v>4097</v>
      </c>
      <c r="H233" t="s">
        <v>218</v>
      </c>
      <c r="I233" s="78">
        <v>5.43</v>
      </c>
      <c r="J233" t="s">
        <v>1112</v>
      </c>
      <c r="K233" t="s">
        <v>116</v>
      </c>
      <c r="L233" s="79">
        <v>4.4999999999999998E-2</v>
      </c>
      <c r="M233" s="79">
        <v>4.2599999999999999E-2</v>
      </c>
      <c r="N233" s="78">
        <v>1502727.67</v>
      </c>
      <c r="O233" s="78">
        <v>101.05000000000008</v>
      </c>
      <c r="P233" s="78">
        <v>3796.5694775996099</v>
      </c>
      <c r="Q233" s="79">
        <v>1.6000000000000001E-3</v>
      </c>
      <c r="R233" s="79">
        <v>2.0000000000000001E-4</v>
      </c>
    </row>
    <row r="234" spans="2:18">
      <c r="B234" s="105" t="s">
        <v>4098</v>
      </c>
      <c r="C234" t="s">
        <v>3807</v>
      </c>
      <c r="D234" t="s">
        <v>4099</v>
      </c>
      <c r="E234"/>
      <c r="F234" t="s">
        <v>4100</v>
      </c>
      <c r="G234" t="s">
        <v>4101</v>
      </c>
      <c r="H234" t="s">
        <v>3810</v>
      </c>
      <c r="I234" s="78">
        <v>0.98</v>
      </c>
      <c r="J234" t="s">
        <v>448</v>
      </c>
      <c r="K234" t="s">
        <v>102</v>
      </c>
      <c r="L234" s="79">
        <v>6.2E-2</v>
      </c>
      <c r="M234" s="79">
        <v>4.0800000000000003E-2</v>
      </c>
      <c r="N234" s="78">
        <v>18499721.760000002</v>
      </c>
      <c r="O234" s="78">
        <v>9.9999999999999995E-7</v>
      </c>
      <c r="P234" s="78">
        <v>1.8499721760000001E-4</v>
      </c>
      <c r="Q234" s="79">
        <v>0</v>
      </c>
      <c r="R234" s="79">
        <v>0</v>
      </c>
    </row>
    <row r="235" spans="2:18">
      <c r="B235" s="105" t="s">
        <v>3855</v>
      </c>
      <c r="C235" t="s">
        <v>3807</v>
      </c>
      <c r="D235" t="s">
        <v>4102</v>
      </c>
      <c r="E235"/>
      <c r="F235" t="s">
        <v>226</v>
      </c>
      <c r="G235" t="s">
        <v>282</v>
      </c>
      <c r="H235" t="s">
        <v>227</v>
      </c>
      <c r="I235" s="78">
        <v>5.94</v>
      </c>
      <c r="J235" t="s">
        <v>448</v>
      </c>
      <c r="K235" t="s">
        <v>102</v>
      </c>
      <c r="L235" s="79">
        <v>2.69E-2</v>
      </c>
      <c r="M235" s="79">
        <v>5.7599999999999998E-2</v>
      </c>
      <c r="N235" s="78">
        <v>3156099.15</v>
      </c>
      <c r="O235" s="78">
        <v>99.7</v>
      </c>
      <c r="P235" s="78">
        <v>3146.6308525499999</v>
      </c>
      <c r="Q235" s="79">
        <v>1.4E-3</v>
      </c>
      <c r="R235" s="79">
        <v>2.0000000000000001E-4</v>
      </c>
    </row>
    <row r="236" spans="2:18">
      <c r="B236" s="105" t="s">
        <v>4103</v>
      </c>
      <c r="C236" t="s">
        <v>3807</v>
      </c>
      <c r="D236" t="s">
        <v>4104</v>
      </c>
      <c r="E236"/>
      <c r="F236" t="s">
        <v>226</v>
      </c>
      <c r="G236" t="s">
        <v>3402</v>
      </c>
      <c r="H236" t="s">
        <v>227</v>
      </c>
      <c r="I236" s="78">
        <v>3.5</v>
      </c>
      <c r="J236" t="s">
        <v>123</v>
      </c>
      <c r="K236" t="s">
        <v>110</v>
      </c>
      <c r="L236" s="79">
        <v>0.03</v>
      </c>
      <c r="M236" s="79">
        <v>2.9700000000000001E-2</v>
      </c>
      <c r="N236" s="78">
        <v>5246116.74</v>
      </c>
      <c r="O236" s="78">
        <v>95.940000000000282</v>
      </c>
      <c r="P236" s="78">
        <v>19630.695098708398</v>
      </c>
      <c r="Q236" s="79">
        <v>8.5000000000000006E-3</v>
      </c>
      <c r="R236" s="79">
        <v>1.1999999999999999E-3</v>
      </c>
    </row>
    <row r="237" spans="2:18">
      <c r="B237" s="105" t="s">
        <v>4105</v>
      </c>
      <c r="C237" t="s">
        <v>3974</v>
      </c>
      <c r="D237" t="s">
        <v>4106</v>
      </c>
      <c r="E237"/>
      <c r="F237" t="s">
        <v>226</v>
      </c>
      <c r="G237" t="s">
        <v>4047</v>
      </c>
      <c r="H237" t="s">
        <v>227</v>
      </c>
      <c r="I237" s="78">
        <v>3.65</v>
      </c>
      <c r="J237" t="s">
        <v>997</v>
      </c>
      <c r="K237" t="s">
        <v>106</v>
      </c>
      <c r="L237" s="79">
        <v>4.4200000000000003E-2</v>
      </c>
      <c r="M237" s="79">
        <v>4.9500000000000002E-2</v>
      </c>
      <c r="N237" s="78">
        <v>670793.82999999996</v>
      </c>
      <c r="O237" s="78">
        <v>99.5</v>
      </c>
      <c r="P237" s="78">
        <v>2379.4231039302499</v>
      </c>
      <c r="Q237" s="79">
        <v>1E-3</v>
      </c>
      <c r="R237" s="79">
        <v>1E-4</v>
      </c>
    </row>
    <row r="238" spans="2:18">
      <c r="B238" s="105" t="s">
        <v>4105</v>
      </c>
      <c r="C238" t="s">
        <v>3974</v>
      </c>
      <c r="D238" t="s">
        <v>4107</v>
      </c>
      <c r="E238"/>
      <c r="F238" t="s">
        <v>226</v>
      </c>
      <c r="G238" t="s">
        <v>4047</v>
      </c>
      <c r="H238" t="s">
        <v>227</v>
      </c>
      <c r="I238" s="78">
        <v>3.63</v>
      </c>
      <c r="J238" t="s">
        <v>997</v>
      </c>
      <c r="K238" t="s">
        <v>106</v>
      </c>
      <c r="L238" s="79">
        <v>4.4200000000000003E-2</v>
      </c>
      <c r="M238" s="79">
        <v>4.9500000000000002E-2</v>
      </c>
      <c r="N238" s="78">
        <v>682533.62</v>
      </c>
      <c r="O238" s="78">
        <v>100.13</v>
      </c>
      <c r="P238" s="78">
        <v>2436.3955573619</v>
      </c>
      <c r="Q238" s="79">
        <v>1.1000000000000001E-3</v>
      </c>
      <c r="R238" s="79">
        <v>1E-4</v>
      </c>
    </row>
    <row r="239" spans="2:18">
      <c r="B239" s="105" t="s">
        <v>4105</v>
      </c>
      <c r="C239" t="s">
        <v>3974</v>
      </c>
      <c r="D239" t="s">
        <v>4108</v>
      </c>
      <c r="E239"/>
      <c r="F239" t="s">
        <v>226</v>
      </c>
      <c r="G239" t="s">
        <v>4047</v>
      </c>
      <c r="H239" t="s">
        <v>227</v>
      </c>
      <c r="I239" s="78">
        <v>3.61</v>
      </c>
      <c r="J239" t="s">
        <v>997</v>
      </c>
      <c r="K239" t="s">
        <v>106</v>
      </c>
      <c r="L239" s="79">
        <v>4.4200000000000003E-2</v>
      </c>
      <c r="M239" s="79">
        <v>4.9500000000000002E-2</v>
      </c>
      <c r="N239" s="78">
        <v>682533.62</v>
      </c>
      <c r="O239" s="78">
        <v>100.57000000000032</v>
      </c>
      <c r="P239" s="78">
        <v>2447.1017797251998</v>
      </c>
      <c r="Q239" s="79">
        <v>1.1000000000000001E-3</v>
      </c>
      <c r="R239" s="79">
        <v>1E-4</v>
      </c>
    </row>
    <row r="240" spans="2:18">
      <c r="B240" s="105" t="s">
        <v>4105</v>
      </c>
      <c r="C240" t="s">
        <v>3974</v>
      </c>
      <c r="D240" t="s">
        <v>4109</v>
      </c>
      <c r="E240"/>
      <c r="F240" t="s">
        <v>226</v>
      </c>
      <c r="G240" t="s">
        <v>282</v>
      </c>
      <c r="H240" t="s">
        <v>227</v>
      </c>
      <c r="I240" s="78">
        <v>3.47</v>
      </c>
      <c r="J240" t="s">
        <v>997</v>
      </c>
      <c r="K240" t="s">
        <v>106</v>
      </c>
      <c r="L240" s="79">
        <v>4.4200000000000003E-2</v>
      </c>
      <c r="M240" s="79">
        <v>0.2036</v>
      </c>
      <c r="N240" s="78">
        <v>15020.23</v>
      </c>
      <c r="O240" s="78">
        <v>100</v>
      </c>
      <c r="P240" s="78">
        <v>53.547119950000003</v>
      </c>
      <c r="Q240" s="79">
        <v>0</v>
      </c>
      <c r="R240" s="79">
        <v>0</v>
      </c>
    </row>
    <row r="241" spans="2:18">
      <c r="B241" s="105" t="s">
        <v>4110</v>
      </c>
      <c r="C241" t="s">
        <v>3807</v>
      </c>
      <c r="D241" t="s">
        <v>4111</v>
      </c>
      <c r="E241"/>
      <c r="F241" t="s">
        <v>226</v>
      </c>
      <c r="G241" t="s">
        <v>2856</v>
      </c>
      <c r="H241" t="s">
        <v>227</v>
      </c>
      <c r="I241" s="78">
        <v>5.43</v>
      </c>
      <c r="J241" t="s">
        <v>542</v>
      </c>
      <c r="K241" t="s">
        <v>110</v>
      </c>
      <c r="L241" s="79">
        <v>4.3799999999999999E-2</v>
      </c>
      <c r="M241" s="79">
        <v>7.3099999999999998E-2</v>
      </c>
      <c r="N241" s="78">
        <v>8727519.6099999994</v>
      </c>
      <c r="O241" s="78">
        <v>86.869999999999948</v>
      </c>
      <c r="P241" s="78">
        <v>29570.499991192701</v>
      </c>
      <c r="Q241" s="79">
        <v>1.2800000000000001E-2</v>
      </c>
      <c r="R241" s="79">
        <v>1.8E-3</v>
      </c>
    </row>
    <row r="242" spans="2:18">
      <c r="B242" s="105" t="s">
        <v>4112</v>
      </c>
      <c r="C242" t="s">
        <v>3807</v>
      </c>
      <c r="D242" t="s">
        <v>4113</v>
      </c>
      <c r="E242"/>
      <c r="F242" t="s">
        <v>226</v>
      </c>
      <c r="G242" t="s">
        <v>4114</v>
      </c>
      <c r="H242" t="s">
        <v>227</v>
      </c>
      <c r="I242" s="78">
        <v>1.69</v>
      </c>
      <c r="J242" t="s">
        <v>997</v>
      </c>
      <c r="K242" t="s">
        <v>106</v>
      </c>
      <c r="L242" s="79">
        <v>4.8500000000000001E-2</v>
      </c>
      <c r="M242" s="79">
        <v>0.1411</v>
      </c>
      <c r="N242" s="78">
        <v>2360894.6</v>
      </c>
      <c r="O242" s="78">
        <v>97.86</v>
      </c>
      <c r="P242" s="78">
        <v>8236.4742390714</v>
      </c>
      <c r="Q242" s="79">
        <v>3.5999999999999999E-3</v>
      </c>
      <c r="R242" s="79">
        <v>5.0000000000000001E-4</v>
      </c>
    </row>
    <row r="243" spans="2:18">
      <c r="B243" s="105" t="s">
        <v>4115</v>
      </c>
      <c r="C243" t="s">
        <v>3807</v>
      </c>
      <c r="D243" t="s">
        <v>4116</v>
      </c>
      <c r="E243"/>
      <c r="F243" t="s">
        <v>226</v>
      </c>
      <c r="G243" t="s">
        <v>4117</v>
      </c>
      <c r="H243" t="s">
        <v>227</v>
      </c>
      <c r="I243" s="78">
        <v>6.7</v>
      </c>
      <c r="J243" t="s">
        <v>1112</v>
      </c>
      <c r="K243" t="s">
        <v>113</v>
      </c>
      <c r="L243" s="79">
        <v>3.39E-2</v>
      </c>
      <c r="M243" s="79">
        <v>4.1399999999999999E-2</v>
      </c>
      <c r="N243" s="78">
        <v>3554107.38</v>
      </c>
      <c r="O243" s="78">
        <v>95.469999999999743</v>
      </c>
      <c r="P243" s="78">
        <v>14924.917440176399</v>
      </c>
      <c r="Q243" s="79">
        <v>6.4999999999999997E-3</v>
      </c>
      <c r="R243" s="79">
        <v>8.9999999999999998E-4</v>
      </c>
    </row>
    <row r="244" spans="2:18">
      <c r="B244" s="105" t="s">
        <v>4118</v>
      </c>
      <c r="C244" t="s">
        <v>3807</v>
      </c>
      <c r="D244" t="s">
        <v>4119</v>
      </c>
      <c r="E244"/>
      <c r="F244" t="s">
        <v>226</v>
      </c>
      <c r="G244" t="s">
        <v>4120</v>
      </c>
      <c r="H244" t="s">
        <v>227</v>
      </c>
      <c r="I244" s="78">
        <v>4.37</v>
      </c>
      <c r="J244" t="s">
        <v>127</v>
      </c>
      <c r="K244" t="s">
        <v>110</v>
      </c>
      <c r="L244" s="79">
        <v>1.8800000000000001E-2</v>
      </c>
      <c r="M244" s="79">
        <v>2.87E-2</v>
      </c>
      <c r="N244" s="78">
        <v>4157252</v>
      </c>
      <c r="O244" s="78">
        <v>96.919999999999874</v>
      </c>
      <c r="P244" s="78">
        <v>15715.122452351499</v>
      </c>
      <c r="Q244" s="79">
        <v>6.7999999999999996E-3</v>
      </c>
      <c r="R244" s="79">
        <v>8.9999999999999998E-4</v>
      </c>
    </row>
    <row r="245" spans="2:18">
      <c r="B245" s="105" t="s">
        <v>4121</v>
      </c>
      <c r="C245" t="s">
        <v>3807</v>
      </c>
      <c r="D245" t="s">
        <v>4122</v>
      </c>
      <c r="E245"/>
      <c r="F245" t="s">
        <v>226</v>
      </c>
      <c r="G245" t="s">
        <v>2613</v>
      </c>
      <c r="H245" t="s">
        <v>227</v>
      </c>
      <c r="I245" s="78">
        <v>2.84</v>
      </c>
      <c r="J245" t="s">
        <v>127</v>
      </c>
      <c r="K245" t="s">
        <v>106</v>
      </c>
      <c r="L245" s="79">
        <v>1.1299999999999999E-2</v>
      </c>
      <c r="M245" s="79">
        <v>3.6999999999999998E-2</v>
      </c>
      <c r="N245" s="78">
        <v>2965506.47</v>
      </c>
      <c r="O245" s="78">
        <v>100</v>
      </c>
      <c r="P245" s="78">
        <v>10572.03056555</v>
      </c>
      <c r="Q245" s="79">
        <v>4.5999999999999999E-3</v>
      </c>
      <c r="R245" s="79">
        <v>5.9999999999999995E-4</v>
      </c>
    </row>
    <row r="246" spans="2:18">
      <c r="B246" s="105" t="s">
        <v>4123</v>
      </c>
      <c r="C246" t="s">
        <v>3807</v>
      </c>
      <c r="D246" t="s">
        <v>4124</v>
      </c>
      <c r="E246"/>
      <c r="F246" t="s">
        <v>226</v>
      </c>
      <c r="G246" t="s">
        <v>282</v>
      </c>
      <c r="H246" t="s">
        <v>227</v>
      </c>
      <c r="I246" s="78">
        <v>2</v>
      </c>
      <c r="J246" t="s">
        <v>715</v>
      </c>
      <c r="K246" t="s">
        <v>102</v>
      </c>
      <c r="L246" s="79">
        <v>2.2499999999999999E-2</v>
      </c>
      <c r="M246" s="79">
        <v>3.8800000000000001E-2</v>
      </c>
      <c r="N246" s="78">
        <v>3829163.71</v>
      </c>
      <c r="O246" s="78">
        <v>96.13</v>
      </c>
      <c r="P246" s="78">
        <v>3680.975074423</v>
      </c>
      <c r="Q246" s="79">
        <v>1.6000000000000001E-3</v>
      </c>
      <c r="R246" s="79">
        <v>2.0000000000000001E-4</v>
      </c>
    </row>
    <row r="247" spans="2:18">
      <c r="B247" s="105" t="s">
        <v>4123</v>
      </c>
      <c r="C247" t="s">
        <v>3807</v>
      </c>
      <c r="D247" t="s">
        <v>4125</v>
      </c>
      <c r="E247"/>
      <c r="F247" t="s">
        <v>226</v>
      </c>
      <c r="G247" t="s">
        <v>2811</v>
      </c>
      <c r="H247" t="s">
        <v>227</v>
      </c>
      <c r="I247" s="78">
        <v>0.17</v>
      </c>
      <c r="J247" t="s">
        <v>715</v>
      </c>
      <c r="K247" t="s">
        <v>102</v>
      </c>
      <c r="L247" s="79">
        <v>0.02</v>
      </c>
      <c r="M247" s="79">
        <v>2.92E-2</v>
      </c>
      <c r="N247" s="78">
        <v>31179.54</v>
      </c>
      <c r="O247" s="78">
        <v>100.15</v>
      </c>
      <c r="P247" s="78">
        <v>31.226309310000001</v>
      </c>
      <c r="Q247" s="79">
        <v>0</v>
      </c>
      <c r="R247" s="79">
        <v>0</v>
      </c>
    </row>
    <row r="248" spans="2:18">
      <c r="B248" s="105" t="s">
        <v>4123</v>
      </c>
      <c r="C248" t="s">
        <v>3807</v>
      </c>
      <c r="D248" t="s">
        <v>4126</v>
      </c>
      <c r="E248"/>
      <c r="F248" t="s">
        <v>226</v>
      </c>
      <c r="G248" t="s">
        <v>282</v>
      </c>
      <c r="H248" t="s">
        <v>227</v>
      </c>
      <c r="I248" s="78">
        <v>2</v>
      </c>
      <c r="J248" t="s">
        <v>715</v>
      </c>
      <c r="K248" t="s">
        <v>102</v>
      </c>
      <c r="L248" s="79">
        <v>2.2499999999999999E-2</v>
      </c>
      <c r="M248" s="79">
        <v>4.2299999999999997E-2</v>
      </c>
      <c r="N248" s="78">
        <v>2042343.82</v>
      </c>
      <c r="O248" s="78">
        <v>95.45</v>
      </c>
      <c r="P248" s="78">
        <v>1949.41717619</v>
      </c>
      <c r="Q248" s="79">
        <v>8.0000000000000004E-4</v>
      </c>
      <c r="R248" s="79">
        <v>1E-4</v>
      </c>
    </row>
    <row r="249" spans="2:18">
      <c r="B249" s="105" t="s">
        <v>4123</v>
      </c>
      <c r="C249" t="s">
        <v>3807</v>
      </c>
      <c r="D249" t="s">
        <v>4127</v>
      </c>
      <c r="E249"/>
      <c r="F249" t="s">
        <v>226</v>
      </c>
      <c r="G249" t="s">
        <v>2811</v>
      </c>
      <c r="H249" t="s">
        <v>227</v>
      </c>
      <c r="I249" s="78">
        <v>0.17</v>
      </c>
      <c r="J249" t="s">
        <v>715</v>
      </c>
      <c r="K249" t="s">
        <v>102</v>
      </c>
      <c r="L249" s="79">
        <v>0.02</v>
      </c>
      <c r="M249" s="79">
        <v>3.1699999999999999E-2</v>
      </c>
      <c r="N249" s="78">
        <v>23813.61</v>
      </c>
      <c r="O249" s="78">
        <v>99.93</v>
      </c>
      <c r="P249" s="78">
        <v>23.796940472999999</v>
      </c>
      <c r="Q249" s="79">
        <v>0</v>
      </c>
      <c r="R249" s="79">
        <v>0</v>
      </c>
    </row>
    <row r="250" spans="2:18">
      <c r="B250" s="105" t="s">
        <v>4123</v>
      </c>
      <c r="C250" t="s">
        <v>3807</v>
      </c>
      <c r="D250" t="s">
        <v>4128</v>
      </c>
      <c r="E250"/>
      <c r="F250" t="s">
        <v>226</v>
      </c>
      <c r="G250" t="s">
        <v>282</v>
      </c>
      <c r="H250" t="s">
        <v>227</v>
      </c>
      <c r="I250" s="78">
        <v>2</v>
      </c>
      <c r="J250" t="s">
        <v>715</v>
      </c>
      <c r="K250" t="s">
        <v>102</v>
      </c>
      <c r="L250" s="79">
        <v>2.2499999999999999E-2</v>
      </c>
      <c r="M250" s="79">
        <v>4.7899999999999998E-2</v>
      </c>
      <c r="N250" s="78">
        <v>277268.19</v>
      </c>
      <c r="O250" s="78">
        <v>94.77</v>
      </c>
      <c r="P250" s="78">
        <v>262.76706366299999</v>
      </c>
      <c r="Q250" s="79">
        <v>1E-4</v>
      </c>
      <c r="R250" s="79">
        <v>0</v>
      </c>
    </row>
    <row r="251" spans="2:18">
      <c r="B251" s="105" t="s">
        <v>4123</v>
      </c>
      <c r="C251" t="s">
        <v>3807</v>
      </c>
      <c r="D251" t="s">
        <v>4129</v>
      </c>
      <c r="E251"/>
      <c r="F251" t="s">
        <v>226</v>
      </c>
      <c r="G251" t="s">
        <v>2421</v>
      </c>
      <c r="H251" t="s">
        <v>227</v>
      </c>
      <c r="I251" s="78">
        <v>0.17</v>
      </c>
      <c r="J251" t="s">
        <v>715</v>
      </c>
      <c r="K251" t="s">
        <v>102</v>
      </c>
      <c r="L251" s="79">
        <v>0.02</v>
      </c>
      <c r="M251" s="79">
        <v>1.7500000000000002E-2</v>
      </c>
      <c r="N251" s="78">
        <v>537013.03</v>
      </c>
      <c r="O251" s="78">
        <v>100</v>
      </c>
      <c r="P251" s="78">
        <v>537.01302999999996</v>
      </c>
      <c r="Q251" s="79">
        <v>2.0000000000000001E-4</v>
      </c>
      <c r="R251" s="79">
        <v>0</v>
      </c>
    </row>
    <row r="252" spans="2:18">
      <c r="B252" s="105" t="s">
        <v>4130</v>
      </c>
      <c r="C252" t="s">
        <v>3807</v>
      </c>
      <c r="D252" t="s">
        <v>4131</v>
      </c>
      <c r="E252"/>
      <c r="F252" t="s">
        <v>226</v>
      </c>
      <c r="G252" t="s">
        <v>4132</v>
      </c>
      <c r="H252" t="s">
        <v>227</v>
      </c>
      <c r="I252" s="78">
        <v>4.46</v>
      </c>
      <c r="J252" t="s">
        <v>127</v>
      </c>
      <c r="K252" t="s">
        <v>106</v>
      </c>
      <c r="L252" s="79">
        <v>1.1299999999999999E-2</v>
      </c>
      <c r="M252" s="79">
        <v>3.2099999999999997E-2</v>
      </c>
      <c r="N252" s="78">
        <v>2443933</v>
      </c>
      <c r="O252" s="78">
        <v>101.47</v>
      </c>
      <c r="P252" s="78">
        <v>8840.6966758314993</v>
      </c>
      <c r="Q252" s="79">
        <v>3.8E-3</v>
      </c>
      <c r="R252" s="79">
        <v>5.0000000000000001E-4</v>
      </c>
    </row>
    <row r="253" spans="2:18">
      <c r="B253" s="105" t="s">
        <v>3946</v>
      </c>
      <c r="C253" t="s">
        <v>3807</v>
      </c>
      <c r="D253" t="s">
        <v>4133</v>
      </c>
      <c r="E253"/>
      <c r="F253" t="s">
        <v>226</v>
      </c>
      <c r="G253" t="s">
        <v>4134</v>
      </c>
      <c r="H253" t="s">
        <v>227</v>
      </c>
      <c r="I253" s="78">
        <v>6.62</v>
      </c>
      <c r="J253" t="s">
        <v>127</v>
      </c>
      <c r="K253" t="s">
        <v>102</v>
      </c>
      <c r="L253" s="79">
        <v>3.9800000000000002E-2</v>
      </c>
      <c r="M253" s="79">
        <v>1E-4</v>
      </c>
      <c r="N253" s="78">
        <v>3718671.95</v>
      </c>
      <c r="O253" s="78">
        <v>105.26</v>
      </c>
      <c r="P253" s="78">
        <v>3914.2740945700002</v>
      </c>
      <c r="Q253" s="79">
        <v>1.6999999999999999E-3</v>
      </c>
      <c r="R253" s="79">
        <v>2.0000000000000001E-4</v>
      </c>
    </row>
    <row r="254" spans="2:18">
      <c r="B254" s="105" t="s">
        <v>4135</v>
      </c>
      <c r="C254" t="s">
        <v>3807</v>
      </c>
      <c r="D254" t="s">
        <v>4136</v>
      </c>
      <c r="E254"/>
      <c r="F254" t="s">
        <v>226</v>
      </c>
      <c r="G254" t="s">
        <v>2790</v>
      </c>
      <c r="H254" t="s">
        <v>227</v>
      </c>
      <c r="I254" s="78">
        <v>6.08</v>
      </c>
      <c r="J254" t="s">
        <v>123</v>
      </c>
      <c r="K254" t="s">
        <v>106</v>
      </c>
      <c r="L254" s="79">
        <v>4.1000000000000002E-2</v>
      </c>
      <c r="M254" s="79">
        <v>3.78E-2</v>
      </c>
      <c r="N254" s="78">
        <v>324163.33</v>
      </c>
      <c r="O254" s="78">
        <v>100.23</v>
      </c>
      <c r="P254" s="78">
        <v>1158.3002486743401</v>
      </c>
      <c r="Q254" s="79">
        <v>5.0000000000000001E-4</v>
      </c>
      <c r="R254" s="79">
        <v>1E-4</v>
      </c>
    </row>
    <row r="255" spans="2:18">
      <c r="B255" s="105" t="s">
        <v>4135</v>
      </c>
      <c r="C255" t="s">
        <v>3807</v>
      </c>
      <c r="D255" t="s">
        <v>4137</v>
      </c>
      <c r="E255"/>
      <c r="F255" t="s">
        <v>226</v>
      </c>
      <c r="G255" t="s">
        <v>3287</v>
      </c>
      <c r="H255" t="s">
        <v>227</v>
      </c>
      <c r="I255" s="78">
        <v>0.88</v>
      </c>
      <c r="J255" t="s">
        <v>123</v>
      </c>
      <c r="K255" t="s">
        <v>106</v>
      </c>
      <c r="L255" s="79">
        <v>0.03</v>
      </c>
      <c r="M255" s="79">
        <v>2.2800000000000001E-2</v>
      </c>
      <c r="N255" s="78">
        <v>111738.08</v>
      </c>
      <c r="O255" s="78">
        <v>102.15</v>
      </c>
      <c r="P255" s="78">
        <v>406.9106996868</v>
      </c>
      <c r="Q255" s="79">
        <v>2.0000000000000001E-4</v>
      </c>
      <c r="R255" s="79">
        <v>0</v>
      </c>
    </row>
    <row r="256" spans="2:18">
      <c r="B256" s="105" t="s">
        <v>4135</v>
      </c>
      <c r="C256" t="s">
        <v>3807</v>
      </c>
      <c r="D256" t="s">
        <v>4138</v>
      </c>
      <c r="E256"/>
      <c r="F256" t="s">
        <v>226</v>
      </c>
      <c r="G256" t="s">
        <v>842</v>
      </c>
      <c r="H256" t="s">
        <v>227</v>
      </c>
      <c r="I256" s="78">
        <v>6.08</v>
      </c>
      <c r="J256" t="s">
        <v>123</v>
      </c>
      <c r="K256" t="s">
        <v>106</v>
      </c>
      <c r="L256" s="79">
        <v>4.1000000000000002E-2</v>
      </c>
      <c r="M256" s="79">
        <v>3.78E-2</v>
      </c>
      <c r="N256" s="78">
        <v>211511.39</v>
      </c>
      <c r="O256" s="78">
        <v>100.23</v>
      </c>
      <c r="P256" s="78">
        <v>755.77239299230496</v>
      </c>
      <c r="Q256" s="79">
        <v>2.9999999999999997E-4</v>
      </c>
      <c r="R256" s="79">
        <v>0</v>
      </c>
    </row>
    <row r="257" spans="2:18">
      <c r="B257" s="105" t="s">
        <v>4135</v>
      </c>
      <c r="C257" t="s">
        <v>3807</v>
      </c>
      <c r="D257" t="s">
        <v>4139</v>
      </c>
      <c r="E257"/>
      <c r="F257" t="s">
        <v>226</v>
      </c>
      <c r="G257" t="s">
        <v>2856</v>
      </c>
      <c r="H257" t="s">
        <v>227</v>
      </c>
      <c r="I257" s="78">
        <v>6.08</v>
      </c>
      <c r="J257" t="s">
        <v>123</v>
      </c>
      <c r="K257" t="s">
        <v>106</v>
      </c>
      <c r="L257" s="79">
        <v>4.1000000000000002E-2</v>
      </c>
      <c r="M257" s="79">
        <v>3.78E-2</v>
      </c>
      <c r="N257" s="78">
        <v>38229.33</v>
      </c>
      <c r="O257" s="78">
        <v>100.23</v>
      </c>
      <c r="P257" s="78">
        <v>136.60102284133501</v>
      </c>
      <c r="Q257" s="79">
        <v>1E-4</v>
      </c>
      <c r="R257" s="79">
        <v>0</v>
      </c>
    </row>
    <row r="258" spans="2:18">
      <c r="B258" s="105" t="s">
        <v>4135</v>
      </c>
      <c r="C258" t="s">
        <v>3807</v>
      </c>
      <c r="D258" t="s">
        <v>4140</v>
      </c>
      <c r="E258"/>
      <c r="F258" t="s">
        <v>226</v>
      </c>
      <c r="G258" t="s">
        <v>374</v>
      </c>
      <c r="H258" t="s">
        <v>227</v>
      </c>
      <c r="I258" s="78">
        <v>6.08</v>
      </c>
      <c r="J258" t="s">
        <v>123</v>
      </c>
      <c r="K258" t="s">
        <v>106</v>
      </c>
      <c r="L258" s="79">
        <v>4.1000000000000002E-2</v>
      </c>
      <c r="M258" s="79">
        <v>3.78E-2</v>
      </c>
      <c r="N258" s="78">
        <v>256517.06</v>
      </c>
      <c r="O258" s="78">
        <v>100.23</v>
      </c>
      <c r="P258" s="78">
        <v>916.58663053347004</v>
      </c>
      <c r="Q258" s="79">
        <v>4.0000000000000002E-4</v>
      </c>
      <c r="R258" s="79">
        <v>1E-4</v>
      </c>
    </row>
    <row r="259" spans="2:18">
      <c r="B259" s="105" t="s">
        <v>4135</v>
      </c>
      <c r="C259" t="s">
        <v>3807</v>
      </c>
      <c r="D259" t="s">
        <v>4141</v>
      </c>
      <c r="E259"/>
      <c r="F259" t="s">
        <v>226</v>
      </c>
      <c r="G259" t="s">
        <v>2894</v>
      </c>
      <c r="H259" t="s">
        <v>227</v>
      </c>
      <c r="I259" s="78">
        <v>6.08</v>
      </c>
      <c r="J259" t="s">
        <v>123</v>
      </c>
      <c r="K259" t="s">
        <v>106</v>
      </c>
      <c r="L259" s="79">
        <v>4.1000000000000002E-2</v>
      </c>
      <c r="M259" s="79">
        <v>3.78E-2</v>
      </c>
      <c r="N259" s="78">
        <v>261366.08</v>
      </c>
      <c r="O259" s="78">
        <v>100.23</v>
      </c>
      <c r="P259" s="78">
        <v>933.91314637296</v>
      </c>
      <c r="Q259" s="79">
        <v>4.0000000000000002E-4</v>
      </c>
      <c r="R259" s="79">
        <v>1E-4</v>
      </c>
    </row>
    <row r="260" spans="2:18">
      <c r="B260" s="105" t="s">
        <v>4135</v>
      </c>
      <c r="C260" t="s">
        <v>3807</v>
      </c>
      <c r="D260" t="s">
        <v>4142</v>
      </c>
      <c r="E260"/>
      <c r="F260" t="s">
        <v>226</v>
      </c>
      <c r="G260" t="s">
        <v>282</v>
      </c>
      <c r="H260" t="s">
        <v>227</v>
      </c>
      <c r="I260" s="78">
        <v>0.87</v>
      </c>
      <c r="J260" t="s">
        <v>123</v>
      </c>
      <c r="K260" t="s">
        <v>106</v>
      </c>
      <c r="L260" s="79">
        <v>4.1000000000000002E-2</v>
      </c>
      <c r="M260" s="79">
        <v>0.57630000000000003</v>
      </c>
      <c r="N260" s="78">
        <v>289181.93</v>
      </c>
      <c r="O260" s="78">
        <v>100</v>
      </c>
      <c r="P260" s="78">
        <v>1030.9335804499999</v>
      </c>
      <c r="Q260" s="79">
        <v>4.0000000000000002E-4</v>
      </c>
      <c r="R260" s="79">
        <v>1E-4</v>
      </c>
    </row>
    <row r="261" spans="2:18">
      <c r="B261" s="105" t="s">
        <v>4143</v>
      </c>
      <c r="C261" t="s">
        <v>3807</v>
      </c>
      <c r="D261" t="s">
        <v>4144</v>
      </c>
      <c r="E261"/>
      <c r="F261" t="s">
        <v>226</v>
      </c>
      <c r="G261" t="s">
        <v>4145</v>
      </c>
      <c r="H261" t="s">
        <v>227</v>
      </c>
      <c r="I261" s="78">
        <v>10.46</v>
      </c>
      <c r="J261" t="s">
        <v>123</v>
      </c>
      <c r="K261" t="s">
        <v>113</v>
      </c>
      <c r="L261" s="79">
        <v>7.1999999999999995E-2</v>
      </c>
      <c r="M261" s="79">
        <v>5.0500000000000003E-2</v>
      </c>
      <c r="N261" s="78">
        <v>15119.72</v>
      </c>
      <c r="O261" s="78">
        <v>85.29</v>
      </c>
      <c r="P261" s="78">
        <v>56.7226265743368</v>
      </c>
      <c r="Q261" s="79">
        <v>0</v>
      </c>
      <c r="R261" s="79">
        <v>0</v>
      </c>
    </row>
    <row r="262" spans="2:18">
      <c r="B262" s="105" t="s">
        <v>4143</v>
      </c>
      <c r="C262" t="s">
        <v>3807</v>
      </c>
      <c r="D262" t="s">
        <v>4146</v>
      </c>
      <c r="E262"/>
      <c r="F262" t="s">
        <v>226</v>
      </c>
      <c r="G262" t="s">
        <v>4147</v>
      </c>
      <c r="H262" t="s">
        <v>227</v>
      </c>
      <c r="I262" s="78">
        <v>10.46</v>
      </c>
      <c r="J262" t="s">
        <v>123</v>
      </c>
      <c r="K262" t="s">
        <v>113</v>
      </c>
      <c r="L262" s="79">
        <v>7.1999999999999995E-2</v>
      </c>
      <c r="M262" s="79">
        <v>5.0500000000000003E-2</v>
      </c>
      <c r="N262" s="78">
        <v>71111.66</v>
      </c>
      <c r="O262" s="78">
        <v>85.289999999999878</v>
      </c>
      <c r="P262" s="78">
        <v>266.78008159285997</v>
      </c>
      <c r="Q262" s="79">
        <v>1E-4</v>
      </c>
      <c r="R262" s="79">
        <v>0</v>
      </c>
    </row>
    <row r="263" spans="2:18">
      <c r="B263" s="105" t="s">
        <v>4143</v>
      </c>
      <c r="C263" t="s">
        <v>3807</v>
      </c>
      <c r="D263" t="s">
        <v>4148</v>
      </c>
      <c r="E263"/>
      <c r="F263" t="s">
        <v>226</v>
      </c>
      <c r="G263" t="s">
        <v>842</v>
      </c>
      <c r="H263" t="s">
        <v>227</v>
      </c>
      <c r="I263" s="78">
        <v>10.46</v>
      </c>
      <c r="J263" t="s">
        <v>123</v>
      </c>
      <c r="K263" t="s">
        <v>113</v>
      </c>
      <c r="L263" s="79">
        <v>7.1999999999999995E-2</v>
      </c>
      <c r="M263" s="79">
        <v>5.0500000000000003E-2</v>
      </c>
      <c r="N263" s="78">
        <v>68611.320000000007</v>
      </c>
      <c r="O263" s="78">
        <v>85.290000000000063</v>
      </c>
      <c r="P263" s="78">
        <v>257.39989121044101</v>
      </c>
      <c r="Q263" s="79">
        <v>1E-4</v>
      </c>
      <c r="R263" s="79">
        <v>0</v>
      </c>
    </row>
    <row r="264" spans="2:18">
      <c r="B264" s="105" t="s">
        <v>4143</v>
      </c>
      <c r="C264" t="s">
        <v>3807</v>
      </c>
      <c r="D264" t="s">
        <v>4149</v>
      </c>
      <c r="E264"/>
      <c r="F264" t="s">
        <v>226</v>
      </c>
      <c r="G264" t="s">
        <v>4150</v>
      </c>
      <c r="H264" t="s">
        <v>227</v>
      </c>
      <c r="I264" s="78">
        <v>10.46</v>
      </c>
      <c r="J264" t="s">
        <v>123</v>
      </c>
      <c r="K264" t="s">
        <v>113</v>
      </c>
      <c r="L264" s="79">
        <v>7.1999999999999995E-2</v>
      </c>
      <c r="M264" s="79">
        <v>5.0500000000000003E-2</v>
      </c>
      <c r="N264" s="78">
        <v>128490.34</v>
      </c>
      <c r="O264" s="78">
        <v>85.290000000000077</v>
      </c>
      <c r="P264" s="78">
        <v>482.03998316302</v>
      </c>
      <c r="Q264" s="79">
        <v>2.0000000000000001E-4</v>
      </c>
      <c r="R264" s="79">
        <v>0</v>
      </c>
    </row>
    <row r="265" spans="2:18">
      <c r="B265" s="105" t="s">
        <v>4143</v>
      </c>
      <c r="C265" t="s">
        <v>3807</v>
      </c>
      <c r="D265" t="s">
        <v>4151</v>
      </c>
      <c r="E265"/>
      <c r="F265" t="s">
        <v>226</v>
      </c>
      <c r="G265" t="s">
        <v>374</v>
      </c>
      <c r="H265" t="s">
        <v>227</v>
      </c>
      <c r="I265" s="78">
        <v>10.46</v>
      </c>
      <c r="J265" t="s">
        <v>123</v>
      </c>
      <c r="K265" t="s">
        <v>113</v>
      </c>
      <c r="L265" s="79">
        <v>7.1999999999999995E-2</v>
      </c>
      <c r="M265" s="79">
        <v>5.0500000000000003E-2</v>
      </c>
      <c r="N265" s="78">
        <v>46729.54</v>
      </c>
      <c r="O265" s="78">
        <v>85.290000000000191</v>
      </c>
      <c r="P265" s="78">
        <v>175.30895065586799</v>
      </c>
      <c r="Q265" s="79">
        <v>1E-4</v>
      </c>
      <c r="R265" s="79">
        <v>0</v>
      </c>
    </row>
    <row r="266" spans="2:18">
      <c r="B266" s="105" t="s">
        <v>4143</v>
      </c>
      <c r="C266" t="s">
        <v>3807</v>
      </c>
      <c r="D266" t="s">
        <v>4152</v>
      </c>
      <c r="E266"/>
      <c r="F266" t="s">
        <v>226</v>
      </c>
      <c r="G266" t="s">
        <v>2894</v>
      </c>
      <c r="H266" t="s">
        <v>227</v>
      </c>
      <c r="I266" s="78">
        <v>10.46</v>
      </c>
      <c r="J266" t="s">
        <v>123</v>
      </c>
      <c r="K266" t="s">
        <v>113</v>
      </c>
      <c r="L266" s="79">
        <v>7.1999999999999995E-2</v>
      </c>
      <c r="M266" s="79">
        <v>5.0500000000000003E-2</v>
      </c>
      <c r="N266" s="78">
        <v>156415.37</v>
      </c>
      <c r="O266" s="78">
        <v>85.290000000000035</v>
      </c>
      <c r="P266" s="78">
        <v>586.80257458449796</v>
      </c>
      <c r="Q266" s="79">
        <v>2.9999999999999997E-4</v>
      </c>
      <c r="R266" s="79">
        <v>0</v>
      </c>
    </row>
    <row r="267" spans="2:18">
      <c r="B267" s="105" t="s">
        <v>4143</v>
      </c>
      <c r="C267" t="s">
        <v>3807</v>
      </c>
      <c r="D267" t="s">
        <v>4153</v>
      </c>
      <c r="E267"/>
      <c r="F267" t="s">
        <v>226</v>
      </c>
      <c r="G267" t="s">
        <v>4028</v>
      </c>
      <c r="H267" t="s">
        <v>227</v>
      </c>
      <c r="I267" s="78">
        <v>10.46</v>
      </c>
      <c r="J267" t="s">
        <v>123</v>
      </c>
      <c r="K267" t="s">
        <v>113</v>
      </c>
      <c r="L267" s="79">
        <v>7.1999999999999995E-2</v>
      </c>
      <c r="M267" s="79">
        <v>5.0500000000000003E-2</v>
      </c>
      <c r="N267" s="78">
        <v>166357.60999999999</v>
      </c>
      <c r="O267" s="78">
        <v>85.3</v>
      </c>
      <c r="P267" s="78">
        <v>624.17471759413797</v>
      </c>
      <c r="Q267" s="79">
        <v>2.9999999999999997E-4</v>
      </c>
      <c r="R267" s="79">
        <v>0</v>
      </c>
    </row>
    <row r="268" spans="2:18">
      <c r="B268" s="105" t="s">
        <v>4143</v>
      </c>
      <c r="C268" t="s">
        <v>3807</v>
      </c>
      <c r="D268" t="s">
        <v>4154</v>
      </c>
      <c r="E268"/>
      <c r="F268" t="s">
        <v>226</v>
      </c>
      <c r="G268" t="s">
        <v>2665</v>
      </c>
      <c r="H268" t="s">
        <v>227</v>
      </c>
      <c r="I268" s="78">
        <v>10.46</v>
      </c>
      <c r="J268" t="s">
        <v>123</v>
      </c>
      <c r="K268" t="s">
        <v>113</v>
      </c>
      <c r="L268" s="79">
        <v>7.1999999999999995E-2</v>
      </c>
      <c r="M268" s="79">
        <v>5.04E-2</v>
      </c>
      <c r="N268" s="78">
        <v>447876.09</v>
      </c>
      <c r="O268" s="78">
        <v>85.320000000000093</v>
      </c>
      <c r="P268" s="78">
        <v>1680.82769291521</v>
      </c>
      <c r="Q268" s="79">
        <v>6.9999999999999999E-4</v>
      </c>
      <c r="R268" s="79">
        <v>1E-4</v>
      </c>
    </row>
    <row r="269" spans="2:18">
      <c r="B269" s="105" t="s">
        <v>4143</v>
      </c>
      <c r="C269" t="s">
        <v>3807</v>
      </c>
      <c r="D269" t="s">
        <v>4155</v>
      </c>
      <c r="E269"/>
      <c r="F269" t="s">
        <v>226</v>
      </c>
      <c r="G269" t="s">
        <v>282</v>
      </c>
      <c r="H269" t="s">
        <v>227</v>
      </c>
      <c r="I269" s="78">
        <v>6.83</v>
      </c>
      <c r="J269" t="s">
        <v>123</v>
      </c>
      <c r="K269" t="s">
        <v>113</v>
      </c>
      <c r="L269" s="79">
        <v>7.1999999999999995E-2</v>
      </c>
      <c r="M269" s="79">
        <v>7.8100000000000003E-2</v>
      </c>
      <c r="N269" s="78">
        <v>69353.7</v>
      </c>
      <c r="O269" s="78">
        <v>100</v>
      </c>
      <c r="P269" s="78">
        <v>305.05918481999998</v>
      </c>
      <c r="Q269" s="79">
        <v>1E-4</v>
      </c>
      <c r="R269" s="79">
        <v>0</v>
      </c>
    </row>
    <row r="270" spans="2:18">
      <c r="B270" s="105" t="s">
        <v>3964</v>
      </c>
      <c r="C270" t="s">
        <v>3807</v>
      </c>
      <c r="D270" t="s">
        <v>4156</v>
      </c>
      <c r="E270"/>
      <c r="F270" t="s">
        <v>226</v>
      </c>
      <c r="G270" t="s">
        <v>4157</v>
      </c>
      <c r="H270" t="s">
        <v>227</v>
      </c>
      <c r="I270" s="78">
        <v>3.22</v>
      </c>
      <c r="J270" t="s">
        <v>542</v>
      </c>
      <c r="K270" t="s">
        <v>102</v>
      </c>
      <c r="L270" s="79">
        <v>4.1300000000000003E-2</v>
      </c>
      <c r="M270" s="79">
        <v>4.6100000000000002E-2</v>
      </c>
      <c r="N270" s="78">
        <v>18616492.800000001</v>
      </c>
      <c r="O270" s="78">
        <v>102.1</v>
      </c>
      <c r="P270" s="78">
        <v>19007.4391488</v>
      </c>
      <c r="Q270" s="79">
        <v>8.2000000000000007E-3</v>
      </c>
      <c r="R270" s="79">
        <v>1.1000000000000001E-3</v>
      </c>
    </row>
    <row r="271" spans="2:18">
      <c r="B271" s="105" t="s">
        <v>3964</v>
      </c>
      <c r="C271" t="s">
        <v>3807</v>
      </c>
      <c r="D271" t="s">
        <v>4158</v>
      </c>
      <c r="E271"/>
      <c r="F271" t="s">
        <v>226</v>
      </c>
      <c r="G271" t="s">
        <v>282</v>
      </c>
      <c r="H271" t="s">
        <v>227</v>
      </c>
      <c r="I271" s="78">
        <v>7.4</v>
      </c>
      <c r="J271" t="s">
        <v>1112</v>
      </c>
      <c r="K271" t="s">
        <v>102</v>
      </c>
      <c r="L271" s="79">
        <v>2.7199999999999998E-2</v>
      </c>
      <c r="M271" s="79">
        <v>5.6000000000000001E-2</v>
      </c>
      <c r="N271" s="78">
        <v>728402.12</v>
      </c>
      <c r="O271" s="78">
        <v>80.06</v>
      </c>
      <c r="P271" s="78">
        <v>583.15873727200005</v>
      </c>
      <c r="Q271" s="79">
        <v>2.9999999999999997E-4</v>
      </c>
      <c r="R271" s="79">
        <v>0</v>
      </c>
    </row>
    <row r="272" spans="2:18">
      <c r="B272" s="105" t="s">
        <v>4159</v>
      </c>
      <c r="C272" t="s">
        <v>3807</v>
      </c>
      <c r="D272" t="s">
        <v>4160</v>
      </c>
      <c r="E272"/>
      <c r="F272" t="s">
        <v>226</v>
      </c>
      <c r="G272" t="s">
        <v>4161</v>
      </c>
      <c r="H272" t="s">
        <v>227</v>
      </c>
      <c r="I272" s="78">
        <v>1.7</v>
      </c>
      <c r="J272" t="s">
        <v>997</v>
      </c>
      <c r="K272" t="s">
        <v>106</v>
      </c>
      <c r="L272" s="79">
        <v>4.8500000000000001E-2</v>
      </c>
      <c r="M272" s="79">
        <v>5.79E-2</v>
      </c>
      <c r="N272" s="78">
        <v>1079266.1000000001</v>
      </c>
      <c r="O272" s="78">
        <v>97.64</v>
      </c>
      <c r="P272" s="78">
        <v>3756.7806724426</v>
      </c>
      <c r="Q272" s="79">
        <v>1.6000000000000001E-3</v>
      </c>
      <c r="R272" s="79">
        <v>2.0000000000000001E-4</v>
      </c>
    </row>
    <row r="273" spans="2:18">
      <c r="B273" s="105" t="s">
        <v>4159</v>
      </c>
      <c r="C273" t="s">
        <v>3807</v>
      </c>
      <c r="D273" t="s">
        <v>4162</v>
      </c>
      <c r="E273"/>
      <c r="F273" t="s">
        <v>226</v>
      </c>
      <c r="G273" t="s">
        <v>3648</v>
      </c>
      <c r="H273" t="s">
        <v>227</v>
      </c>
      <c r="I273" s="78">
        <v>2.14</v>
      </c>
      <c r="J273" t="s">
        <v>997</v>
      </c>
      <c r="K273" t="s">
        <v>106</v>
      </c>
      <c r="L273" s="79">
        <v>4.8500000000000001E-2</v>
      </c>
      <c r="M273" s="79">
        <v>6.0600000000000001E-2</v>
      </c>
      <c r="N273" s="78">
        <v>1011812</v>
      </c>
      <c r="O273" s="78">
        <v>97.76</v>
      </c>
      <c r="P273" s="78">
        <v>3526.3105209280002</v>
      </c>
      <c r="Q273" s="79">
        <v>1.5E-3</v>
      </c>
      <c r="R273" s="79">
        <v>2.0000000000000001E-4</v>
      </c>
    </row>
    <row r="274" spans="2:18">
      <c r="B274" s="105" t="s">
        <v>4159</v>
      </c>
      <c r="C274" t="s">
        <v>3807</v>
      </c>
      <c r="D274" t="s">
        <v>4163</v>
      </c>
      <c r="E274"/>
      <c r="F274" t="s">
        <v>226</v>
      </c>
      <c r="G274" t="s">
        <v>2578</v>
      </c>
      <c r="H274" t="s">
        <v>227</v>
      </c>
      <c r="I274" s="78">
        <v>1.67</v>
      </c>
      <c r="J274" t="s">
        <v>997</v>
      </c>
      <c r="K274" t="s">
        <v>106</v>
      </c>
      <c r="L274" s="79">
        <v>4.8500000000000001E-2</v>
      </c>
      <c r="M274" s="79">
        <v>7.7899999999999997E-2</v>
      </c>
      <c r="N274" s="78">
        <v>1146720.3700000001</v>
      </c>
      <c r="O274" s="78">
        <v>97.29000000000012</v>
      </c>
      <c r="P274" s="78">
        <v>3977.2717440237502</v>
      </c>
      <c r="Q274" s="79">
        <v>1.6999999999999999E-3</v>
      </c>
      <c r="R274" s="79">
        <v>2.0000000000000001E-4</v>
      </c>
    </row>
    <row r="275" spans="2:18">
      <c r="B275" s="105" t="s">
        <v>4159</v>
      </c>
      <c r="C275" t="s">
        <v>3807</v>
      </c>
      <c r="D275" t="s">
        <v>4164</v>
      </c>
      <c r="E275"/>
      <c r="F275" t="s">
        <v>226</v>
      </c>
      <c r="G275" t="s">
        <v>2638</v>
      </c>
      <c r="H275" t="s">
        <v>227</v>
      </c>
      <c r="I275" s="78">
        <v>1.68</v>
      </c>
      <c r="J275" t="s">
        <v>997</v>
      </c>
      <c r="K275" t="s">
        <v>106</v>
      </c>
      <c r="L275" s="79">
        <v>4.8500000000000001E-2</v>
      </c>
      <c r="M275" s="79">
        <v>5.1499999999999997E-2</v>
      </c>
      <c r="N275" s="78">
        <v>337270.67</v>
      </c>
      <c r="O275" s="78">
        <v>100.46</v>
      </c>
      <c r="P275" s="78">
        <v>1207.9008402673301</v>
      </c>
      <c r="Q275" s="79">
        <v>5.0000000000000001E-4</v>
      </c>
      <c r="R275" s="79">
        <v>1E-4</v>
      </c>
    </row>
    <row r="276" spans="2:18">
      <c r="B276" s="104" t="s">
        <v>4165</v>
      </c>
      <c r="I276" s="82">
        <v>0</v>
      </c>
      <c r="M276" s="81">
        <v>0</v>
      </c>
      <c r="N276" s="82">
        <v>0</v>
      </c>
      <c r="P276" s="82">
        <v>0</v>
      </c>
      <c r="Q276" s="81">
        <v>0</v>
      </c>
      <c r="R276" s="81">
        <v>0</v>
      </c>
    </row>
    <row r="277" spans="2:18">
      <c r="B277" s="105" t="s">
        <v>226</v>
      </c>
      <c r="D277" t="s">
        <v>226</v>
      </c>
      <c r="F277" t="s">
        <v>226</v>
      </c>
      <c r="I277" s="78">
        <v>0</v>
      </c>
      <c r="J277" t="s">
        <v>226</v>
      </c>
      <c r="K277" t="s">
        <v>226</v>
      </c>
      <c r="L277" s="79">
        <v>0</v>
      </c>
      <c r="M277" s="79">
        <v>0</v>
      </c>
      <c r="N277" s="78">
        <v>0</v>
      </c>
      <c r="O277" s="78">
        <v>0</v>
      </c>
      <c r="P277" s="78">
        <v>0</v>
      </c>
      <c r="Q277" s="79">
        <v>0</v>
      </c>
      <c r="R277" s="79">
        <v>0</v>
      </c>
    </row>
    <row r="278" spans="2:18">
      <c r="B278" s="104" t="s">
        <v>4166</v>
      </c>
      <c r="I278" s="82">
        <v>0</v>
      </c>
      <c r="M278" s="81">
        <v>0</v>
      </c>
      <c r="N278" s="82">
        <v>0</v>
      </c>
      <c r="P278" s="82">
        <v>0</v>
      </c>
      <c r="Q278" s="81">
        <v>0</v>
      </c>
      <c r="R278" s="81">
        <v>0</v>
      </c>
    </row>
    <row r="279" spans="2:18">
      <c r="B279" s="104" t="s">
        <v>4167</v>
      </c>
      <c r="I279" s="82">
        <v>0</v>
      </c>
      <c r="M279" s="81">
        <v>0</v>
      </c>
      <c r="N279" s="82">
        <v>0</v>
      </c>
      <c r="P279" s="82">
        <v>0</v>
      </c>
      <c r="Q279" s="81">
        <v>0</v>
      </c>
      <c r="R279" s="81">
        <v>0</v>
      </c>
    </row>
    <row r="280" spans="2:18">
      <c r="B280" s="105" t="s">
        <v>226</v>
      </c>
      <c r="D280" t="s">
        <v>226</v>
      </c>
      <c r="F280" t="s">
        <v>226</v>
      </c>
      <c r="I280" s="78">
        <v>0</v>
      </c>
      <c r="J280" t="s">
        <v>226</v>
      </c>
      <c r="K280" t="s">
        <v>226</v>
      </c>
      <c r="L280" s="79">
        <v>0</v>
      </c>
      <c r="M280" s="79">
        <v>0</v>
      </c>
      <c r="N280" s="78">
        <v>0</v>
      </c>
      <c r="O280" s="78">
        <v>0</v>
      </c>
      <c r="P280" s="78">
        <v>0</v>
      </c>
      <c r="Q280" s="79">
        <v>0</v>
      </c>
      <c r="R280" s="79">
        <v>0</v>
      </c>
    </row>
    <row r="281" spans="2:18">
      <c r="B281" s="104" t="s">
        <v>4168</v>
      </c>
      <c r="I281" s="82">
        <v>0</v>
      </c>
      <c r="M281" s="81">
        <v>0</v>
      </c>
      <c r="N281" s="82">
        <v>0</v>
      </c>
      <c r="P281" s="82">
        <v>0</v>
      </c>
      <c r="Q281" s="81">
        <v>0</v>
      </c>
      <c r="R281" s="81">
        <v>0</v>
      </c>
    </row>
    <row r="282" spans="2:18">
      <c r="B282" s="105" t="s">
        <v>226</v>
      </c>
      <c r="D282" t="s">
        <v>226</v>
      </c>
      <c r="F282" t="s">
        <v>226</v>
      </c>
      <c r="I282" s="78">
        <v>0</v>
      </c>
      <c r="J282" t="s">
        <v>226</v>
      </c>
      <c r="K282" t="s">
        <v>226</v>
      </c>
      <c r="L282" s="79">
        <v>0</v>
      </c>
      <c r="M282" s="79">
        <v>0</v>
      </c>
      <c r="N282" s="78">
        <v>0</v>
      </c>
      <c r="O282" s="78">
        <v>0</v>
      </c>
      <c r="P282" s="78">
        <v>0</v>
      </c>
      <c r="Q282" s="79">
        <v>0</v>
      </c>
      <c r="R282" s="79">
        <v>0</v>
      </c>
    </row>
    <row r="283" spans="2:18">
      <c r="B283" s="104" t="s">
        <v>4169</v>
      </c>
      <c r="I283" s="82">
        <v>0</v>
      </c>
      <c r="M283" s="81">
        <v>0</v>
      </c>
      <c r="N283" s="82">
        <v>0</v>
      </c>
      <c r="P283" s="82">
        <v>0</v>
      </c>
      <c r="Q283" s="81">
        <v>0</v>
      </c>
      <c r="R283" s="81">
        <v>0</v>
      </c>
    </row>
    <row r="284" spans="2:18">
      <c r="B284" s="105" t="s">
        <v>226</v>
      </c>
      <c r="D284" t="s">
        <v>226</v>
      </c>
      <c r="F284" t="s">
        <v>226</v>
      </c>
      <c r="I284" s="78">
        <v>0</v>
      </c>
      <c r="J284" t="s">
        <v>226</v>
      </c>
      <c r="K284" t="s">
        <v>226</v>
      </c>
      <c r="L284" s="79">
        <v>0</v>
      </c>
      <c r="M284" s="79">
        <v>0</v>
      </c>
      <c r="N284" s="78">
        <v>0</v>
      </c>
      <c r="O284" s="78">
        <v>0</v>
      </c>
      <c r="P284" s="78">
        <v>0</v>
      </c>
      <c r="Q284" s="79">
        <v>0</v>
      </c>
      <c r="R284" s="79">
        <v>0</v>
      </c>
    </row>
    <row r="285" spans="2:18">
      <c r="B285" s="104" t="s">
        <v>4170</v>
      </c>
      <c r="I285" s="82">
        <v>0</v>
      </c>
      <c r="M285" s="81">
        <v>0</v>
      </c>
      <c r="N285" s="82">
        <v>0</v>
      </c>
      <c r="P285" s="82">
        <v>0</v>
      </c>
      <c r="Q285" s="81">
        <v>0</v>
      </c>
      <c r="R285" s="81">
        <v>0</v>
      </c>
    </row>
    <row r="286" spans="2:18">
      <c r="B286" s="105" t="s">
        <v>226</v>
      </c>
      <c r="D286" t="s">
        <v>226</v>
      </c>
      <c r="F286" t="s">
        <v>226</v>
      </c>
      <c r="I286" s="78">
        <v>0</v>
      </c>
      <c r="J286" t="s">
        <v>226</v>
      </c>
      <c r="K286" t="s">
        <v>226</v>
      </c>
      <c r="L286" s="79">
        <v>0</v>
      </c>
      <c r="M286" s="79">
        <v>0</v>
      </c>
      <c r="N286" s="78">
        <v>0</v>
      </c>
      <c r="O286" s="78">
        <v>0</v>
      </c>
      <c r="P286" s="78">
        <v>0</v>
      </c>
      <c r="Q286" s="79">
        <v>0</v>
      </c>
      <c r="R286" s="79">
        <v>0</v>
      </c>
    </row>
    <row r="287" spans="2:18">
      <c r="B287" s="104" t="s">
        <v>274</v>
      </c>
      <c r="I287" s="82">
        <v>3.76</v>
      </c>
      <c r="M287" s="81">
        <v>4.2500000000000003E-2</v>
      </c>
      <c r="N287" s="82">
        <v>127916220.59</v>
      </c>
      <c r="P287" s="82">
        <v>456544.52685488702</v>
      </c>
      <c r="Q287" s="81">
        <v>0.1981</v>
      </c>
      <c r="R287" s="81">
        <v>2.7099999999999999E-2</v>
      </c>
    </row>
    <row r="288" spans="2:18">
      <c r="B288" s="104" t="s">
        <v>4171</v>
      </c>
      <c r="I288" s="82">
        <v>0</v>
      </c>
      <c r="M288" s="81">
        <v>0</v>
      </c>
      <c r="N288" s="82">
        <v>0</v>
      </c>
      <c r="P288" s="82">
        <v>0</v>
      </c>
      <c r="Q288" s="81">
        <v>0</v>
      </c>
      <c r="R288" s="81">
        <v>0</v>
      </c>
    </row>
    <row r="289" spans="2:18">
      <c r="B289" s="105" t="s">
        <v>226</v>
      </c>
      <c r="D289" t="s">
        <v>226</v>
      </c>
      <c r="F289" t="s">
        <v>226</v>
      </c>
      <c r="I289" s="78">
        <v>0</v>
      </c>
      <c r="J289" t="s">
        <v>226</v>
      </c>
      <c r="K289" t="s">
        <v>226</v>
      </c>
      <c r="L289" s="79">
        <v>0</v>
      </c>
      <c r="M289" s="79">
        <v>0</v>
      </c>
      <c r="N289" s="78">
        <v>0</v>
      </c>
      <c r="O289" s="78">
        <v>0</v>
      </c>
      <c r="P289" s="78">
        <v>0</v>
      </c>
      <c r="Q289" s="79">
        <v>0</v>
      </c>
      <c r="R289" s="79">
        <v>0</v>
      </c>
    </row>
    <row r="290" spans="2:18">
      <c r="B290" s="104" t="s">
        <v>3833</v>
      </c>
      <c r="I290" s="82">
        <v>0</v>
      </c>
      <c r="M290" s="81">
        <v>0</v>
      </c>
      <c r="N290" s="82">
        <v>0</v>
      </c>
      <c r="P290" s="82">
        <v>0</v>
      </c>
      <c r="Q290" s="81">
        <v>0</v>
      </c>
      <c r="R290" s="81">
        <v>0</v>
      </c>
    </row>
    <row r="291" spans="2:18">
      <c r="B291" s="105" t="s">
        <v>226</v>
      </c>
      <c r="D291" t="s">
        <v>226</v>
      </c>
      <c r="F291" t="s">
        <v>226</v>
      </c>
      <c r="I291" s="78">
        <v>0</v>
      </c>
      <c r="J291" t="s">
        <v>226</v>
      </c>
      <c r="K291" t="s">
        <v>226</v>
      </c>
      <c r="L291" s="79">
        <v>0</v>
      </c>
      <c r="M291" s="79">
        <v>0</v>
      </c>
      <c r="N291" s="78">
        <v>0</v>
      </c>
      <c r="O291" s="78">
        <v>0</v>
      </c>
      <c r="P291" s="78">
        <v>0</v>
      </c>
      <c r="Q291" s="79">
        <v>0</v>
      </c>
      <c r="R291" s="79">
        <v>0</v>
      </c>
    </row>
    <row r="292" spans="2:18">
      <c r="B292" s="104" t="s">
        <v>3834</v>
      </c>
      <c r="I292" s="82">
        <v>3.76</v>
      </c>
      <c r="M292" s="81">
        <v>4.2500000000000003E-2</v>
      </c>
      <c r="N292" s="82">
        <v>127916220.59</v>
      </c>
      <c r="P292" s="82">
        <v>456544.52685488702</v>
      </c>
      <c r="Q292" s="81">
        <v>0.1981</v>
      </c>
      <c r="R292" s="81">
        <v>2.7099999999999999E-2</v>
      </c>
    </row>
    <row r="293" spans="2:18">
      <c r="B293" s="105" t="s">
        <v>4172</v>
      </c>
      <c r="C293" t="s">
        <v>3807</v>
      </c>
      <c r="D293" t="s">
        <v>4173</v>
      </c>
      <c r="E293"/>
      <c r="F293" t="s">
        <v>571</v>
      </c>
      <c r="G293" t="s">
        <v>3382</v>
      </c>
      <c r="H293" t="s">
        <v>218</v>
      </c>
      <c r="I293" s="78">
        <v>5.61</v>
      </c>
      <c r="J293" t="s">
        <v>125</v>
      </c>
      <c r="K293" t="s">
        <v>106</v>
      </c>
      <c r="L293" s="79">
        <v>4.8000000000000001E-2</v>
      </c>
      <c r="M293" s="79">
        <v>3.1699999999999999E-2</v>
      </c>
      <c r="N293" s="78">
        <v>7093018</v>
      </c>
      <c r="O293" s="78">
        <v>110.05</v>
      </c>
      <c r="P293" s="78">
        <v>27827.913391585</v>
      </c>
      <c r="Q293" s="79">
        <v>1.21E-2</v>
      </c>
      <c r="R293" s="79">
        <v>1.6999999999999999E-3</v>
      </c>
    </row>
    <row r="294" spans="2:18">
      <c r="B294" s="105" t="s">
        <v>4172</v>
      </c>
      <c r="C294" t="s">
        <v>3807</v>
      </c>
      <c r="D294" t="s">
        <v>4174</v>
      </c>
      <c r="E294"/>
      <c r="F294" t="s">
        <v>571</v>
      </c>
      <c r="G294" t="s">
        <v>4004</v>
      </c>
      <c r="H294" t="s">
        <v>218</v>
      </c>
      <c r="I294" s="78">
        <v>4.37</v>
      </c>
      <c r="J294" t="s">
        <v>125</v>
      </c>
      <c r="K294" t="s">
        <v>106</v>
      </c>
      <c r="L294" s="79">
        <v>4.8000000000000001E-2</v>
      </c>
      <c r="M294" s="79">
        <v>6.7100000000000007E-2</v>
      </c>
      <c r="N294" s="78">
        <v>3779936.71</v>
      </c>
      <c r="O294" s="78">
        <v>102.52</v>
      </c>
      <c r="P294" s="78">
        <v>13815.056325302899</v>
      </c>
      <c r="Q294" s="79">
        <v>6.0000000000000001E-3</v>
      </c>
      <c r="R294" s="79">
        <v>8.0000000000000004E-4</v>
      </c>
    </row>
    <row r="295" spans="2:18">
      <c r="B295" s="105" t="s">
        <v>4175</v>
      </c>
      <c r="C295" t="s">
        <v>3807</v>
      </c>
      <c r="D295" t="s">
        <v>4176</v>
      </c>
      <c r="E295"/>
      <c r="F295" t="s">
        <v>1073</v>
      </c>
      <c r="G295" t="s">
        <v>4004</v>
      </c>
      <c r="H295" t="s">
        <v>211</v>
      </c>
      <c r="I295" s="78">
        <v>7.16</v>
      </c>
      <c r="J295" t="s">
        <v>123</v>
      </c>
      <c r="K295" t="s">
        <v>106</v>
      </c>
      <c r="L295" s="79">
        <v>5.0000000000000001E-4</v>
      </c>
      <c r="M295" s="79">
        <v>5.0900000000000001E-2</v>
      </c>
      <c r="N295" s="78">
        <v>3971392.23</v>
      </c>
      <c r="O295" s="78">
        <v>98.739999999999782</v>
      </c>
      <c r="P295" s="78">
        <v>13979.6223323706</v>
      </c>
      <c r="Q295" s="79">
        <v>6.1000000000000004E-3</v>
      </c>
      <c r="R295" s="79">
        <v>8.0000000000000004E-4</v>
      </c>
    </row>
    <row r="296" spans="2:18">
      <c r="B296" s="105" t="s">
        <v>4177</v>
      </c>
      <c r="C296" t="s">
        <v>3807</v>
      </c>
      <c r="D296" t="s">
        <v>4178</v>
      </c>
      <c r="E296"/>
      <c r="F296" t="s">
        <v>1021</v>
      </c>
      <c r="G296" t="s">
        <v>4179</v>
      </c>
      <c r="H296" t="s">
        <v>273</v>
      </c>
      <c r="I296" s="78">
        <v>10.46</v>
      </c>
      <c r="J296" t="s">
        <v>123</v>
      </c>
      <c r="K296" t="s">
        <v>106</v>
      </c>
      <c r="L296" s="79">
        <v>4.4999999999999998E-2</v>
      </c>
      <c r="M296" s="79">
        <v>4.53E-2</v>
      </c>
      <c r="N296" s="78">
        <v>1728463.24</v>
      </c>
      <c r="O296" s="78">
        <v>100.89</v>
      </c>
      <c r="P296" s="78">
        <v>6216.8129965103399</v>
      </c>
      <c r="Q296" s="79">
        <v>2.7000000000000001E-3</v>
      </c>
      <c r="R296" s="79">
        <v>4.0000000000000002E-4</v>
      </c>
    </row>
    <row r="297" spans="2:18">
      <c r="B297" s="105" t="s">
        <v>4177</v>
      </c>
      <c r="C297" t="s">
        <v>3807</v>
      </c>
      <c r="D297" t="s">
        <v>4180</v>
      </c>
      <c r="E297"/>
      <c r="F297" t="s">
        <v>1021</v>
      </c>
      <c r="G297" t="s">
        <v>4181</v>
      </c>
      <c r="H297" t="s">
        <v>273</v>
      </c>
      <c r="I297" s="78">
        <v>10.46</v>
      </c>
      <c r="J297" t="s">
        <v>123</v>
      </c>
      <c r="K297" t="s">
        <v>106</v>
      </c>
      <c r="L297" s="79">
        <v>4.4999999999999998E-2</v>
      </c>
      <c r="M297" s="79">
        <v>4.53E-2</v>
      </c>
      <c r="N297" s="78">
        <v>334040.56</v>
      </c>
      <c r="O297" s="78">
        <v>100.89</v>
      </c>
      <c r="P297" s="78">
        <v>1201.4532023079601</v>
      </c>
      <c r="Q297" s="79">
        <v>5.0000000000000001E-4</v>
      </c>
      <c r="R297" s="79">
        <v>1E-4</v>
      </c>
    </row>
    <row r="298" spans="2:18">
      <c r="B298" s="105" t="s">
        <v>4177</v>
      </c>
      <c r="C298" t="s">
        <v>3807</v>
      </c>
      <c r="D298" t="s">
        <v>4182</v>
      </c>
      <c r="E298"/>
      <c r="F298" t="s">
        <v>1021</v>
      </c>
      <c r="G298" t="s">
        <v>4183</v>
      </c>
      <c r="H298" t="s">
        <v>273</v>
      </c>
      <c r="I298" s="78">
        <v>10.35</v>
      </c>
      <c r="J298" t="s">
        <v>123</v>
      </c>
      <c r="K298" t="s">
        <v>106</v>
      </c>
      <c r="L298" s="79">
        <v>4.4999999999999998E-2</v>
      </c>
      <c r="M298" s="79">
        <v>0.03</v>
      </c>
      <c r="N298" s="78">
        <v>305366.57</v>
      </c>
      <c r="O298" s="78">
        <v>100.89000000000046</v>
      </c>
      <c r="P298" s="78">
        <v>1098.32064526625</v>
      </c>
      <c r="Q298" s="79">
        <v>5.0000000000000001E-4</v>
      </c>
      <c r="R298" s="79">
        <v>1E-4</v>
      </c>
    </row>
    <row r="299" spans="2:18">
      <c r="B299" s="105" t="s">
        <v>4177</v>
      </c>
      <c r="C299" t="s">
        <v>3807</v>
      </c>
      <c r="D299" t="s">
        <v>4184</v>
      </c>
      <c r="E299"/>
      <c r="F299" t="s">
        <v>1021</v>
      </c>
      <c r="G299" t="s">
        <v>4185</v>
      </c>
      <c r="H299" t="s">
        <v>273</v>
      </c>
      <c r="I299" s="78">
        <v>10.46</v>
      </c>
      <c r="J299" t="s">
        <v>123</v>
      </c>
      <c r="K299" t="s">
        <v>106</v>
      </c>
      <c r="L299" s="79">
        <v>4.4999999999999998E-2</v>
      </c>
      <c r="M299" s="79">
        <v>4.53E-2</v>
      </c>
      <c r="N299" s="78">
        <v>289618.34000000003</v>
      </c>
      <c r="O299" s="78">
        <v>100.89</v>
      </c>
      <c r="P299" s="78">
        <v>1041.6785376006901</v>
      </c>
      <c r="Q299" s="79">
        <v>5.0000000000000001E-4</v>
      </c>
      <c r="R299" s="79">
        <v>1E-4</v>
      </c>
    </row>
    <row r="300" spans="2:18">
      <c r="B300" s="105" t="s">
        <v>3860</v>
      </c>
      <c r="C300" t="s">
        <v>3807</v>
      </c>
      <c r="D300" t="s">
        <v>4186</v>
      </c>
      <c r="E300"/>
      <c r="F300" t="s">
        <v>1096</v>
      </c>
      <c r="G300" t="s">
        <v>4187</v>
      </c>
      <c r="H300" t="s">
        <v>218</v>
      </c>
      <c r="I300" s="78">
        <v>6.82</v>
      </c>
      <c r="J300" t="s">
        <v>1112</v>
      </c>
      <c r="K300" t="s">
        <v>106</v>
      </c>
      <c r="L300" s="79">
        <v>5.3499999999999999E-2</v>
      </c>
      <c r="M300" s="79">
        <v>6.0199999999999997E-2</v>
      </c>
      <c r="N300" s="78">
        <v>3268067.97</v>
      </c>
      <c r="O300" s="78">
        <v>96.140000000000256</v>
      </c>
      <c r="P300" s="78">
        <v>11200.9467477663</v>
      </c>
      <c r="Q300" s="79">
        <v>4.8999999999999998E-3</v>
      </c>
      <c r="R300" s="79">
        <v>6.9999999999999999E-4</v>
      </c>
    </row>
    <row r="301" spans="2:18">
      <c r="B301" s="105" t="s">
        <v>4188</v>
      </c>
      <c r="C301" t="s">
        <v>3807</v>
      </c>
      <c r="D301" t="s">
        <v>4189</v>
      </c>
      <c r="E301"/>
      <c r="F301" t="s">
        <v>1117</v>
      </c>
      <c r="G301" t="s">
        <v>2550</v>
      </c>
      <c r="H301" t="s">
        <v>211</v>
      </c>
      <c r="I301" s="78">
        <v>9.99</v>
      </c>
      <c r="J301" t="s">
        <v>542</v>
      </c>
      <c r="K301" t="s">
        <v>106</v>
      </c>
      <c r="L301" s="79">
        <v>4.9000000000000002E-2</v>
      </c>
      <c r="M301" s="79">
        <v>3.6200000000000003E-2</v>
      </c>
      <c r="N301" s="78">
        <v>1462526.92</v>
      </c>
      <c r="O301" s="78">
        <v>108.93</v>
      </c>
      <c r="P301" s="78">
        <v>5679.5104961531397</v>
      </c>
      <c r="Q301" s="79">
        <v>2.5000000000000001E-3</v>
      </c>
      <c r="R301" s="79">
        <v>2.9999999999999997E-4</v>
      </c>
    </row>
    <row r="302" spans="2:18">
      <c r="B302" s="105" t="s">
        <v>4190</v>
      </c>
      <c r="C302" t="s">
        <v>3807</v>
      </c>
      <c r="D302" t="s">
        <v>4191</v>
      </c>
      <c r="E302"/>
      <c r="F302" t="s">
        <v>1021</v>
      </c>
      <c r="G302" t="s">
        <v>4192</v>
      </c>
      <c r="H302" t="s">
        <v>273</v>
      </c>
      <c r="I302" s="78">
        <v>0.9</v>
      </c>
      <c r="J302" t="s">
        <v>1112</v>
      </c>
      <c r="K302" t="s">
        <v>106</v>
      </c>
      <c r="L302" s="79">
        <v>5.3900000000000003E-2</v>
      </c>
      <c r="M302" s="79">
        <v>3.32E-2</v>
      </c>
      <c r="N302" s="78">
        <v>4683806.0199999996</v>
      </c>
      <c r="O302" s="78">
        <v>124.02000000000024</v>
      </c>
      <c r="P302" s="78">
        <v>20708.5724457043</v>
      </c>
      <c r="Q302" s="79">
        <v>8.9999999999999993E-3</v>
      </c>
      <c r="R302" s="79">
        <v>1.1999999999999999E-3</v>
      </c>
    </row>
    <row r="303" spans="2:18">
      <c r="B303" s="105" t="s">
        <v>4193</v>
      </c>
      <c r="C303" t="s">
        <v>3807</v>
      </c>
      <c r="D303" t="s">
        <v>4194</v>
      </c>
      <c r="E303"/>
      <c r="F303" t="s">
        <v>1021</v>
      </c>
      <c r="G303" t="s">
        <v>3382</v>
      </c>
      <c r="H303" t="s">
        <v>273</v>
      </c>
      <c r="I303" s="78">
        <v>4.25</v>
      </c>
      <c r="J303" t="s">
        <v>127</v>
      </c>
      <c r="K303" t="s">
        <v>106</v>
      </c>
      <c r="L303" s="79">
        <v>5.0200000000000002E-2</v>
      </c>
      <c r="M303" s="79">
        <v>3.1899999999999998E-2</v>
      </c>
      <c r="N303" s="78">
        <v>2478132</v>
      </c>
      <c r="O303" s="78">
        <v>103.68</v>
      </c>
      <c r="P303" s="78">
        <v>9159.6516733440003</v>
      </c>
      <c r="Q303" s="79">
        <v>4.0000000000000001E-3</v>
      </c>
      <c r="R303" s="79">
        <v>5.0000000000000001E-4</v>
      </c>
    </row>
    <row r="304" spans="2:18">
      <c r="B304" s="105" t="s">
        <v>4195</v>
      </c>
      <c r="C304" t="s">
        <v>3807</v>
      </c>
      <c r="D304" t="s">
        <v>4196</v>
      </c>
      <c r="E304"/>
      <c r="F304" t="s">
        <v>1021</v>
      </c>
      <c r="G304" t="s">
        <v>2971</v>
      </c>
      <c r="H304" t="s">
        <v>3810</v>
      </c>
      <c r="I304" s="78">
        <v>9.2100000000000009</v>
      </c>
      <c r="J304" t="s">
        <v>1112</v>
      </c>
      <c r="K304" t="s">
        <v>106</v>
      </c>
      <c r="L304" s="79">
        <v>4.36E-2</v>
      </c>
      <c r="M304" s="79">
        <v>2.92E-2</v>
      </c>
      <c r="N304" s="78">
        <v>4496033.08</v>
      </c>
      <c r="O304" s="78">
        <v>102.11000000000044</v>
      </c>
      <c r="P304" s="78">
        <v>16366.556282527399</v>
      </c>
      <c r="Q304" s="79">
        <v>7.1000000000000004E-3</v>
      </c>
      <c r="R304" s="79">
        <v>1E-3</v>
      </c>
    </row>
    <row r="305" spans="2:18">
      <c r="B305" s="105" t="s">
        <v>4197</v>
      </c>
      <c r="C305" t="s">
        <v>3807</v>
      </c>
      <c r="D305" t="s">
        <v>4198</v>
      </c>
      <c r="E305"/>
      <c r="F305" t="s">
        <v>4199</v>
      </c>
      <c r="G305" t="s">
        <v>374</v>
      </c>
      <c r="H305" t="s">
        <v>218</v>
      </c>
      <c r="I305" s="78">
        <v>2.34</v>
      </c>
      <c r="J305" t="s">
        <v>1057</v>
      </c>
      <c r="K305" t="s">
        <v>106</v>
      </c>
      <c r="L305" s="79">
        <v>7.0000000000000007E-2</v>
      </c>
      <c r="M305" s="79">
        <v>0.10249999999999999</v>
      </c>
      <c r="N305" s="78">
        <v>1007860.84</v>
      </c>
      <c r="O305" s="78">
        <v>92.94</v>
      </c>
      <c r="P305" s="78">
        <v>3339.3564076412399</v>
      </c>
      <c r="Q305" s="79">
        <v>1.4E-3</v>
      </c>
      <c r="R305" s="79">
        <v>2.0000000000000001E-4</v>
      </c>
    </row>
    <row r="306" spans="2:18">
      <c r="B306" s="105" t="s">
        <v>4197</v>
      </c>
      <c r="C306" t="s">
        <v>3807</v>
      </c>
      <c r="D306" t="s">
        <v>4200</v>
      </c>
      <c r="E306"/>
      <c r="F306" t="s">
        <v>4199</v>
      </c>
      <c r="G306" t="s">
        <v>374</v>
      </c>
      <c r="H306" t="s">
        <v>218</v>
      </c>
      <c r="I306" s="78">
        <v>1.18</v>
      </c>
      <c r="J306" t="s">
        <v>1057</v>
      </c>
      <c r="K306" t="s">
        <v>106</v>
      </c>
      <c r="L306" s="79">
        <v>4.7500000000000001E-2</v>
      </c>
      <c r="M306" s="79">
        <v>7.8200000000000006E-2</v>
      </c>
      <c r="N306" s="78">
        <v>2794536.03</v>
      </c>
      <c r="O306" s="78">
        <v>96.62</v>
      </c>
      <c r="P306" s="78">
        <v>9625.7877389430905</v>
      </c>
      <c r="Q306" s="79">
        <v>4.1999999999999997E-3</v>
      </c>
      <c r="R306" s="79">
        <v>5.9999999999999995E-4</v>
      </c>
    </row>
    <row r="307" spans="2:18">
      <c r="B307" s="105" t="s">
        <v>4201</v>
      </c>
      <c r="C307" t="s">
        <v>3974</v>
      </c>
      <c r="D307" t="s">
        <v>4202</v>
      </c>
      <c r="E307"/>
      <c r="F307" t="s">
        <v>226</v>
      </c>
      <c r="G307" t="s">
        <v>359</v>
      </c>
      <c r="H307" t="s">
        <v>227</v>
      </c>
      <c r="I307" s="78">
        <v>2.78</v>
      </c>
      <c r="J307" t="s">
        <v>448</v>
      </c>
      <c r="K307" t="s">
        <v>106</v>
      </c>
      <c r="L307" s="79">
        <v>2.92E-2</v>
      </c>
      <c r="M307" s="79">
        <v>6.4600000000000005E-2</v>
      </c>
      <c r="N307" s="78">
        <v>650012.1</v>
      </c>
      <c r="O307" s="78">
        <v>91.57</v>
      </c>
      <c r="P307" s="78">
        <v>2121.9453250930601</v>
      </c>
      <c r="Q307" s="79">
        <v>8.9999999999999998E-4</v>
      </c>
      <c r="R307" s="79">
        <v>1E-4</v>
      </c>
    </row>
    <row r="308" spans="2:18">
      <c r="B308" s="105" t="s">
        <v>4201</v>
      </c>
      <c r="C308" t="s">
        <v>3974</v>
      </c>
      <c r="D308" t="s">
        <v>4203</v>
      </c>
      <c r="E308"/>
      <c r="F308" t="s">
        <v>226</v>
      </c>
      <c r="G308" t="s">
        <v>2894</v>
      </c>
      <c r="H308" t="s">
        <v>227</v>
      </c>
      <c r="I308" s="78">
        <v>2.77</v>
      </c>
      <c r="J308" t="s">
        <v>448</v>
      </c>
      <c r="K308" t="s">
        <v>106</v>
      </c>
      <c r="L308" s="79">
        <v>2.92E-2</v>
      </c>
      <c r="M308" s="79">
        <v>6.1600000000000002E-2</v>
      </c>
      <c r="N308" s="78">
        <v>252109.7</v>
      </c>
      <c r="O308" s="78">
        <v>92.97</v>
      </c>
      <c r="P308" s="78">
        <v>835.58747354085006</v>
      </c>
      <c r="Q308" s="79">
        <v>4.0000000000000002E-4</v>
      </c>
      <c r="R308" s="79">
        <v>0</v>
      </c>
    </row>
    <row r="309" spans="2:18">
      <c r="B309" s="105" t="s">
        <v>4201</v>
      </c>
      <c r="C309" t="s">
        <v>3974</v>
      </c>
      <c r="D309" t="s">
        <v>4204</v>
      </c>
      <c r="E309"/>
      <c r="F309" t="s">
        <v>226</v>
      </c>
      <c r="G309" t="s">
        <v>2818</v>
      </c>
      <c r="H309" t="s">
        <v>227</v>
      </c>
      <c r="I309" s="78">
        <v>4.3</v>
      </c>
      <c r="J309" t="s">
        <v>613</v>
      </c>
      <c r="K309" t="s">
        <v>106</v>
      </c>
      <c r="L309" s="79">
        <v>2.6700000000000002E-2</v>
      </c>
      <c r="M309" s="79">
        <v>3.5400000000000001E-2</v>
      </c>
      <c r="N309" s="78">
        <v>6745436.8600000003</v>
      </c>
      <c r="O309" s="78">
        <v>97.56</v>
      </c>
      <c r="P309" s="78">
        <v>23460.723835196099</v>
      </c>
      <c r="Q309" s="79">
        <v>1.0200000000000001E-2</v>
      </c>
      <c r="R309" s="79">
        <v>1.4E-3</v>
      </c>
    </row>
    <row r="310" spans="2:18">
      <c r="B310" s="105" t="s">
        <v>4201</v>
      </c>
      <c r="C310" t="s">
        <v>3974</v>
      </c>
      <c r="D310" t="s">
        <v>4205</v>
      </c>
      <c r="E310"/>
      <c r="F310" t="s">
        <v>226</v>
      </c>
      <c r="G310" t="s">
        <v>2665</v>
      </c>
      <c r="H310" t="s">
        <v>227</v>
      </c>
      <c r="I310" s="78">
        <v>2.77</v>
      </c>
      <c r="J310" t="s">
        <v>448</v>
      </c>
      <c r="K310" t="s">
        <v>106</v>
      </c>
      <c r="L310" s="79">
        <v>2.92E-2</v>
      </c>
      <c r="M310" s="79">
        <v>6.1600000000000002E-2</v>
      </c>
      <c r="N310" s="78">
        <v>146441</v>
      </c>
      <c r="O310" s="78">
        <v>92.97</v>
      </c>
      <c r="P310" s="78">
        <v>485.36119480050002</v>
      </c>
      <c r="Q310" s="79">
        <v>2.0000000000000001E-4</v>
      </c>
      <c r="R310" s="79">
        <v>0</v>
      </c>
    </row>
    <row r="311" spans="2:18">
      <c r="B311" s="105" t="s">
        <v>4201</v>
      </c>
      <c r="C311" t="s">
        <v>3974</v>
      </c>
      <c r="D311" t="s">
        <v>4206</v>
      </c>
      <c r="E311"/>
      <c r="F311" t="s">
        <v>226</v>
      </c>
      <c r="G311" t="s">
        <v>2908</v>
      </c>
      <c r="H311" t="s">
        <v>227</v>
      </c>
      <c r="I311" s="78">
        <v>4.3</v>
      </c>
      <c r="J311" t="s">
        <v>613</v>
      </c>
      <c r="K311" t="s">
        <v>106</v>
      </c>
      <c r="L311" s="79">
        <v>2.6700000000000002E-2</v>
      </c>
      <c r="M311" s="79">
        <v>3.5400000000000001E-2</v>
      </c>
      <c r="N311" s="78">
        <v>60733.02</v>
      </c>
      <c r="O311" s="78">
        <v>97.49</v>
      </c>
      <c r="P311" s="78">
        <v>211.07873457087001</v>
      </c>
      <c r="Q311" s="79">
        <v>1E-4</v>
      </c>
      <c r="R311" s="79">
        <v>0</v>
      </c>
    </row>
    <row r="312" spans="2:18">
      <c r="B312" s="105" t="s">
        <v>4201</v>
      </c>
      <c r="C312" t="s">
        <v>3974</v>
      </c>
      <c r="D312" t="s">
        <v>4207</v>
      </c>
      <c r="E312"/>
      <c r="F312" t="s">
        <v>226</v>
      </c>
      <c r="G312" t="s">
        <v>2587</v>
      </c>
      <c r="H312" t="s">
        <v>227</v>
      </c>
      <c r="I312" s="78">
        <v>5.57</v>
      </c>
      <c r="J312" t="s">
        <v>448</v>
      </c>
      <c r="K312" t="s">
        <v>106</v>
      </c>
      <c r="L312" s="79">
        <v>3.3399999999999999E-2</v>
      </c>
      <c r="M312" s="79">
        <v>0.1358</v>
      </c>
      <c r="N312" s="78">
        <v>200998.62</v>
      </c>
      <c r="O312" s="78">
        <v>100</v>
      </c>
      <c r="P312" s="78">
        <v>716.56008029999998</v>
      </c>
      <c r="Q312" s="79">
        <v>2.9999999999999997E-4</v>
      </c>
      <c r="R312" s="79">
        <v>0</v>
      </c>
    </row>
    <row r="313" spans="2:18">
      <c r="B313" s="105" t="s">
        <v>4208</v>
      </c>
      <c r="C313" t="s">
        <v>3807</v>
      </c>
      <c r="D313" t="s">
        <v>4209</v>
      </c>
      <c r="E313"/>
      <c r="F313" t="s">
        <v>226</v>
      </c>
      <c r="G313" t="s">
        <v>4210</v>
      </c>
      <c r="H313" t="s">
        <v>227</v>
      </c>
      <c r="I313" s="78">
        <v>2.59</v>
      </c>
      <c r="J313" t="s">
        <v>1037</v>
      </c>
      <c r="K313" t="s">
        <v>106</v>
      </c>
      <c r="L313" s="79">
        <v>2.7E-2</v>
      </c>
      <c r="M313" s="79">
        <v>3.5200000000000002E-2</v>
      </c>
      <c r="N313" s="78">
        <v>5804342.4900000002</v>
      </c>
      <c r="O313" s="78">
        <v>100.0800000000001</v>
      </c>
      <c r="P313" s="78">
        <v>20709.0349616315</v>
      </c>
      <c r="Q313" s="79">
        <v>8.9999999999999993E-3</v>
      </c>
      <c r="R313" s="79">
        <v>1.1999999999999999E-3</v>
      </c>
    </row>
    <row r="314" spans="2:18">
      <c r="B314" s="105" t="s">
        <v>4211</v>
      </c>
      <c r="C314" t="s">
        <v>3807</v>
      </c>
      <c r="D314" t="s">
        <v>4212</v>
      </c>
      <c r="E314"/>
      <c r="F314" t="s">
        <v>226</v>
      </c>
      <c r="G314" t="s">
        <v>4213</v>
      </c>
      <c r="H314" t="s">
        <v>227</v>
      </c>
      <c r="I314" s="78">
        <v>0.3</v>
      </c>
      <c r="J314" t="s">
        <v>1037</v>
      </c>
      <c r="K314" t="s">
        <v>106</v>
      </c>
      <c r="L314" s="79">
        <v>2.1399999999999999E-2</v>
      </c>
      <c r="M314" s="79">
        <v>1.35E-2</v>
      </c>
      <c r="N314" s="78">
        <v>46416.75</v>
      </c>
      <c r="O314" s="78">
        <v>100.77</v>
      </c>
      <c r="P314" s="78">
        <v>166.74987674587501</v>
      </c>
      <c r="Q314" s="79">
        <v>1E-4</v>
      </c>
      <c r="R314" s="79">
        <v>0</v>
      </c>
    </row>
    <row r="315" spans="2:18">
      <c r="B315" s="105" t="s">
        <v>4211</v>
      </c>
      <c r="C315" t="s">
        <v>3807</v>
      </c>
      <c r="D315" t="s">
        <v>4214</v>
      </c>
      <c r="E315"/>
      <c r="F315" t="s">
        <v>226</v>
      </c>
      <c r="G315" t="s">
        <v>3641</v>
      </c>
      <c r="H315" t="s">
        <v>227</v>
      </c>
      <c r="I315" s="78">
        <v>0.3</v>
      </c>
      <c r="J315" t="s">
        <v>1037</v>
      </c>
      <c r="K315" t="s">
        <v>106</v>
      </c>
      <c r="L315" s="79">
        <v>2.75E-2</v>
      </c>
      <c r="M315" s="79">
        <v>1.35E-2</v>
      </c>
      <c r="N315" s="78">
        <v>26024.51</v>
      </c>
      <c r="O315" s="78">
        <v>100.77</v>
      </c>
      <c r="P315" s="78">
        <v>93.491763961754998</v>
      </c>
      <c r="Q315" s="79">
        <v>0</v>
      </c>
      <c r="R315" s="79">
        <v>0</v>
      </c>
    </row>
    <row r="316" spans="2:18">
      <c r="B316" s="105" t="s">
        <v>4211</v>
      </c>
      <c r="C316" t="s">
        <v>3807</v>
      </c>
      <c r="D316" t="s">
        <v>4215</v>
      </c>
      <c r="E316"/>
      <c r="F316" t="s">
        <v>226</v>
      </c>
      <c r="G316" t="s">
        <v>3296</v>
      </c>
      <c r="H316" t="s">
        <v>227</v>
      </c>
      <c r="I316" s="78">
        <v>0.3</v>
      </c>
      <c r="J316" t="s">
        <v>1037</v>
      </c>
      <c r="K316" t="s">
        <v>106</v>
      </c>
      <c r="L316" s="79">
        <v>2.75E-2</v>
      </c>
      <c r="M316" s="79">
        <v>1.35E-2</v>
      </c>
      <c r="N316" s="78">
        <v>23630.99</v>
      </c>
      <c r="O316" s="78">
        <v>100.77</v>
      </c>
      <c r="P316" s="78">
        <v>84.893161840995006</v>
      </c>
      <c r="Q316" s="79">
        <v>0</v>
      </c>
      <c r="R316" s="79">
        <v>0</v>
      </c>
    </row>
    <row r="317" spans="2:18">
      <c r="B317" s="105" t="s">
        <v>4211</v>
      </c>
      <c r="C317" t="s">
        <v>3807</v>
      </c>
      <c r="D317" t="s">
        <v>4216</v>
      </c>
      <c r="E317"/>
      <c r="F317" t="s">
        <v>226</v>
      </c>
      <c r="G317" t="s">
        <v>2830</v>
      </c>
      <c r="H317" t="s">
        <v>227</v>
      </c>
      <c r="I317" s="78">
        <v>0.3</v>
      </c>
      <c r="J317" t="s">
        <v>1037</v>
      </c>
      <c r="K317" t="s">
        <v>106</v>
      </c>
      <c r="L317" s="79">
        <v>2.75E-2</v>
      </c>
      <c r="M317" s="79">
        <v>1.35E-2</v>
      </c>
      <c r="N317" s="78">
        <v>67755.48</v>
      </c>
      <c r="O317" s="78">
        <v>100.77</v>
      </c>
      <c r="P317" s="78">
        <v>243.40820800373999</v>
      </c>
      <c r="Q317" s="79">
        <v>1E-4</v>
      </c>
      <c r="R317" s="79">
        <v>0</v>
      </c>
    </row>
    <row r="318" spans="2:18">
      <c r="B318" s="105" t="s">
        <v>4211</v>
      </c>
      <c r="C318" t="s">
        <v>3807</v>
      </c>
      <c r="D318" t="s">
        <v>4217</v>
      </c>
      <c r="E318"/>
      <c r="F318" t="s">
        <v>226</v>
      </c>
      <c r="G318" t="s">
        <v>359</v>
      </c>
      <c r="H318" t="s">
        <v>227</v>
      </c>
      <c r="I318" s="78">
        <v>4.8600000000000003</v>
      </c>
      <c r="J318" t="s">
        <v>542</v>
      </c>
      <c r="K318" t="s">
        <v>106</v>
      </c>
      <c r="L318" s="79">
        <v>3.0300000000000001E-2</v>
      </c>
      <c r="M318" s="79">
        <v>3.7199999999999997E-2</v>
      </c>
      <c r="N318" s="78">
        <v>6500119.6600000001</v>
      </c>
      <c r="O318" s="78">
        <v>100</v>
      </c>
      <c r="P318" s="78">
        <v>23172.926587900001</v>
      </c>
      <c r="Q318" s="79">
        <v>1.01E-2</v>
      </c>
      <c r="R318" s="79">
        <v>1.4E-3</v>
      </c>
    </row>
    <row r="319" spans="2:18">
      <c r="B319" s="105" t="s">
        <v>4211</v>
      </c>
      <c r="C319" t="s">
        <v>3807</v>
      </c>
      <c r="D319" t="s">
        <v>4218</v>
      </c>
      <c r="E319"/>
      <c r="F319" t="s">
        <v>226</v>
      </c>
      <c r="G319" t="s">
        <v>2623</v>
      </c>
      <c r="H319" t="s">
        <v>227</v>
      </c>
      <c r="I319" s="78">
        <v>0.3</v>
      </c>
      <c r="J319" t="s">
        <v>1037</v>
      </c>
      <c r="K319" t="s">
        <v>106</v>
      </c>
      <c r="L319" s="79">
        <v>2.75E-2</v>
      </c>
      <c r="M319" s="79">
        <v>1.35E-2</v>
      </c>
      <c r="N319" s="78">
        <v>113959.06</v>
      </c>
      <c r="O319" s="78">
        <v>100.77</v>
      </c>
      <c r="P319" s="78">
        <v>409.39228207653002</v>
      </c>
      <c r="Q319" s="79">
        <v>2.0000000000000001E-4</v>
      </c>
      <c r="R319" s="79">
        <v>0</v>
      </c>
    </row>
    <row r="320" spans="2:18">
      <c r="B320" s="105" t="s">
        <v>4211</v>
      </c>
      <c r="C320" t="s">
        <v>3807</v>
      </c>
      <c r="D320" t="s">
        <v>4219</v>
      </c>
      <c r="E320"/>
      <c r="F320" t="s">
        <v>226</v>
      </c>
      <c r="G320" t="s">
        <v>2651</v>
      </c>
      <c r="H320" t="s">
        <v>227</v>
      </c>
      <c r="I320" s="78">
        <v>0.3</v>
      </c>
      <c r="J320" t="s">
        <v>1037</v>
      </c>
      <c r="K320" t="s">
        <v>106</v>
      </c>
      <c r="L320" s="79">
        <v>2.75E-2</v>
      </c>
      <c r="M320" s="79">
        <v>1.35E-2</v>
      </c>
      <c r="N320" s="78">
        <v>10411.51</v>
      </c>
      <c r="O320" s="78">
        <v>100.82</v>
      </c>
      <c r="P320" s="78">
        <v>37.421392821829997</v>
      </c>
      <c r="Q320" s="79">
        <v>0</v>
      </c>
      <c r="R320" s="79">
        <v>0</v>
      </c>
    </row>
    <row r="321" spans="2:18">
      <c r="B321" s="105" t="s">
        <v>4220</v>
      </c>
      <c r="C321" t="s">
        <v>3807</v>
      </c>
      <c r="D321" t="s">
        <v>4221</v>
      </c>
      <c r="E321"/>
      <c r="F321" t="s">
        <v>226</v>
      </c>
      <c r="G321" t="s">
        <v>4222</v>
      </c>
      <c r="H321" t="s">
        <v>227</v>
      </c>
      <c r="I321" s="78">
        <v>3.47</v>
      </c>
      <c r="J321" t="s">
        <v>123</v>
      </c>
      <c r="K321" t="s">
        <v>106</v>
      </c>
      <c r="L321" s="79">
        <v>4.4999999999999998E-2</v>
      </c>
      <c r="M321" s="79">
        <v>8.1500000000000003E-2</v>
      </c>
      <c r="N321" s="78">
        <v>1779443.08</v>
      </c>
      <c r="O321" s="78">
        <v>90.85</v>
      </c>
      <c r="P321" s="78">
        <v>5763.2646961116998</v>
      </c>
      <c r="Q321" s="79">
        <v>2.5000000000000001E-3</v>
      </c>
      <c r="R321" s="79">
        <v>2.9999999999999997E-4</v>
      </c>
    </row>
    <row r="322" spans="2:18">
      <c r="B322" s="105" t="s">
        <v>4223</v>
      </c>
      <c r="C322" t="s">
        <v>3807</v>
      </c>
      <c r="D322" t="s">
        <v>4224</v>
      </c>
      <c r="E322"/>
      <c r="F322" t="s">
        <v>226</v>
      </c>
      <c r="G322" t="s">
        <v>3067</v>
      </c>
      <c r="H322" t="s">
        <v>227</v>
      </c>
      <c r="I322" s="78">
        <v>5.74</v>
      </c>
      <c r="J322" t="s">
        <v>1112</v>
      </c>
      <c r="K322" t="s">
        <v>106</v>
      </c>
      <c r="L322" s="79">
        <v>3.9199999999999999E-2</v>
      </c>
      <c r="M322" s="79">
        <v>3.7199999999999997E-2</v>
      </c>
      <c r="N322" s="78">
        <v>327390.33</v>
      </c>
      <c r="O322" s="78">
        <v>99.86</v>
      </c>
      <c r="P322" s="78">
        <v>1165.51252131297</v>
      </c>
      <c r="Q322" s="79">
        <v>5.0000000000000001E-4</v>
      </c>
      <c r="R322" s="79">
        <v>1E-4</v>
      </c>
    </row>
    <row r="323" spans="2:18">
      <c r="B323" s="105" t="s">
        <v>4223</v>
      </c>
      <c r="C323" t="s">
        <v>3807</v>
      </c>
      <c r="D323" t="s">
        <v>4225</v>
      </c>
      <c r="E323"/>
      <c r="F323" t="s">
        <v>226</v>
      </c>
      <c r="G323" t="s">
        <v>3072</v>
      </c>
      <c r="H323" t="s">
        <v>227</v>
      </c>
      <c r="I323" s="78">
        <v>3.22</v>
      </c>
      <c r="J323" t="s">
        <v>1112</v>
      </c>
      <c r="K323" t="s">
        <v>106</v>
      </c>
      <c r="L323" s="79">
        <v>3.9199999999999999E-2</v>
      </c>
      <c r="M323" s="79">
        <v>0.53139999999999998</v>
      </c>
      <c r="N323" s="78">
        <v>38723.620000000003</v>
      </c>
      <c r="O323" s="78">
        <v>99.86</v>
      </c>
      <c r="P323" s="78">
        <v>137.85643571258001</v>
      </c>
      <c r="Q323" s="79">
        <v>1E-4</v>
      </c>
      <c r="R323" s="79">
        <v>0</v>
      </c>
    </row>
    <row r="324" spans="2:18">
      <c r="B324" s="105" t="s">
        <v>4223</v>
      </c>
      <c r="C324" t="s">
        <v>3807</v>
      </c>
      <c r="D324" t="s">
        <v>4226</v>
      </c>
      <c r="E324"/>
      <c r="F324" t="s">
        <v>226</v>
      </c>
      <c r="G324" t="s">
        <v>4028</v>
      </c>
      <c r="H324" t="s">
        <v>227</v>
      </c>
      <c r="I324" s="78">
        <v>5.74</v>
      </c>
      <c r="J324" t="s">
        <v>1112</v>
      </c>
      <c r="K324" t="s">
        <v>106</v>
      </c>
      <c r="L324" s="79">
        <v>3.9199999999999999E-2</v>
      </c>
      <c r="M324" s="79">
        <v>3.7199999999999997E-2</v>
      </c>
      <c r="N324" s="78">
        <v>528048.82999999996</v>
      </c>
      <c r="O324" s="78">
        <v>99.86</v>
      </c>
      <c r="P324" s="78">
        <v>1879.8585872394699</v>
      </c>
      <c r="Q324" s="79">
        <v>8.0000000000000004E-4</v>
      </c>
      <c r="R324" s="79">
        <v>1E-4</v>
      </c>
    </row>
    <row r="325" spans="2:18">
      <c r="B325" s="105" t="s">
        <v>4223</v>
      </c>
      <c r="C325" t="s">
        <v>3807</v>
      </c>
      <c r="D325" t="s">
        <v>4227</v>
      </c>
      <c r="E325"/>
      <c r="F325" t="s">
        <v>226</v>
      </c>
      <c r="G325" t="s">
        <v>4028</v>
      </c>
      <c r="H325" t="s">
        <v>227</v>
      </c>
      <c r="I325" s="78">
        <v>5.74</v>
      </c>
      <c r="J325" t="s">
        <v>542</v>
      </c>
      <c r="K325" t="s">
        <v>106</v>
      </c>
      <c r="L325" s="79">
        <v>3.9199999999999999E-2</v>
      </c>
      <c r="M325" s="79">
        <v>3.7199999999999997E-2</v>
      </c>
      <c r="N325" s="78">
        <v>35203.58</v>
      </c>
      <c r="O325" s="78">
        <v>99.86</v>
      </c>
      <c r="P325" s="78">
        <v>125.32506163222</v>
      </c>
      <c r="Q325" s="79">
        <v>1E-4</v>
      </c>
      <c r="R325" s="79">
        <v>0</v>
      </c>
    </row>
    <row r="326" spans="2:18">
      <c r="B326" s="105" t="s">
        <v>4223</v>
      </c>
      <c r="C326" t="s">
        <v>3807</v>
      </c>
      <c r="D326" t="s">
        <v>4228</v>
      </c>
      <c r="E326"/>
      <c r="F326" t="s">
        <v>226</v>
      </c>
      <c r="G326" t="s">
        <v>4028</v>
      </c>
      <c r="H326" t="s">
        <v>227</v>
      </c>
      <c r="I326" s="78">
        <v>5.74</v>
      </c>
      <c r="J326" t="s">
        <v>542</v>
      </c>
      <c r="K326" t="s">
        <v>106</v>
      </c>
      <c r="L326" s="79">
        <v>3.9199999999999999E-2</v>
      </c>
      <c r="M326" s="79">
        <v>3.7199999999999997E-2</v>
      </c>
      <c r="N326" s="78">
        <v>1249715.25</v>
      </c>
      <c r="O326" s="78">
        <v>99.86</v>
      </c>
      <c r="P326" s="78">
        <v>4448.9975374372498</v>
      </c>
      <c r="Q326" s="79">
        <v>1.9E-3</v>
      </c>
      <c r="R326" s="79">
        <v>2.9999999999999997E-4</v>
      </c>
    </row>
    <row r="327" spans="2:18">
      <c r="B327" s="105" t="s">
        <v>4223</v>
      </c>
      <c r="C327" t="s">
        <v>3807</v>
      </c>
      <c r="D327" t="s">
        <v>4229</v>
      </c>
      <c r="E327"/>
      <c r="F327" t="s">
        <v>226</v>
      </c>
      <c r="G327" t="s">
        <v>2596</v>
      </c>
      <c r="H327" t="s">
        <v>227</v>
      </c>
      <c r="I327" s="78">
        <v>5.74</v>
      </c>
      <c r="J327" t="s">
        <v>542</v>
      </c>
      <c r="K327" t="s">
        <v>106</v>
      </c>
      <c r="L327" s="79">
        <v>3.9199999999999999E-2</v>
      </c>
      <c r="M327" s="79">
        <v>3.7199999999999997E-2</v>
      </c>
      <c r="N327" s="78">
        <v>705825.3</v>
      </c>
      <c r="O327" s="78">
        <v>99.86</v>
      </c>
      <c r="P327" s="78">
        <v>2512.7444204276999</v>
      </c>
      <c r="Q327" s="79">
        <v>1.1000000000000001E-3</v>
      </c>
      <c r="R327" s="79">
        <v>1E-4</v>
      </c>
    </row>
    <row r="328" spans="2:18">
      <c r="B328" s="105" t="s">
        <v>4223</v>
      </c>
      <c r="C328" t="s">
        <v>3807</v>
      </c>
      <c r="D328" t="s">
        <v>4230</v>
      </c>
      <c r="E328"/>
      <c r="F328" t="s">
        <v>226</v>
      </c>
      <c r="G328" t="s">
        <v>2651</v>
      </c>
      <c r="H328" t="s">
        <v>227</v>
      </c>
      <c r="I328" s="78">
        <v>5.72</v>
      </c>
      <c r="J328" t="s">
        <v>542</v>
      </c>
      <c r="K328" t="s">
        <v>106</v>
      </c>
      <c r="L328" s="79">
        <v>3.9199999999999999E-2</v>
      </c>
      <c r="M328" s="79">
        <v>3.7199999999999997E-2</v>
      </c>
      <c r="N328" s="78">
        <v>279866.15999999997</v>
      </c>
      <c r="O328" s="78">
        <v>100.22</v>
      </c>
      <c r="P328" s="78">
        <v>999.91785069288005</v>
      </c>
      <c r="Q328" s="79">
        <v>4.0000000000000002E-4</v>
      </c>
      <c r="R328" s="79">
        <v>1E-4</v>
      </c>
    </row>
    <row r="329" spans="2:18">
      <c r="B329" s="105" t="s">
        <v>4223</v>
      </c>
      <c r="C329" t="s">
        <v>3807</v>
      </c>
      <c r="D329" t="s">
        <v>4231</v>
      </c>
      <c r="E329"/>
      <c r="F329" t="s">
        <v>226</v>
      </c>
      <c r="G329" t="s">
        <v>282</v>
      </c>
      <c r="H329" t="s">
        <v>227</v>
      </c>
      <c r="I329" s="78">
        <v>5.73</v>
      </c>
      <c r="J329" t="s">
        <v>542</v>
      </c>
      <c r="K329" t="s">
        <v>106</v>
      </c>
      <c r="L329" s="79">
        <v>3.9199999999999999E-2</v>
      </c>
      <c r="M329" s="79">
        <v>3.7499999999999999E-2</v>
      </c>
      <c r="N329" s="78">
        <v>70406.539999999994</v>
      </c>
      <c r="O329" s="78">
        <v>100</v>
      </c>
      <c r="P329" s="78">
        <v>250.99931509999999</v>
      </c>
      <c r="Q329" s="79">
        <v>1E-4</v>
      </c>
      <c r="R329" s="79">
        <v>0</v>
      </c>
    </row>
    <row r="330" spans="2:18">
      <c r="B330" s="105" t="s">
        <v>4232</v>
      </c>
      <c r="C330" t="s">
        <v>3807</v>
      </c>
      <c r="D330" t="s">
        <v>4233</v>
      </c>
      <c r="E330"/>
      <c r="F330" t="s">
        <v>226</v>
      </c>
      <c r="G330" t="s">
        <v>2436</v>
      </c>
      <c r="H330" t="s">
        <v>227</v>
      </c>
      <c r="I330" s="78">
        <v>2.99</v>
      </c>
      <c r="J330" t="s">
        <v>1112</v>
      </c>
      <c r="K330" t="s">
        <v>106</v>
      </c>
      <c r="L330" s="79">
        <v>3.0300000000000001E-2</v>
      </c>
      <c r="M330" s="79">
        <v>3.27E-2</v>
      </c>
      <c r="N330" s="78">
        <v>118249.24</v>
      </c>
      <c r="O330" s="78">
        <v>101.56</v>
      </c>
      <c r="P330" s="78">
        <v>428.13485383336001</v>
      </c>
      <c r="Q330" s="79">
        <v>2.0000000000000001E-4</v>
      </c>
      <c r="R330" s="79">
        <v>0</v>
      </c>
    </row>
    <row r="331" spans="2:18">
      <c r="B331" s="105" t="s">
        <v>4232</v>
      </c>
      <c r="C331" t="s">
        <v>3807</v>
      </c>
      <c r="D331" t="s">
        <v>4234</v>
      </c>
      <c r="E331"/>
      <c r="F331" t="s">
        <v>226</v>
      </c>
      <c r="G331" t="s">
        <v>3195</v>
      </c>
      <c r="H331" t="s">
        <v>227</v>
      </c>
      <c r="I331" s="78">
        <v>2.39</v>
      </c>
      <c r="J331" t="s">
        <v>1112</v>
      </c>
      <c r="K331" t="s">
        <v>106</v>
      </c>
      <c r="L331" s="79">
        <v>3.0300000000000001E-2</v>
      </c>
      <c r="M331" s="79">
        <v>3.6200000000000003E-2</v>
      </c>
      <c r="N331" s="78">
        <v>77601.06</v>
      </c>
      <c r="O331" s="78">
        <v>101.56</v>
      </c>
      <c r="P331" s="78">
        <v>280.96348425084</v>
      </c>
      <c r="Q331" s="79">
        <v>1E-4</v>
      </c>
      <c r="R331" s="79">
        <v>0</v>
      </c>
    </row>
    <row r="332" spans="2:18">
      <c r="B332" s="105" t="s">
        <v>4232</v>
      </c>
      <c r="C332" t="s">
        <v>3807</v>
      </c>
      <c r="D332" t="s">
        <v>4235</v>
      </c>
      <c r="E332"/>
      <c r="F332" t="s">
        <v>226</v>
      </c>
      <c r="G332" t="s">
        <v>618</v>
      </c>
      <c r="H332" t="s">
        <v>227</v>
      </c>
      <c r="I332" s="78">
        <v>2.99</v>
      </c>
      <c r="J332" t="s">
        <v>1112</v>
      </c>
      <c r="K332" t="s">
        <v>106</v>
      </c>
      <c r="L332" s="79">
        <v>3.0300000000000001E-2</v>
      </c>
      <c r="M332" s="79">
        <v>3.27E-2</v>
      </c>
      <c r="N332" s="78">
        <v>173678.57</v>
      </c>
      <c r="O332" s="78">
        <v>101.56</v>
      </c>
      <c r="P332" s="78">
        <v>628.82306204198005</v>
      </c>
      <c r="Q332" s="79">
        <v>2.9999999999999997E-4</v>
      </c>
      <c r="R332" s="79">
        <v>0</v>
      </c>
    </row>
    <row r="333" spans="2:18">
      <c r="B333" s="105" t="s">
        <v>4232</v>
      </c>
      <c r="C333" t="s">
        <v>3807</v>
      </c>
      <c r="D333" t="s">
        <v>4236</v>
      </c>
      <c r="E333"/>
      <c r="F333" t="s">
        <v>226</v>
      </c>
      <c r="G333" t="s">
        <v>2853</v>
      </c>
      <c r="H333" t="s">
        <v>227</v>
      </c>
      <c r="I333" s="78">
        <v>2.99</v>
      </c>
      <c r="J333" t="s">
        <v>1112</v>
      </c>
      <c r="K333" t="s">
        <v>106</v>
      </c>
      <c r="L333" s="79">
        <v>3.0300000000000001E-2</v>
      </c>
      <c r="M333" s="79">
        <v>3.27E-2</v>
      </c>
      <c r="N333" s="78">
        <v>103468.09</v>
      </c>
      <c r="O333" s="78">
        <v>101.56</v>
      </c>
      <c r="P333" s="78">
        <v>374.61801520725999</v>
      </c>
      <c r="Q333" s="79">
        <v>2.0000000000000001E-4</v>
      </c>
      <c r="R333" s="79">
        <v>0</v>
      </c>
    </row>
    <row r="334" spans="2:18">
      <c r="B334" s="105" t="s">
        <v>4232</v>
      </c>
      <c r="C334" t="s">
        <v>3807</v>
      </c>
      <c r="D334" t="s">
        <v>4237</v>
      </c>
      <c r="E334"/>
      <c r="F334" t="s">
        <v>226</v>
      </c>
      <c r="G334" t="s">
        <v>3012</v>
      </c>
      <c r="H334" t="s">
        <v>227</v>
      </c>
      <c r="I334" s="78">
        <v>2.98</v>
      </c>
      <c r="J334" t="s">
        <v>1112</v>
      </c>
      <c r="K334" t="s">
        <v>106</v>
      </c>
      <c r="L334" s="79">
        <v>3.0300000000000001E-2</v>
      </c>
      <c r="M334" s="79">
        <v>3.27E-2</v>
      </c>
      <c r="N334" s="78">
        <v>225412.61</v>
      </c>
      <c r="O334" s="78">
        <v>101.72</v>
      </c>
      <c r="P334" s="78">
        <v>817.41780506997998</v>
      </c>
      <c r="Q334" s="79">
        <v>4.0000000000000002E-4</v>
      </c>
      <c r="R334" s="79">
        <v>0</v>
      </c>
    </row>
    <row r="335" spans="2:18">
      <c r="B335" s="105" t="s">
        <v>4232</v>
      </c>
      <c r="C335" t="s">
        <v>3807</v>
      </c>
      <c r="D335" t="s">
        <v>4238</v>
      </c>
      <c r="E335"/>
      <c r="F335" t="s">
        <v>226</v>
      </c>
      <c r="G335" t="s">
        <v>4028</v>
      </c>
      <c r="H335" t="s">
        <v>227</v>
      </c>
      <c r="I335" s="78">
        <v>2.99</v>
      </c>
      <c r="J335" t="s">
        <v>1112</v>
      </c>
      <c r="K335" t="s">
        <v>106</v>
      </c>
      <c r="L335" s="79">
        <v>3.0300000000000001E-2</v>
      </c>
      <c r="M335" s="79">
        <v>3.27E-2</v>
      </c>
      <c r="N335" s="78">
        <v>88686.93</v>
      </c>
      <c r="O335" s="78">
        <v>101.56</v>
      </c>
      <c r="P335" s="78">
        <v>321.10114037502001</v>
      </c>
      <c r="Q335" s="79">
        <v>1E-4</v>
      </c>
      <c r="R335" s="79">
        <v>0</v>
      </c>
    </row>
    <row r="336" spans="2:18">
      <c r="B336" s="105" t="s">
        <v>4232</v>
      </c>
      <c r="C336" t="s">
        <v>3807</v>
      </c>
      <c r="D336" t="s">
        <v>4239</v>
      </c>
      <c r="E336"/>
      <c r="F336" t="s">
        <v>226</v>
      </c>
      <c r="G336" t="s">
        <v>2621</v>
      </c>
      <c r="H336" t="s">
        <v>227</v>
      </c>
      <c r="I336" s="78">
        <v>2.99</v>
      </c>
      <c r="J336" t="s">
        <v>1112</v>
      </c>
      <c r="K336" t="s">
        <v>106</v>
      </c>
      <c r="L336" s="79">
        <v>3.0300000000000001E-2</v>
      </c>
      <c r="M336" s="79">
        <v>3.27E-2</v>
      </c>
      <c r="N336" s="78">
        <v>64667</v>
      </c>
      <c r="O336" s="78">
        <v>101.56</v>
      </c>
      <c r="P336" s="78">
        <v>234.13424553799999</v>
      </c>
      <c r="Q336" s="79">
        <v>1E-4</v>
      </c>
      <c r="R336" s="79">
        <v>0</v>
      </c>
    </row>
    <row r="337" spans="2:18">
      <c r="B337" s="105" t="s">
        <v>4103</v>
      </c>
      <c r="C337" t="s">
        <v>3807</v>
      </c>
      <c r="D337" t="s">
        <v>4240</v>
      </c>
      <c r="E337"/>
      <c r="F337" t="s">
        <v>226</v>
      </c>
      <c r="G337" t="s">
        <v>4241</v>
      </c>
      <c r="H337" t="s">
        <v>227</v>
      </c>
      <c r="I337" s="78">
        <v>2.12</v>
      </c>
      <c r="J337" t="s">
        <v>1112</v>
      </c>
      <c r="K337" t="s">
        <v>106</v>
      </c>
      <c r="L337" s="79">
        <v>2.5000000000000001E-2</v>
      </c>
      <c r="M337" s="79">
        <v>5.5100000000000003E-2</v>
      </c>
      <c r="N337" s="78">
        <v>1859438.39</v>
      </c>
      <c r="O337" s="78">
        <v>95.74</v>
      </c>
      <c r="P337" s="78">
        <v>6346.50681149909</v>
      </c>
      <c r="Q337" s="79">
        <v>2.8E-3</v>
      </c>
      <c r="R337" s="79">
        <v>4.0000000000000002E-4</v>
      </c>
    </row>
    <row r="338" spans="2:18">
      <c r="B338" s="105" t="s">
        <v>4242</v>
      </c>
      <c r="C338" t="s">
        <v>3807</v>
      </c>
      <c r="D338" t="s">
        <v>4243</v>
      </c>
      <c r="E338"/>
      <c r="F338" t="s">
        <v>226</v>
      </c>
      <c r="G338" t="s">
        <v>4244</v>
      </c>
      <c r="H338" t="s">
        <v>227</v>
      </c>
      <c r="I338" s="78">
        <v>7.18</v>
      </c>
      <c r="J338" t="s">
        <v>1112</v>
      </c>
      <c r="K338" t="s">
        <v>113</v>
      </c>
      <c r="L338" s="79">
        <v>2.76E-2</v>
      </c>
      <c r="M338" s="79">
        <v>3.9399999999999998E-2</v>
      </c>
      <c r="N338" s="78">
        <v>2070029.24</v>
      </c>
      <c r="O338" s="78">
        <v>92.789999999999964</v>
      </c>
      <c r="P338" s="78">
        <v>8448.7434877178803</v>
      </c>
      <c r="Q338" s="79">
        <v>3.7000000000000002E-3</v>
      </c>
      <c r="R338" s="79">
        <v>5.0000000000000001E-4</v>
      </c>
    </row>
    <row r="339" spans="2:18">
      <c r="B339" s="105" t="s">
        <v>4242</v>
      </c>
      <c r="C339" t="s">
        <v>3807</v>
      </c>
      <c r="D339" t="s">
        <v>4245</v>
      </c>
      <c r="E339"/>
      <c r="F339" t="s">
        <v>226</v>
      </c>
      <c r="G339" t="s">
        <v>4246</v>
      </c>
      <c r="H339" t="s">
        <v>227</v>
      </c>
      <c r="I339" s="78">
        <v>7.18</v>
      </c>
      <c r="J339" t="s">
        <v>1112</v>
      </c>
      <c r="K339" t="s">
        <v>113</v>
      </c>
      <c r="L339" s="79">
        <v>2.76E-2</v>
      </c>
      <c r="M339" s="79">
        <v>3.9399999999999998E-2</v>
      </c>
      <c r="N339" s="78">
        <v>555737.57999999996</v>
      </c>
      <c r="O339" s="78">
        <v>92.790000000000191</v>
      </c>
      <c r="P339" s="78">
        <v>2268.2212256601301</v>
      </c>
      <c r="Q339" s="79">
        <v>1E-3</v>
      </c>
      <c r="R339" s="79">
        <v>1E-4</v>
      </c>
    </row>
    <row r="340" spans="2:18">
      <c r="B340" s="105" t="s">
        <v>4247</v>
      </c>
      <c r="C340" t="s">
        <v>3807</v>
      </c>
      <c r="D340" t="s">
        <v>4248</v>
      </c>
      <c r="E340"/>
      <c r="F340" t="s">
        <v>226</v>
      </c>
      <c r="G340" t="s">
        <v>4249</v>
      </c>
      <c r="H340" t="s">
        <v>227</v>
      </c>
      <c r="I340" s="78">
        <v>3.59</v>
      </c>
      <c r="J340" t="s">
        <v>1112</v>
      </c>
      <c r="K340" t="s">
        <v>106</v>
      </c>
      <c r="L340" s="79">
        <v>3.6700000000000003E-2</v>
      </c>
      <c r="M340" s="79">
        <v>7.2599999999999998E-2</v>
      </c>
      <c r="N340" s="78">
        <v>1449724.49</v>
      </c>
      <c r="O340" s="78">
        <v>89.98</v>
      </c>
      <c r="P340" s="78">
        <v>4650.4073726036304</v>
      </c>
      <c r="Q340" s="79">
        <v>2E-3</v>
      </c>
      <c r="R340" s="79">
        <v>2.9999999999999997E-4</v>
      </c>
    </row>
    <row r="341" spans="2:18">
      <c r="B341" s="105" t="s">
        <v>4247</v>
      </c>
      <c r="C341" t="s">
        <v>3807</v>
      </c>
      <c r="D341" t="s">
        <v>4250</v>
      </c>
      <c r="E341"/>
      <c r="F341" t="s">
        <v>226</v>
      </c>
      <c r="G341" t="s">
        <v>4251</v>
      </c>
      <c r="H341" t="s">
        <v>227</v>
      </c>
      <c r="I341" s="78">
        <v>2.57</v>
      </c>
      <c r="J341" t="s">
        <v>1112</v>
      </c>
      <c r="K341" t="s">
        <v>106</v>
      </c>
      <c r="L341" s="79">
        <v>3.6700000000000003E-2</v>
      </c>
      <c r="M341" s="79">
        <v>4.3299999999999998E-2</v>
      </c>
      <c r="N341" s="78">
        <v>275161</v>
      </c>
      <c r="O341" s="78">
        <v>89.98</v>
      </c>
      <c r="P341" s="78">
        <v>882.65787870700001</v>
      </c>
      <c r="Q341" s="79">
        <v>4.0000000000000002E-4</v>
      </c>
      <c r="R341" s="79">
        <v>1E-4</v>
      </c>
    </row>
    <row r="342" spans="2:18">
      <c r="B342" s="105" t="s">
        <v>3806</v>
      </c>
      <c r="C342" t="s">
        <v>3807</v>
      </c>
      <c r="D342" t="s">
        <v>4252</v>
      </c>
      <c r="E342"/>
      <c r="F342" t="s">
        <v>226</v>
      </c>
      <c r="G342" t="s">
        <v>4253</v>
      </c>
      <c r="H342" t="s">
        <v>227</v>
      </c>
      <c r="I342" s="78">
        <v>2.34</v>
      </c>
      <c r="J342" t="s">
        <v>1112</v>
      </c>
      <c r="K342" t="s">
        <v>116</v>
      </c>
      <c r="L342" s="79">
        <v>2.6200000000000001E-2</v>
      </c>
      <c r="M342" s="79">
        <v>3.6299999999999999E-2</v>
      </c>
      <c r="N342" s="78">
        <v>422355.92</v>
      </c>
      <c r="O342" s="78">
        <v>97.320000000000107</v>
      </c>
      <c r="P342" s="78">
        <v>1027.6741607162701</v>
      </c>
      <c r="Q342" s="79">
        <v>4.0000000000000002E-4</v>
      </c>
      <c r="R342" s="79">
        <v>1E-4</v>
      </c>
    </row>
    <row r="343" spans="2:18">
      <c r="B343" s="105" t="s">
        <v>3806</v>
      </c>
      <c r="C343" t="s">
        <v>3807</v>
      </c>
      <c r="D343" t="s">
        <v>4254</v>
      </c>
      <c r="E343"/>
      <c r="F343" t="s">
        <v>226</v>
      </c>
      <c r="G343" t="s">
        <v>4253</v>
      </c>
      <c r="H343" t="s">
        <v>227</v>
      </c>
      <c r="I343" s="78">
        <v>8.5500000000000007</v>
      </c>
      <c r="J343" t="s">
        <v>1112</v>
      </c>
      <c r="K343" t="s">
        <v>116</v>
      </c>
      <c r="L343" s="79">
        <v>2.8000000000000001E-2</v>
      </c>
      <c r="M343" s="79">
        <v>4.0899999999999999E-2</v>
      </c>
      <c r="N343" s="78">
        <v>286680</v>
      </c>
      <c r="O343" s="78">
        <v>90.94</v>
      </c>
      <c r="P343" s="78">
        <v>651.81912135840003</v>
      </c>
      <c r="Q343" s="79">
        <v>2.9999999999999997E-4</v>
      </c>
      <c r="R343" s="79">
        <v>0</v>
      </c>
    </row>
    <row r="344" spans="2:18">
      <c r="B344" s="105" t="s">
        <v>3806</v>
      </c>
      <c r="C344" t="s">
        <v>3807</v>
      </c>
      <c r="D344" t="s">
        <v>4255</v>
      </c>
      <c r="E344"/>
      <c r="F344" t="s">
        <v>226</v>
      </c>
      <c r="G344" t="s">
        <v>4253</v>
      </c>
      <c r="H344" t="s">
        <v>227</v>
      </c>
      <c r="I344" s="78">
        <v>7.99</v>
      </c>
      <c r="J344" t="s">
        <v>1112</v>
      </c>
      <c r="K344" t="s">
        <v>116</v>
      </c>
      <c r="L344" s="79">
        <v>4.4999999999999998E-2</v>
      </c>
      <c r="M344" s="79">
        <v>4.4999999999999998E-2</v>
      </c>
      <c r="N344" s="78">
        <v>1146720</v>
      </c>
      <c r="O344" s="78">
        <v>100.56</v>
      </c>
      <c r="P344" s="78">
        <v>2883.0847083263998</v>
      </c>
      <c r="Q344" s="79">
        <v>1.2999999999999999E-3</v>
      </c>
      <c r="R344" s="79">
        <v>2.0000000000000001E-4</v>
      </c>
    </row>
    <row r="345" spans="2:18">
      <c r="B345" s="105" t="s">
        <v>4256</v>
      </c>
      <c r="C345" t="s">
        <v>3807</v>
      </c>
      <c r="D345" t="s">
        <v>4257</v>
      </c>
      <c r="E345"/>
      <c r="F345" t="s">
        <v>226</v>
      </c>
      <c r="G345" t="s">
        <v>3025</v>
      </c>
      <c r="H345" t="s">
        <v>227</v>
      </c>
      <c r="I345" s="78">
        <v>1.1000000000000001</v>
      </c>
      <c r="J345" t="s">
        <v>448</v>
      </c>
      <c r="K345" t="s">
        <v>106</v>
      </c>
      <c r="L345" s="79">
        <v>3.4200000000000001E-2</v>
      </c>
      <c r="M345" s="79">
        <v>6.4100000000000004E-2</v>
      </c>
      <c r="N345" s="78">
        <v>94174.43</v>
      </c>
      <c r="O345" s="78">
        <v>97.13</v>
      </c>
      <c r="P345" s="78">
        <v>326.096339057335</v>
      </c>
      <c r="Q345" s="79">
        <v>1E-4</v>
      </c>
      <c r="R345" s="79">
        <v>0</v>
      </c>
    </row>
    <row r="346" spans="2:18">
      <c r="B346" s="105" t="s">
        <v>4256</v>
      </c>
      <c r="C346" t="s">
        <v>3807</v>
      </c>
      <c r="D346" t="s">
        <v>4258</v>
      </c>
      <c r="E346"/>
      <c r="F346" t="s">
        <v>226</v>
      </c>
      <c r="G346" t="s">
        <v>3632</v>
      </c>
      <c r="H346" t="s">
        <v>227</v>
      </c>
      <c r="I346" s="78">
        <v>1.1000000000000001</v>
      </c>
      <c r="J346" t="s">
        <v>448</v>
      </c>
      <c r="K346" t="s">
        <v>106</v>
      </c>
      <c r="L346" s="79">
        <v>3.4200000000000001E-2</v>
      </c>
      <c r="M346" s="79">
        <v>6.4100000000000004E-2</v>
      </c>
      <c r="N346" s="78">
        <v>144926.14000000001</v>
      </c>
      <c r="O346" s="78">
        <v>97.13</v>
      </c>
      <c r="P346" s="78">
        <v>501.83349862283001</v>
      </c>
      <c r="Q346" s="79">
        <v>2.0000000000000001E-4</v>
      </c>
      <c r="R346" s="79">
        <v>0</v>
      </c>
    </row>
    <row r="347" spans="2:18">
      <c r="B347" s="105" t="s">
        <v>4256</v>
      </c>
      <c r="C347" t="s">
        <v>3807</v>
      </c>
      <c r="D347" t="s">
        <v>4259</v>
      </c>
      <c r="E347"/>
      <c r="F347" t="s">
        <v>226</v>
      </c>
      <c r="G347" t="s">
        <v>4260</v>
      </c>
      <c r="H347" t="s">
        <v>227</v>
      </c>
      <c r="I347" s="78">
        <v>1.1000000000000001</v>
      </c>
      <c r="J347" t="s">
        <v>448</v>
      </c>
      <c r="K347" t="s">
        <v>106</v>
      </c>
      <c r="L347" s="79">
        <v>3.4200000000000001E-2</v>
      </c>
      <c r="M347" s="79">
        <v>6.4100000000000004E-2</v>
      </c>
      <c r="N347" s="78">
        <v>206328.09</v>
      </c>
      <c r="O347" s="78">
        <v>97.13</v>
      </c>
      <c r="P347" s="78">
        <v>714.44907915760496</v>
      </c>
      <c r="Q347" s="79">
        <v>2.9999999999999997E-4</v>
      </c>
      <c r="R347" s="79">
        <v>0</v>
      </c>
    </row>
    <row r="348" spans="2:18">
      <c r="B348" s="105" t="s">
        <v>4256</v>
      </c>
      <c r="C348" t="s">
        <v>3807</v>
      </c>
      <c r="D348" t="s">
        <v>4261</v>
      </c>
      <c r="E348"/>
      <c r="F348" t="s">
        <v>226</v>
      </c>
      <c r="G348" t="s">
        <v>3657</v>
      </c>
      <c r="H348" t="s">
        <v>227</v>
      </c>
      <c r="I348" s="78">
        <v>1.1100000000000001</v>
      </c>
      <c r="J348" t="s">
        <v>448</v>
      </c>
      <c r="K348" t="s">
        <v>106</v>
      </c>
      <c r="L348" s="79">
        <v>3.4200000000000001E-2</v>
      </c>
      <c r="M348" s="79">
        <v>2.5999999999999999E-2</v>
      </c>
      <c r="N348" s="78">
        <v>258386.32</v>
      </c>
      <c r="O348" s="78">
        <v>97.13</v>
      </c>
      <c r="P348" s="78">
        <v>894.71030527604</v>
      </c>
      <c r="Q348" s="79">
        <v>4.0000000000000002E-4</v>
      </c>
      <c r="R348" s="79">
        <v>1E-4</v>
      </c>
    </row>
    <row r="349" spans="2:18">
      <c r="B349" s="105" t="s">
        <v>4256</v>
      </c>
      <c r="C349" t="s">
        <v>3807</v>
      </c>
      <c r="D349" t="s">
        <v>4262</v>
      </c>
      <c r="E349"/>
      <c r="F349" t="s">
        <v>226</v>
      </c>
      <c r="G349" t="s">
        <v>3326</v>
      </c>
      <c r="H349" t="s">
        <v>227</v>
      </c>
      <c r="I349" s="78">
        <v>1.1000000000000001</v>
      </c>
      <c r="J349" t="s">
        <v>448</v>
      </c>
      <c r="K349" t="s">
        <v>106</v>
      </c>
      <c r="L349" s="79">
        <v>3.4200000000000001E-2</v>
      </c>
      <c r="M349" s="79">
        <v>6.4100000000000004E-2</v>
      </c>
      <c r="N349" s="78">
        <v>342664.14</v>
      </c>
      <c r="O349" s="78">
        <v>97.13</v>
      </c>
      <c r="P349" s="78">
        <v>1186.5378062838399</v>
      </c>
      <c r="Q349" s="79">
        <v>5.0000000000000001E-4</v>
      </c>
      <c r="R349" s="79">
        <v>1E-4</v>
      </c>
    </row>
    <row r="350" spans="2:18">
      <c r="B350" s="105" t="s">
        <v>4256</v>
      </c>
      <c r="C350" t="s">
        <v>3807</v>
      </c>
      <c r="D350" t="s">
        <v>4263</v>
      </c>
      <c r="E350"/>
      <c r="F350" t="s">
        <v>226</v>
      </c>
      <c r="G350" t="s">
        <v>2578</v>
      </c>
      <c r="H350" t="s">
        <v>227</v>
      </c>
      <c r="I350" s="78">
        <v>1.1000000000000001</v>
      </c>
      <c r="J350" t="s">
        <v>448</v>
      </c>
      <c r="K350" t="s">
        <v>106</v>
      </c>
      <c r="L350" s="79">
        <v>3.4200000000000001E-2</v>
      </c>
      <c r="M350" s="79">
        <v>6.4100000000000004E-2</v>
      </c>
      <c r="N350" s="78">
        <v>331495.8</v>
      </c>
      <c r="O350" s="78">
        <v>97.13</v>
      </c>
      <c r="P350" s="78">
        <v>1147.86536847511</v>
      </c>
      <c r="Q350" s="79">
        <v>5.0000000000000001E-4</v>
      </c>
      <c r="R350" s="79">
        <v>1E-4</v>
      </c>
    </row>
    <row r="351" spans="2:18">
      <c r="B351" s="105" t="s">
        <v>4256</v>
      </c>
      <c r="C351" t="s">
        <v>3807</v>
      </c>
      <c r="D351" t="s">
        <v>4264</v>
      </c>
      <c r="E351"/>
      <c r="F351" t="s">
        <v>226</v>
      </c>
      <c r="G351" t="s">
        <v>3742</v>
      </c>
      <c r="H351" t="s">
        <v>227</v>
      </c>
      <c r="I351" s="78">
        <v>1.1000000000000001</v>
      </c>
      <c r="J351" t="s">
        <v>448</v>
      </c>
      <c r="K351" t="s">
        <v>106</v>
      </c>
      <c r="L351" s="79">
        <v>3.4200000000000001E-2</v>
      </c>
      <c r="M351" s="79">
        <v>6.4100000000000004E-2</v>
      </c>
      <c r="N351" s="78">
        <v>291492.40999999997</v>
      </c>
      <c r="O351" s="78">
        <v>97.13</v>
      </c>
      <c r="P351" s="78">
        <v>1009.34624997464</v>
      </c>
      <c r="Q351" s="79">
        <v>4.0000000000000002E-4</v>
      </c>
      <c r="R351" s="79">
        <v>1E-4</v>
      </c>
    </row>
    <row r="352" spans="2:18">
      <c r="B352" s="105" t="s">
        <v>4256</v>
      </c>
      <c r="C352" t="s">
        <v>3807</v>
      </c>
      <c r="D352" t="s">
        <v>4265</v>
      </c>
      <c r="E352"/>
      <c r="F352" t="s">
        <v>226</v>
      </c>
      <c r="G352" t="s">
        <v>4028</v>
      </c>
      <c r="H352" t="s">
        <v>227</v>
      </c>
      <c r="I352" s="78">
        <v>1.1100000000000001</v>
      </c>
      <c r="J352" t="s">
        <v>448</v>
      </c>
      <c r="K352" t="s">
        <v>106</v>
      </c>
      <c r="L352" s="79">
        <v>3.4200000000000001E-2</v>
      </c>
      <c r="M352" s="79">
        <v>2.8400000000000002E-2</v>
      </c>
      <c r="N352" s="78">
        <v>221327.92</v>
      </c>
      <c r="O352" s="78">
        <v>97.13</v>
      </c>
      <c r="P352" s="78">
        <v>766.38875800124003</v>
      </c>
      <c r="Q352" s="79">
        <v>2.9999999999999997E-4</v>
      </c>
      <c r="R352" s="79">
        <v>0</v>
      </c>
    </row>
    <row r="353" spans="2:18">
      <c r="B353" s="105" t="s">
        <v>4256</v>
      </c>
      <c r="C353" t="s">
        <v>3807</v>
      </c>
      <c r="D353" t="s">
        <v>4266</v>
      </c>
      <c r="E353"/>
      <c r="F353" t="s">
        <v>226</v>
      </c>
      <c r="G353" t="s">
        <v>2621</v>
      </c>
      <c r="H353" t="s">
        <v>227</v>
      </c>
      <c r="I353" s="78">
        <v>1.1000000000000001</v>
      </c>
      <c r="J353" t="s">
        <v>448</v>
      </c>
      <c r="K353" t="s">
        <v>106</v>
      </c>
      <c r="L353" s="79">
        <v>3.4200000000000001E-2</v>
      </c>
      <c r="M353" s="79">
        <v>6.4100000000000004E-2</v>
      </c>
      <c r="N353" s="78">
        <v>158770.04999999999</v>
      </c>
      <c r="O353" s="78">
        <v>97.14</v>
      </c>
      <c r="P353" s="78">
        <v>549.82719272204997</v>
      </c>
      <c r="Q353" s="79">
        <v>2.0000000000000001E-4</v>
      </c>
      <c r="R353" s="79">
        <v>0</v>
      </c>
    </row>
    <row r="354" spans="2:18">
      <c r="B354" s="105" t="s">
        <v>4267</v>
      </c>
      <c r="C354" t="s">
        <v>3807</v>
      </c>
      <c r="D354" t="s">
        <v>4268</v>
      </c>
      <c r="E354"/>
      <c r="F354" t="s">
        <v>226</v>
      </c>
      <c r="G354" t="s">
        <v>4269</v>
      </c>
      <c r="H354" t="s">
        <v>227</v>
      </c>
      <c r="I354" s="78">
        <v>4.0599999999999996</v>
      </c>
      <c r="J354" t="s">
        <v>123</v>
      </c>
      <c r="K354" t="s">
        <v>106</v>
      </c>
      <c r="L354" s="79">
        <v>5.7799999999999997E-2</v>
      </c>
      <c r="M354" s="79">
        <v>6.5799999999999997E-2</v>
      </c>
      <c r="N354" s="78">
        <v>749501.71</v>
      </c>
      <c r="O354" s="78">
        <v>97.46</v>
      </c>
      <c r="P354" s="78">
        <v>2604.10546680779</v>
      </c>
      <c r="Q354" s="79">
        <v>1.1000000000000001E-3</v>
      </c>
      <c r="R354" s="79">
        <v>2.0000000000000001E-4</v>
      </c>
    </row>
    <row r="355" spans="2:18">
      <c r="B355" s="105" t="s">
        <v>4267</v>
      </c>
      <c r="C355" t="s">
        <v>3807</v>
      </c>
      <c r="D355" t="s">
        <v>4270</v>
      </c>
      <c r="E355"/>
      <c r="F355" t="s">
        <v>226</v>
      </c>
      <c r="G355" t="s">
        <v>4011</v>
      </c>
      <c r="H355" t="s">
        <v>227</v>
      </c>
      <c r="I355" s="78">
        <v>4.16</v>
      </c>
      <c r="J355" t="s">
        <v>123</v>
      </c>
      <c r="K355" t="s">
        <v>106</v>
      </c>
      <c r="L355" s="79">
        <v>3.5200000000000002E-2</v>
      </c>
      <c r="M355" s="79">
        <v>7.1900000000000006E-2</v>
      </c>
      <c r="N355" s="78">
        <v>3185382.28</v>
      </c>
      <c r="O355" s="78">
        <v>90.53</v>
      </c>
      <c r="P355" s="78">
        <v>10280.4852508695</v>
      </c>
      <c r="Q355" s="79">
        <v>4.4999999999999997E-3</v>
      </c>
      <c r="R355" s="79">
        <v>5.9999999999999995E-4</v>
      </c>
    </row>
    <row r="356" spans="2:18">
      <c r="B356" s="105" t="s">
        <v>4267</v>
      </c>
      <c r="C356" t="s">
        <v>3807</v>
      </c>
      <c r="D356" t="s">
        <v>4271</v>
      </c>
      <c r="E356"/>
      <c r="F356" t="s">
        <v>226</v>
      </c>
      <c r="G356" t="s">
        <v>4150</v>
      </c>
      <c r="H356" t="s">
        <v>227</v>
      </c>
      <c r="I356" s="78">
        <v>4.16</v>
      </c>
      <c r="J356" t="s">
        <v>123</v>
      </c>
      <c r="K356" t="s">
        <v>106</v>
      </c>
      <c r="L356" s="79">
        <v>3.5200000000000002E-2</v>
      </c>
      <c r="M356" s="79">
        <v>7.1900000000000006E-2</v>
      </c>
      <c r="N356" s="78">
        <v>187375.44</v>
      </c>
      <c r="O356" s="78">
        <v>90.53</v>
      </c>
      <c r="P356" s="78">
        <v>604.73446449107996</v>
      </c>
      <c r="Q356" s="79">
        <v>2.9999999999999997E-4</v>
      </c>
      <c r="R356" s="79">
        <v>0</v>
      </c>
    </row>
    <row r="357" spans="2:18">
      <c r="B357" s="105" t="s">
        <v>4272</v>
      </c>
      <c r="C357" t="s">
        <v>3974</v>
      </c>
      <c r="D357" t="s">
        <v>4273</v>
      </c>
      <c r="E357"/>
      <c r="F357" t="s">
        <v>226</v>
      </c>
      <c r="G357" t="s">
        <v>2547</v>
      </c>
      <c r="H357" t="s">
        <v>227</v>
      </c>
      <c r="I357" s="78">
        <v>2.8</v>
      </c>
      <c r="J357" t="s">
        <v>448</v>
      </c>
      <c r="K357" t="s">
        <v>106</v>
      </c>
      <c r="L357" s="79">
        <v>3.1699999999999999E-2</v>
      </c>
      <c r="M357" s="79">
        <v>6.0100000000000001E-2</v>
      </c>
      <c r="N357" s="78">
        <v>1215083.53</v>
      </c>
      <c r="O357" s="78">
        <v>92.66</v>
      </c>
      <c r="P357" s="78">
        <v>4013.82066207137</v>
      </c>
      <c r="Q357" s="79">
        <v>1.6999999999999999E-3</v>
      </c>
      <c r="R357" s="79">
        <v>2.0000000000000001E-4</v>
      </c>
    </row>
    <row r="358" spans="2:18">
      <c r="B358" s="105" t="s">
        <v>4274</v>
      </c>
      <c r="C358" t="s">
        <v>3807</v>
      </c>
      <c r="D358" t="s">
        <v>4275</v>
      </c>
      <c r="E358"/>
      <c r="F358" t="s">
        <v>226</v>
      </c>
      <c r="G358" t="s">
        <v>4276</v>
      </c>
      <c r="H358" t="s">
        <v>227</v>
      </c>
      <c r="I358" s="78">
        <v>2.99</v>
      </c>
      <c r="J358" t="s">
        <v>1112</v>
      </c>
      <c r="K358" t="s">
        <v>106</v>
      </c>
      <c r="L358" s="79">
        <v>3.0300000000000001E-2</v>
      </c>
      <c r="M358" s="79">
        <v>3.27E-2</v>
      </c>
      <c r="N358" s="78">
        <v>1089226</v>
      </c>
      <c r="O358" s="78">
        <v>101.56</v>
      </c>
      <c r="P358" s="78">
        <v>3943.6669047639998</v>
      </c>
      <c r="Q358" s="79">
        <v>1.6999999999999999E-3</v>
      </c>
      <c r="R358" s="79">
        <v>2.0000000000000001E-4</v>
      </c>
    </row>
    <row r="359" spans="2:18">
      <c r="B359" s="105" t="s">
        <v>4274</v>
      </c>
      <c r="C359" t="s">
        <v>3807</v>
      </c>
      <c r="D359" t="s">
        <v>4277</v>
      </c>
      <c r="E359"/>
      <c r="F359" t="s">
        <v>226</v>
      </c>
      <c r="G359" t="s">
        <v>4278</v>
      </c>
      <c r="H359" t="s">
        <v>227</v>
      </c>
      <c r="I359" s="78">
        <v>2.99</v>
      </c>
      <c r="J359" t="s">
        <v>1112</v>
      </c>
      <c r="K359" t="s">
        <v>106</v>
      </c>
      <c r="L359" s="79">
        <v>3.0300000000000001E-2</v>
      </c>
      <c r="M359" s="79">
        <v>3.27E-2</v>
      </c>
      <c r="N359" s="78">
        <v>73905.75</v>
      </c>
      <c r="O359" s="78">
        <v>101.56</v>
      </c>
      <c r="P359" s="78">
        <v>267.58419313050001</v>
      </c>
      <c r="Q359" s="79">
        <v>1E-4</v>
      </c>
      <c r="R359" s="79">
        <v>0</v>
      </c>
    </row>
    <row r="360" spans="2:18">
      <c r="B360" s="105" t="s">
        <v>4274</v>
      </c>
      <c r="C360" t="s">
        <v>3807</v>
      </c>
      <c r="D360" t="s">
        <v>4279</v>
      </c>
      <c r="E360"/>
      <c r="F360" t="s">
        <v>226</v>
      </c>
      <c r="G360" t="s">
        <v>4280</v>
      </c>
      <c r="H360" t="s">
        <v>227</v>
      </c>
      <c r="I360" s="78">
        <v>2.99</v>
      </c>
      <c r="J360" t="s">
        <v>1112</v>
      </c>
      <c r="K360" t="s">
        <v>106</v>
      </c>
      <c r="L360" s="79">
        <v>3.0300000000000001E-2</v>
      </c>
      <c r="M360" s="79">
        <v>3.27E-2</v>
      </c>
      <c r="N360" s="78">
        <v>114553.91</v>
      </c>
      <c r="O360" s="78">
        <v>101.56</v>
      </c>
      <c r="P360" s="78">
        <v>414.75549030074001</v>
      </c>
      <c r="Q360" s="79">
        <v>2.0000000000000001E-4</v>
      </c>
      <c r="R360" s="79">
        <v>0</v>
      </c>
    </row>
    <row r="361" spans="2:18">
      <c r="B361" s="105" t="s">
        <v>4281</v>
      </c>
      <c r="C361" t="s">
        <v>3807</v>
      </c>
      <c r="D361" t="s">
        <v>4282</v>
      </c>
      <c r="E361"/>
      <c r="F361" t="s">
        <v>226</v>
      </c>
      <c r="G361" t="s">
        <v>4283</v>
      </c>
      <c r="H361" t="s">
        <v>227</v>
      </c>
      <c r="I361" s="78">
        <v>0.3</v>
      </c>
      <c r="J361" t="s">
        <v>1037</v>
      </c>
      <c r="K361" t="s">
        <v>106</v>
      </c>
      <c r="L361" s="79">
        <v>3.4200000000000001E-2</v>
      </c>
      <c r="M361" s="79">
        <v>1.35E-2</v>
      </c>
      <c r="N361" s="78">
        <v>5464771.5300000003</v>
      </c>
      <c r="O361" s="78">
        <v>100.77000000000018</v>
      </c>
      <c r="P361" s="78">
        <v>19631.9212153343</v>
      </c>
      <c r="Q361" s="79">
        <v>8.5000000000000006E-3</v>
      </c>
      <c r="R361" s="79">
        <v>1.1999999999999999E-3</v>
      </c>
    </row>
    <row r="362" spans="2:18">
      <c r="B362" s="105" t="s">
        <v>4281</v>
      </c>
      <c r="C362" t="s">
        <v>3807</v>
      </c>
      <c r="D362" t="s">
        <v>4284</v>
      </c>
      <c r="E362"/>
      <c r="F362" t="s">
        <v>226</v>
      </c>
      <c r="G362" t="s">
        <v>4285</v>
      </c>
      <c r="H362" t="s">
        <v>227</v>
      </c>
      <c r="I362" s="78">
        <v>0.3</v>
      </c>
      <c r="J362" t="s">
        <v>1037</v>
      </c>
      <c r="K362" t="s">
        <v>106</v>
      </c>
      <c r="L362" s="79">
        <v>3.4200000000000001E-2</v>
      </c>
      <c r="M362" s="79">
        <v>1.35E-2</v>
      </c>
      <c r="N362" s="78">
        <v>24603.48</v>
      </c>
      <c r="O362" s="78">
        <v>100.77</v>
      </c>
      <c r="P362" s="78">
        <v>88.386784027740006</v>
      </c>
      <c r="Q362" s="79">
        <v>0</v>
      </c>
      <c r="R362" s="79">
        <v>0</v>
      </c>
    </row>
    <row r="363" spans="2:18">
      <c r="B363" s="105" t="s">
        <v>4281</v>
      </c>
      <c r="C363" t="s">
        <v>3807</v>
      </c>
      <c r="D363" t="s">
        <v>4286</v>
      </c>
      <c r="E363"/>
      <c r="F363" t="s">
        <v>226</v>
      </c>
      <c r="G363" t="s">
        <v>4287</v>
      </c>
      <c r="H363" t="s">
        <v>227</v>
      </c>
      <c r="I363" s="78">
        <v>0.3</v>
      </c>
      <c r="J363" t="s">
        <v>1037</v>
      </c>
      <c r="K363" t="s">
        <v>106</v>
      </c>
      <c r="L363" s="79">
        <v>3.4200000000000001E-2</v>
      </c>
      <c r="M363" s="79">
        <v>1.35E-2</v>
      </c>
      <c r="N363" s="78">
        <v>29579.03</v>
      </c>
      <c r="O363" s="78">
        <v>100.77</v>
      </c>
      <c r="P363" s="78">
        <v>106.26120111301501</v>
      </c>
      <c r="Q363" s="79">
        <v>0</v>
      </c>
      <c r="R363" s="79">
        <v>0</v>
      </c>
    </row>
    <row r="364" spans="2:18">
      <c r="B364" s="105" t="s">
        <v>4288</v>
      </c>
      <c r="C364" t="s">
        <v>3807</v>
      </c>
      <c r="D364" t="s">
        <v>4289</v>
      </c>
      <c r="E364"/>
      <c r="F364" t="s">
        <v>226</v>
      </c>
      <c r="G364" t="s">
        <v>4290</v>
      </c>
      <c r="H364" t="s">
        <v>227</v>
      </c>
      <c r="I364" s="78">
        <v>0.27</v>
      </c>
      <c r="J364" t="s">
        <v>1037</v>
      </c>
      <c r="K364" t="s">
        <v>106</v>
      </c>
      <c r="L364" s="79">
        <v>2.7199999999999998E-2</v>
      </c>
      <c r="M364" s="79">
        <v>2.9100000000000001E-2</v>
      </c>
      <c r="N364" s="78">
        <v>3668194.46</v>
      </c>
      <c r="O364" s="78">
        <v>100.28999999999992</v>
      </c>
      <c r="P364" s="78">
        <v>13115.0368783247</v>
      </c>
      <c r="Q364" s="79">
        <v>5.7000000000000002E-3</v>
      </c>
      <c r="R364" s="79">
        <v>8.0000000000000004E-4</v>
      </c>
    </row>
    <row r="365" spans="2:18">
      <c r="B365" s="105" t="s">
        <v>4291</v>
      </c>
      <c r="C365" t="s">
        <v>3807</v>
      </c>
      <c r="D365" t="s">
        <v>4292</v>
      </c>
      <c r="E365"/>
      <c r="F365" t="s">
        <v>226</v>
      </c>
      <c r="G365" t="s">
        <v>4293</v>
      </c>
      <c r="H365" t="s">
        <v>227</v>
      </c>
      <c r="I365" s="78">
        <v>5.17</v>
      </c>
      <c r="J365" t="s">
        <v>1112</v>
      </c>
      <c r="K365" t="s">
        <v>106</v>
      </c>
      <c r="L365" s="79">
        <v>2.2000000000000001E-3</v>
      </c>
      <c r="M365" s="79">
        <v>2.8400000000000002E-2</v>
      </c>
      <c r="N365" s="78">
        <v>1169594.25</v>
      </c>
      <c r="O365" s="78">
        <v>101.90999999999988</v>
      </c>
      <c r="P365" s="78">
        <v>4249.2429281238701</v>
      </c>
      <c r="Q365" s="79">
        <v>1.8E-3</v>
      </c>
      <c r="R365" s="79">
        <v>2.9999999999999997E-4</v>
      </c>
    </row>
    <row r="366" spans="2:18">
      <c r="B366" s="105" t="s">
        <v>4294</v>
      </c>
      <c r="C366" t="s">
        <v>3807</v>
      </c>
      <c r="D366" t="s">
        <v>4295</v>
      </c>
      <c r="E366"/>
      <c r="F366" t="s">
        <v>226</v>
      </c>
      <c r="G366" t="s">
        <v>4296</v>
      </c>
      <c r="H366" t="s">
        <v>227</v>
      </c>
      <c r="I366" s="78">
        <v>0.44</v>
      </c>
      <c r="J366" t="s">
        <v>1037</v>
      </c>
      <c r="K366" t="s">
        <v>106</v>
      </c>
      <c r="L366" s="79">
        <v>3.2199999999999999E-2</v>
      </c>
      <c r="M366" s="79">
        <v>2.1499999999999998E-2</v>
      </c>
      <c r="N366" s="78">
        <v>4167021.78</v>
      </c>
      <c r="O366" s="78">
        <v>100.9100000000002</v>
      </c>
      <c r="P366" s="78">
        <v>14990.6170827759</v>
      </c>
      <c r="Q366" s="79">
        <v>6.4999999999999997E-3</v>
      </c>
      <c r="R366" s="79">
        <v>8.9999999999999998E-4</v>
      </c>
    </row>
    <row r="367" spans="2:18">
      <c r="B367" s="105" t="s">
        <v>4297</v>
      </c>
      <c r="C367" t="s">
        <v>3807</v>
      </c>
      <c r="D367" t="s">
        <v>4298</v>
      </c>
      <c r="E367"/>
      <c r="F367" t="s">
        <v>226</v>
      </c>
      <c r="G367" t="s">
        <v>2853</v>
      </c>
      <c r="H367" t="s">
        <v>227</v>
      </c>
      <c r="I367" s="78">
        <v>0.01</v>
      </c>
      <c r="J367" t="s">
        <v>542</v>
      </c>
      <c r="K367" t="s">
        <v>106</v>
      </c>
      <c r="L367" s="79">
        <v>5.33E-2</v>
      </c>
      <c r="M367" s="79">
        <v>4.6199999999999998E-2</v>
      </c>
      <c r="N367" s="78">
        <v>112147.06</v>
      </c>
      <c r="O367" s="78">
        <v>100.5</v>
      </c>
      <c r="P367" s="78">
        <v>401.80329024449998</v>
      </c>
      <c r="Q367" s="79">
        <v>2.0000000000000001E-4</v>
      </c>
      <c r="R367" s="79">
        <v>0</v>
      </c>
    </row>
    <row r="368" spans="2:18">
      <c r="B368" s="105" t="s">
        <v>4297</v>
      </c>
      <c r="C368" t="s">
        <v>3807</v>
      </c>
      <c r="D368" t="s">
        <v>4299</v>
      </c>
      <c r="E368"/>
      <c r="F368" t="s">
        <v>226</v>
      </c>
      <c r="G368" t="s">
        <v>2841</v>
      </c>
      <c r="H368" t="s">
        <v>227</v>
      </c>
      <c r="I368" s="78">
        <v>4.28</v>
      </c>
      <c r="J368" t="s">
        <v>542</v>
      </c>
      <c r="K368" t="s">
        <v>106</v>
      </c>
      <c r="L368" s="79">
        <v>3.3000000000000002E-2</v>
      </c>
      <c r="M368" s="79">
        <v>3.09E-2</v>
      </c>
      <c r="N368" s="78">
        <v>225789.41</v>
      </c>
      <c r="O368" s="78">
        <v>100.57</v>
      </c>
      <c r="P368" s="78">
        <v>809.527400355905</v>
      </c>
      <c r="Q368" s="79">
        <v>4.0000000000000002E-4</v>
      </c>
      <c r="R368" s="79">
        <v>0</v>
      </c>
    </row>
    <row r="369" spans="2:18">
      <c r="B369" s="105" t="s">
        <v>4297</v>
      </c>
      <c r="C369" t="s">
        <v>3807</v>
      </c>
      <c r="D369" t="s">
        <v>4300</v>
      </c>
      <c r="E369"/>
      <c r="F369" t="s">
        <v>226</v>
      </c>
      <c r="G369" t="s">
        <v>2638</v>
      </c>
      <c r="H369" t="s">
        <v>227</v>
      </c>
      <c r="I369" s="78">
        <v>4.29</v>
      </c>
      <c r="J369" t="s">
        <v>542</v>
      </c>
      <c r="K369" t="s">
        <v>106</v>
      </c>
      <c r="L369" s="79">
        <v>3.3000000000000002E-2</v>
      </c>
      <c r="M369" s="79">
        <v>3.09E-2</v>
      </c>
      <c r="N369" s="78">
        <v>613070.53</v>
      </c>
      <c r="O369" s="78">
        <v>100.52</v>
      </c>
      <c r="P369" s="78">
        <v>2196.96154093514</v>
      </c>
      <c r="Q369" s="79">
        <v>1E-3</v>
      </c>
      <c r="R369" s="79">
        <v>1E-4</v>
      </c>
    </row>
    <row r="370" spans="2:18">
      <c r="B370" s="105" t="s">
        <v>4090</v>
      </c>
      <c r="C370" t="s">
        <v>3807</v>
      </c>
      <c r="D370" t="s">
        <v>4301</v>
      </c>
      <c r="E370"/>
      <c r="F370" t="s">
        <v>226</v>
      </c>
      <c r="G370" t="s">
        <v>4302</v>
      </c>
      <c r="H370" t="s">
        <v>227</v>
      </c>
      <c r="I370" s="78">
        <v>0.9</v>
      </c>
      <c r="J370" t="s">
        <v>1037</v>
      </c>
      <c r="K370" t="s">
        <v>106</v>
      </c>
      <c r="L370" s="79">
        <v>3.4200000000000001E-2</v>
      </c>
      <c r="M370" s="79">
        <v>2.5000000000000001E-2</v>
      </c>
      <c r="N370" s="78">
        <v>5051302.6900000004</v>
      </c>
      <c r="O370" s="78">
        <v>100.86000000000017</v>
      </c>
      <c r="P370" s="78">
        <v>18162.7619790229</v>
      </c>
      <c r="Q370" s="79">
        <v>7.9000000000000008E-3</v>
      </c>
      <c r="R370" s="79">
        <v>1.1000000000000001E-3</v>
      </c>
    </row>
    <row r="371" spans="2:18">
      <c r="B371" s="105" t="s">
        <v>4090</v>
      </c>
      <c r="C371" t="s">
        <v>3807</v>
      </c>
      <c r="D371" t="s">
        <v>4303</v>
      </c>
      <c r="E371"/>
      <c r="F371" t="s">
        <v>226</v>
      </c>
      <c r="G371" t="s">
        <v>2856</v>
      </c>
      <c r="H371" t="s">
        <v>227</v>
      </c>
      <c r="I371" s="78">
        <v>0.9</v>
      </c>
      <c r="J371" t="s">
        <v>1037</v>
      </c>
      <c r="K371" t="s">
        <v>106</v>
      </c>
      <c r="L371" s="79">
        <v>3.4200000000000001E-2</v>
      </c>
      <c r="M371" s="79">
        <v>2.5000000000000001E-2</v>
      </c>
      <c r="N371" s="78">
        <v>21572.18</v>
      </c>
      <c r="O371" s="78">
        <v>100.86</v>
      </c>
      <c r="P371" s="78">
        <v>77.566203166619999</v>
      </c>
      <c r="Q371" s="79">
        <v>0</v>
      </c>
      <c r="R371" s="79">
        <v>0</v>
      </c>
    </row>
    <row r="372" spans="2:18">
      <c r="B372" s="105" t="s">
        <v>4090</v>
      </c>
      <c r="C372" t="s">
        <v>3807</v>
      </c>
      <c r="D372" t="s">
        <v>4304</v>
      </c>
      <c r="E372"/>
      <c r="F372" t="s">
        <v>226</v>
      </c>
      <c r="G372" t="s">
        <v>2638</v>
      </c>
      <c r="H372" t="s">
        <v>227</v>
      </c>
      <c r="I372" s="78">
        <v>0.9</v>
      </c>
      <c r="J372" t="s">
        <v>1037</v>
      </c>
      <c r="K372" t="s">
        <v>106</v>
      </c>
      <c r="L372" s="79">
        <v>3.4200000000000001E-2</v>
      </c>
      <c r="M372" s="79">
        <v>2.5000000000000001E-2</v>
      </c>
      <c r="N372" s="78">
        <v>5021.9399999999996</v>
      </c>
      <c r="O372" s="78">
        <v>100.62</v>
      </c>
      <c r="P372" s="78">
        <v>18.014216039819999</v>
      </c>
      <c r="Q372" s="79">
        <v>0</v>
      </c>
      <c r="R372" s="79">
        <v>0</v>
      </c>
    </row>
    <row r="373" spans="2:18">
      <c r="B373" s="105" t="s">
        <v>3946</v>
      </c>
      <c r="C373" t="s">
        <v>3807</v>
      </c>
      <c r="D373" t="s">
        <v>4305</v>
      </c>
      <c r="E373"/>
      <c r="F373" t="s">
        <v>226</v>
      </c>
      <c r="G373" t="s">
        <v>2870</v>
      </c>
      <c r="H373" t="s">
        <v>227</v>
      </c>
      <c r="I373" s="78">
        <v>1.1100000000000001</v>
      </c>
      <c r="J373" t="s">
        <v>448</v>
      </c>
      <c r="K373" t="s">
        <v>106</v>
      </c>
      <c r="L373" s="79">
        <v>3.4200000000000001E-2</v>
      </c>
      <c r="M373" s="79">
        <v>4.2799999999999998E-2</v>
      </c>
      <c r="N373" s="78">
        <v>420445.03</v>
      </c>
      <c r="O373" s="78">
        <v>97.13</v>
      </c>
      <c r="P373" s="78">
        <v>1455.86848848304</v>
      </c>
      <c r="Q373" s="79">
        <v>5.9999999999999995E-4</v>
      </c>
      <c r="R373" s="79">
        <v>1E-4</v>
      </c>
    </row>
    <row r="374" spans="2:18">
      <c r="B374" s="105" t="s">
        <v>4306</v>
      </c>
      <c r="C374" t="s">
        <v>3807</v>
      </c>
      <c r="D374" t="s">
        <v>4307</v>
      </c>
      <c r="E374"/>
      <c r="F374" t="s">
        <v>226</v>
      </c>
      <c r="G374" t="s">
        <v>2774</v>
      </c>
      <c r="H374" t="s">
        <v>227</v>
      </c>
      <c r="I374" s="78">
        <v>5.94</v>
      </c>
      <c r="J374" t="s">
        <v>123</v>
      </c>
      <c r="K374" t="s">
        <v>113</v>
      </c>
      <c r="L374" s="79">
        <v>3.6400000000000002E-2</v>
      </c>
      <c r="M374" s="79">
        <v>5.33E-2</v>
      </c>
      <c r="N374" s="78">
        <v>940846.96</v>
      </c>
      <c r="O374" s="78">
        <v>89.85</v>
      </c>
      <c r="P374" s="78">
        <v>3718.36088027302</v>
      </c>
      <c r="Q374" s="79">
        <v>1.6000000000000001E-3</v>
      </c>
      <c r="R374" s="79">
        <v>2.0000000000000001E-4</v>
      </c>
    </row>
    <row r="375" spans="2:18">
      <c r="B375" s="105" t="s">
        <v>4306</v>
      </c>
      <c r="C375" t="s">
        <v>3807</v>
      </c>
      <c r="D375" t="s">
        <v>4308</v>
      </c>
      <c r="E375"/>
      <c r="F375" t="s">
        <v>226</v>
      </c>
      <c r="G375" t="s">
        <v>2894</v>
      </c>
      <c r="H375" t="s">
        <v>227</v>
      </c>
      <c r="I375" s="78">
        <v>5.94</v>
      </c>
      <c r="J375" t="s">
        <v>123</v>
      </c>
      <c r="K375" t="s">
        <v>113</v>
      </c>
      <c r="L375" s="79">
        <v>3.6400000000000002E-2</v>
      </c>
      <c r="M375" s="79">
        <v>5.33E-2</v>
      </c>
      <c r="N375" s="78">
        <v>74857.039999999994</v>
      </c>
      <c r="O375" s="78">
        <v>89.87</v>
      </c>
      <c r="P375" s="78">
        <v>295.91151250061301</v>
      </c>
      <c r="Q375" s="79">
        <v>1E-4</v>
      </c>
      <c r="R375" s="79">
        <v>0</v>
      </c>
    </row>
    <row r="376" spans="2:18">
      <c r="B376" s="105" t="s">
        <v>4309</v>
      </c>
      <c r="C376" t="s">
        <v>3807</v>
      </c>
      <c r="D376" t="s">
        <v>4310</v>
      </c>
      <c r="E376"/>
      <c r="F376" t="s">
        <v>226</v>
      </c>
      <c r="G376" t="s">
        <v>3476</v>
      </c>
      <c r="H376" t="s">
        <v>227</v>
      </c>
      <c r="I376" s="78">
        <v>1.95</v>
      </c>
      <c r="J376" t="s">
        <v>127</v>
      </c>
      <c r="K376" t="s">
        <v>106</v>
      </c>
      <c r="L376" s="79">
        <v>3.6700000000000003E-2</v>
      </c>
      <c r="M376" s="79">
        <v>7.8600000000000003E-2</v>
      </c>
      <c r="N376" s="78">
        <v>1639695.66</v>
      </c>
      <c r="O376" s="78">
        <v>93.93</v>
      </c>
      <c r="P376" s="78">
        <v>5490.6922657064597</v>
      </c>
      <c r="Q376" s="79">
        <v>2.3999999999999998E-3</v>
      </c>
      <c r="R376" s="79">
        <v>2.9999999999999997E-4</v>
      </c>
    </row>
    <row r="377" spans="2:18">
      <c r="B377" s="105" t="s">
        <v>4309</v>
      </c>
      <c r="C377" t="s">
        <v>3807</v>
      </c>
      <c r="D377" t="s">
        <v>4311</v>
      </c>
      <c r="E377"/>
      <c r="F377" t="s">
        <v>226</v>
      </c>
      <c r="G377" t="s">
        <v>3208</v>
      </c>
      <c r="H377" t="s">
        <v>227</v>
      </c>
      <c r="I377" s="78">
        <v>1.95</v>
      </c>
      <c r="J377" t="s">
        <v>127</v>
      </c>
      <c r="K377" t="s">
        <v>106</v>
      </c>
      <c r="L377" s="79">
        <v>3.6700000000000003E-2</v>
      </c>
      <c r="M377" s="79">
        <v>7.8600000000000003E-2</v>
      </c>
      <c r="N377" s="78">
        <v>2676343.17</v>
      </c>
      <c r="O377" s="78">
        <v>93.93</v>
      </c>
      <c r="P377" s="78">
        <v>8962.0147826062603</v>
      </c>
      <c r="Q377" s="79">
        <v>3.8999999999999998E-3</v>
      </c>
      <c r="R377" s="79">
        <v>5.0000000000000001E-4</v>
      </c>
    </row>
    <row r="378" spans="2:18">
      <c r="B378" s="105" t="s">
        <v>4193</v>
      </c>
      <c r="C378" t="s">
        <v>3807</v>
      </c>
      <c r="D378" t="s">
        <v>4312</v>
      </c>
      <c r="E378"/>
      <c r="F378" t="s">
        <v>226</v>
      </c>
      <c r="G378" t="s">
        <v>4313</v>
      </c>
      <c r="H378" t="s">
        <v>227</v>
      </c>
      <c r="I378" s="78">
        <v>5.18</v>
      </c>
      <c r="J378" t="s">
        <v>1112</v>
      </c>
      <c r="K378" t="s">
        <v>106</v>
      </c>
      <c r="L378" s="79">
        <v>0</v>
      </c>
      <c r="M378" s="79">
        <v>2.8400000000000002E-2</v>
      </c>
      <c r="N378" s="78">
        <v>943710.44</v>
      </c>
      <c r="O378" s="78">
        <v>101.91</v>
      </c>
      <c r="P378" s="78">
        <v>3428.5863780252598</v>
      </c>
      <c r="Q378" s="79">
        <v>1.5E-3</v>
      </c>
      <c r="R378" s="79">
        <v>2.0000000000000001E-4</v>
      </c>
    </row>
    <row r="379" spans="2:18">
      <c r="B379" s="105" t="s">
        <v>4193</v>
      </c>
      <c r="C379" t="s">
        <v>3807</v>
      </c>
      <c r="D379" t="s">
        <v>4314</v>
      </c>
      <c r="E379"/>
      <c r="F379" t="s">
        <v>226</v>
      </c>
      <c r="G379" t="s">
        <v>374</v>
      </c>
      <c r="H379" t="s">
        <v>227</v>
      </c>
      <c r="I379" s="78">
        <v>5.18</v>
      </c>
      <c r="J379" t="s">
        <v>1112</v>
      </c>
      <c r="K379" t="s">
        <v>106</v>
      </c>
      <c r="L379" s="79">
        <v>0</v>
      </c>
      <c r="M379" s="79">
        <v>2.8400000000000002E-2</v>
      </c>
      <c r="N379" s="78">
        <v>1158206.8</v>
      </c>
      <c r="O379" s="78">
        <v>101.90999999999981</v>
      </c>
      <c r="P379" s="78">
        <v>4207.8712803221797</v>
      </c>
      <c r="Q379" s="79">
        <v>1.8E-3</v>
      </c>
      <c r="R379" s="79">
        <v>2.0000000000000001E-4</v>
      </c>
    </row>
    <row r="380" spans="2:18">
      <c r="B380" s="105" t="s">
        <v>4315</v>
      </c>
      <c r="C380" t="s">
        <v>3807</v>
      </c>
      <c r="D380" t="s">
        <v>4316</v>
      </c>
      <c r="E380"/>
      <c r="F380" t="s">
        <v>226</v>
      </c>
      <c r="G380" t="s">
        <v>4251</v>
      </c>
      <c r="H380" t="s">
        <v>227</v>
      </c>
      <c r="I380" s="78">
        <v>1.46</v>
      </c>
      <c r="J380" t="s">
        <v>1112</v>
      </c>
      <c r="K380" t="s">
        <v>106</v>
      </c>
      <c r="L380" s="79">
        <v>2.5000000000000001E-2</v>
      </c>
      <c r="M380" s="79">
        <v>4.9200000000000001E-2</v>
      </c>
      <c r="N380" s="78">
        <v>62978.14</v>
      </c>
      <c r="O380" s="78">
        <v>92.97</v>
      </c>
      <c r="P380" s="78">
        <v>208.73351914227001</v>
      </c>
      <c r="Q380" s="79">
        <v>1E-4</v>
      </c>
      <c r="R380" s="79">
        <v>0</v>
      </c>
    </row>
    <row r="381" spans="2:18">
      <c r="B381" s="105" t="s">
        <v>4315</v>
      </c>
      <c r="C381" t="s">
        <v>3807</v>
      </c>
      <c r="D381" t="s">
        <v>4317</v>
      </c>
      <c r="E381"/>
      <c r="F381" t="s">
        <v>226</v>
      </c>
      <c r="G381" t="s">
        <v>3874</v>
      </c>
      <c r="H381" t="s">
        <v>227</v>
      </c>
      <c r="I381" s="78">
        <v>2.77</v>
      </c>
      <c r="J381" t="s">
        <v>1112</v>
      </c>
      <c r="K381" t="s">
        <v>106</v>
      </c>
      <c r="L381" s="79">
        <v>2.5000000000000001E-2</v>
      </c>
      <c r="M381" s="79">
        <v>6.1600000000000002E-2</v>
      </c>
      <c r="N381" s="78">
        <v>73307.649999999994</v>
      </c>
      <c r="O381" s="78">
        <v>92.97</v>
      </c>
      <c r="P381" s="78">
        <v>242.96944566082499</v>
      </c>
      <c r="Q381" s="79">
        <v>1E-4</v>
      </c>
      <c r="R381" s="79">
        <v>0</v>
      </c>
    </row>
    <row r="382" spans="2:18">
      <c r="B382" s="105" t="s">
        <v>4315</v>
      </c>
      <c r="C382" t="s">
        <v>3807</v>
      </c>
      <c r="D382" t="s">
        <v>4318</v>
      </c>
      <c r="E382"/>
      <c r="F382" t="s">
        <v>226</v>
      </c>
      <c r="G382" t="s">
        <v>4319</v>
      </c>
      <c r="H382" t="s">
        <v>227</v>
      </c>
      <c r="I382" s="78">
        <v>2.77</v>
      </c>
      <c r="J382" t="s">
        <v>1112</v>
      </c>
      <c r="K382" t="s">
        <v>106</v>
      </c>
      <c r="L382" s="79">
        <v>2.5000000000000001E-2</v>
      </c>
      <c r="M382" s="79">
        <v>6.1600000000000002E-2</v>
      </c>
      <c r="N382" s="78">
        <v>146663.85</v>
      </c>
      <c r="O382" s="78">
        <v>92.97</v>
      </c>
      <c r="P382" s="78">
        <v>486.09980449492502</v>
      </c>
      <c r="Q382" s="79">
        <v>2.0000000000000001E-4</v>
      </c>
      <c r="R382" s="79">
        <v>0</v>
      </c>
    </row>
    <row r="383" spans="2:18">
      <c r="B383" s="105" t="s">
        <v>4315</v>
      </c>
      <c r="C383" t="s">
        <v>3807</v>
      </c>
      <c r="D383" t="s">
        <v>4320</v>
      </c>
      <c r="E383"/>
      <c r="F383" t="s">
        <v>226</v>
      </c>
      <c r="G383" t="s">
        <v>4004</v>
      </c>
      <c r="H383" t="s">
        <v>227</v>
      </c>
      <c r="I383" s="78">
        <v>2.77</v>
      </c>
      <c r="J383" t="s">
        <v>1112</v>
      </c>
      <c r="K383" t="s">
        <v>106</v>
      </c>
      <c r="L383" s="79">
        <v>2.5000000000000001E-2</v>
      </c>
      <c r="M383" s="79">
        <v>6.1600000000000002E-2</v>
      </c>
      <c r="N383" s="78">
        <v>79060.77</v>
      </c>
      <c r="O383" s="78">
        <v>92.97</v>
      </c>
      <c r="P383" s="78">
        <v>262.03747440298503</v>
      </c>
      <c r="Q383" s="79">
        <v>1E-4</v>
      </c>
      <c r="R383" s="79">
        <v>0</v>
      </c>
    </row>
    <row r="384" spans="2:18">
      <c r="B384" s="105" t="s">
        <v>4315</v>
      </c>
      <c r="C384" t="s">
        <v>3807</v>
      </c>
      <c r="D384" t="s">
        <v>4321</v>
      </c>
      <c r="E384"/>
      <c r="F384" t="s">
        <v>226</v>
      </c>
      <c r="G384" t="s">
        <v>4322</v>
      </c>
      <c r="H384" t="s">
        <v>227</v>
      </c>
      <c r="I384" s="78">
        <v>2.77</v>
      </c>
      <c r="J384" t="s">
        <v>1112</v>
      </c>
      <c r="K384" t="s">
        <v>106</v>
      </c>
      <c r="L384" s="79">
        <v>2.5000000000000001E-2</v>
      </c>
      <c r="M384" s="79">
        <v>6.1600000000000002E-2</v>
      </c>
      <c r="N384" s="78">
        <v>176454.52</v>
      </c>
      <c r="O384" s="78">
        <v>92.97</v>
      </c>
      <c r="P384" s="78">
        <v>584.83742022486001</v>
      </c>
      <c r="Q384" s="79">
        <v>2.9999999999999997E-4</v>
      </c>
      <c r="R384" s="79">
        <v>0</v>
      </c>
    </row>
    <row r="385" spans="2:18">
      <c r="B385" s="105" t="s">
        <v>4315</v>
      </c>
      <c r="C385" t="s">
        <v>3807</v>
      </c>
      <c r="D385" t="s">
        <v>4323</v>
      </c>
      <c r="E385"/>
      <c r="F385" t="s">
        <v>226</v>
      </c>
      <c r="G385" t="s">
        <v>3072</v>
      </c>
      <c r="H385" t="s">
        <v>227</v>
      </c>
      <c r="I385" s="78">
        <v>1.35</v>
      </c>
      <c r="J385" t="s">
        <v>1112</v>
      </c>
      <c r="K385" t="s">
        <v>106</v>
      </c>
      <c r="L385" s="79">
        <v>2.5000000000000001E-2</v>
      </c>
      <c r="M385" s="79">
        <v>2.07E-2</v>
      </c>
      <c r="N385" s="78">
        <v>143227.51999999999</v>
      </c>
      <c r="O385" s="78">
        <v>92.97</v>
      </c>
      <c r="P385" s="78">
        <v>474.71049935136</v>
      </c>
      <c r="Q385" s="79">
        <v>2.0000000000000001E-4</v>
      </c>
      <c r="R385" s="79">
        <v>0</v>
      </c>
    </row>
    <row r="386" spans="2:18">
      <c r="B386" s="105" t="s">
        <v>4315</v>
      </c>
      <c r="C386" t="s">
        <v>3807</v>
      </c>
      <c r="D386" t="s">
        <v>4324</v>
      </c>
      <c r="E386"/>
      <c r="F386" t="s">
        <v>226</v>
      </c>
      <c r="G386" t="s">
        <v>3334</v>
      </c>
      <c r="H386" t="s">
        <v>227</v>
      </c>
      <c r="I386" s="78">
        <v>0.73</v>
      </c>
      <c r="J386" t="s">
        <v>1112</v>
      </c>
      <c r="K386" t="s">
        <v>106</v>
      </c>
      <c r="L386" s="79">
        <v>4.5600000000000002E-2</v>
      </c>
      <c r="M386" s="79">
        <v>8.3799999999999999E-2</v>
      </c>
      <c r="N386" s="78">
        <v>138976.19</v>
      </c>
      <c r="O386" s="78">
        <v>92.97</v>
      </c>
      <c r="P386" s="78">
        <v>460.619974100295</v>
      </c>
      <c r="Q386" s="79">
        <v>2.0000000000000001E-4</v>
      </c>
      <c r="R386" s="79">
        <v>0</v>
      </c>
    </row>
    <row r="387" spans="2:18">
      <c r="B387" s="105" t="s">
        <v>4315</v>
      </c>
      <c r="C387" t="s">
        <v>3807</v>
      </c>
      <c r="D387" t="s">
        <v>4325</v>
      </c>
      <c r="E387"/>
      <c r="F387" t="s">
        <v>226</v>
      </c>
      <c r="G387" t="s">
        <v>3012</v>
      </c>
      <c r="H387" t="s">
        <v>227</v>
      </c>
      <c r="I387" s="78">
        <v>2.77</v>
      </c>
      <c r="J387" t="s">
        <v>1112</v>
      </c>
      <c r="K387" t="s">
        <v>106</v>
      </c>
      <c r="L387" s="79">
        <v>4.5600000000000002E-2</v>
      </c>
      <c r="M387" s="79">
        <v>6.1600000000000002E-2</v>
      </c>
      <c r="N387" s="78">
        <v>82121</v>
      </c>
      <c r="O387" s="78">
        <v>92.97</v>
      </c>
      <c r="P387" s="78">
        <v>272.18024104049999</v>
      </c>
      <c r="Q387" s="79">
        <v>1E-4</v>
      </c>
      <c r="R387" s="79">
        <v>0</v>
      </c>
    </row>
    <row r="388" spans="2:18">
      <c r="B388" s="105" t="s">
        <v>4326</v>
      </c>
      <c r="C388" t="s">
        <v>3807</v>
      </c>
      <c r="D388" t="s">
        <v>4327</v>
      </c>
      <c r="E388"/>
      <c r="F388" t="s">
        <v>226</v>
      </c>
      <c r="G388" t="s">
        <v>4328</v>
      </c>
      <c r="H388" t="s">
        <v>227</v>
      </c>
      <c r="I388" s="78">
        <v>2.94</v>
      </c>
      <c r="J388" t="s">
        <v>1057</v>
      </c>
      <c r="K388" t="s">
        <v>106</v>
      </c>
      <c r="L388" s="79">
        <v>3.7100000000000001E-2</v>
      </c>
      <c r="M388" s="79">
        <v>5.8299999999999998E-2</v>
      </c>
      <c r="N388" s="78">
        <v>3895027.04</v>
      </c>
      <c r="O388" s="78">
        <v>95.82</v>
      </c>
      <c r="P388" s="78">
        <v>13305.3461531803</v>
      </c>
      <c r="Q388" s="79">
        <v>5.7999999999999996E-3</v>
      </c>
      <c r="R388" s="79">
        <v>8.0000000000000004E-4</v>
      </c>
    </row>
    <row r="389" spans="2:18">
      <c r="B389" s="105" t="s">
        <v>4326</v>
      </c>
      <c r="C389" t="s">
        <v>3807</v>
      </c>
      <c r="D389" t="s">
        <v>4329</v>
      </c>
      <c r="E389"/>
      <c r="F389" t="s">
        <v>226</v>
      </c>
      <c r="G389" t="s">
        <v>4330</v>
      </c>
      <c r="H389" t="s">
        <v>227</v>
      </c>
      <c r="I389" s="78">
        <v>2.94</v>
      </c>
      <c r="J389" t="s">
        <v>1057</v>
      </c>
      <c r="K389" t="s">
        <v>106</v>
      </c>
      <c r="L389" s="79">
        <v>3.7100000000000001E-2</v>
      </c>
      <c r="M389" s="79">
        <v>5.8299999999999998E-2</v>
      </c>
      <c r="N389" s="78">
        <v>120953.5</v>
      </c>
      <c r="O389" s="78">
        <v>95.82</v>
      </c>
      <c r="P389" s="78">
        <v>413.17509979049998</v>
      </c>
      <c r="Q389" s="79">
        <v>2.0000000000000001E-4</v>
      </c>
      <c r="R389" s="79">
        <v>0</v>
      </c>
    </row>
    <row r="390" spans="2:18">
      <c r="B390" s="105" t="s">
        <v>4326</v>
      </c>
      <c r="C390" t="s">
        <v>3807</v>
      </c>
      <c r="D390" t="s">
        <v>4331</v>
      </c>
      <c r="E390"/>
      <c r="F390" t="s">
        <v>226</v>
      </c>
      <c r="G390" t="s">
        <v>4280</v>
      </c>
      <c r="H390" t="s">
        <v>227</v>
      </c>
      <c r="I390" s="78">
        <v>1.79</v>
      </c>
      <c r="J390" t="s">
        <v>1057</v>
      </c>
      <c r="K390" t="s">
        <v>106</v>
      </c>
      <c r="L390" s="79">
        <v>3.7100000000000001E-2</v>
      </c>
      <c r="M390" s="79">
        <v>5.2600000000000001E-2</v>
      </c>
      <c r="N390" s="78">
        <v>15140.65</v>
      </c>
      <c r="O390" s="78">
        <v>95.82</v>
      </c>
      <c r="P390" s="78">
        <v>51.720203008950001</v>
      </c>
      <c r="Q390" s="79">
        <v>0</v>
      </c>
      <c r="R390" s="79">
        <v>0</v>
      </c>
    </row>
    <row r="391" spans="2:18">
      <c r="B391" s="105" t="s">
        <v>4326</v>
      </c>
      <c r="C391" t="s">
        <v>3807</v>
      </c>
      <c r="D391" t="s">
        <v>4332</v>
      </c>
      <c r="E391"/>
      <c r="F391" t="s">
        <v>226</v>
      </c>
      <c r="G391" t="s">
        <v>4210</v>
      </c>
      <c r="H391" t="s">
        <v>227</v>
      </c>
      <c r="I391" s="78">
        <v>3.15</v>
      </c>
      <c r="J391" t="s">
        <v>1057</v>
      </c>
      <c r="K391" t="s">
        <v>106</v>
      </c>
      <c r="L391" s="79">
        <v>3.7100000000000001E-2</v>
      </c>
      <c r="M391" s="79">
        <v>5.2999999999999999E-2</v>
      </c>
      <c r="N391" s="78">
        <v>1161904.19</v>
      </c>
      <c r="O391" s="78">
        <v>94.469999999999885</v>
      </c>
      <c r="P391" s="78">
        <v>3913.1254167645402</v>
      </c>
      <c r="Q391" s="79">
        <v>1.6999999999999999E-3</v>
      </c>
      <c r="R391" s="79">
        <v>2.0000000000000001E-4</v>
      </c>
    </row>
    <row r="392" spans="2:18">
      <c r="B392" s="105" t="s">
        <v>4333</v>
      </c>
      <c r="C392" t="s">
        <v>3807</v>
      </c>
      <c r="D392" t="s">
        <v>4334</v>
      </c>
      <c r="E392"/>
      <c r="F392" t="s">
        <v>226</v>
      </c>
      <c r="G392" t="s">
        <v>4335</v>
      </c>
      <c r="H392" t="s">
        <v>227</v>
      </c>
      <c r="I392" s="78">
        <v>2.17</v>
      </c>
      <c r="J392" t="s">
        <v>1057</v>
      </c>
      <c r="K392" t="s">
        <v>106</v>
      </c>
      <c r="L392" s="79">
        <v>4.1000000000000002E-2</v>
      </c>
      <c r="M392" s="79">
        <v>5.9200000000000003E-2</v>
      </c>
      <c r="N392" s="78">
        <v>3029140.61</v>
      </c>
      <c r="O392" s="78">
        <v>94.58</v>
      </c>
      <c r="P392" s="78">
        <v>10213.586638564</v>
      </c>
      <c r="Q392" s="79">
        <v>4.4000000000000003E-3</v>
      </c>
      <c r="R392" s="79">
        <v>5.9999999999999995E-4</v>
      </c>
    </row>
    <row r="393" spans="2:18">
      <c r="B393" s="105" t="s">
        <v>4195</v>
      </c>
      <c r="C393" t="s">
        <v>3807</v>
      </c>
      <c r="D393" t="s">
        <v>4336</v>
      </c>
      <c r="E393"/>
      <c r="F393" t="s">
        <v>226</v>
      </c>
      <c r="G393" t="s">
        <v>4337</v>
      </c>
      <c r="H393" t="s">
        <v>227</v>
      </c>
      <c r="I393" s="78">
        <v>0.3</v>
      </c>
      <c r="J393" t="s">
        <v>1037</v>
      </c>
      <c r="K393" t="s">
        <v>106</v>
      </c>
      <c r="L393" s="79">
        <v>3.4200000000000001E-2</v>
      </c>
      <c r="M393" s="79">
        <v>1.35E-2</v>
      </c>
      <c r="N393" s="78">
        <v>105773.66</v>
      </c>
      <c r="O393" s="78">
        <v>100.77</v>
      </c>
      <c r="P393" s="78">
        <v>379.98663775383</v>
      </c>
      <c r="Q393" s="79">
        <v>2.0000000000000001E-4</v>
      </c>
      <c r="R393" s="79">
        <v>0</v>
      </c>
    </row>
    <row r="394" spans="2:18">
      <c r="B394" s="105" t="s">
        <v>4195</v>
      </c>
      <c r="C394" t="s">
        <v>3807</v>
      </c>
      <c r="D394" t="s">
        <v>4338</v>
      </c>
      <c r="E394"/>
      <c r="F394" t="s">
        <v>226</v>
      </c>
      <c r="G394" t="s">
        <v>3198</v>
      </c>
      <c r="H394" t="s">
        <v>227</v>
      </c>
      <c r="I394" s="78">
        <v>2.99</v>
      </c>
      <c r="J394" t="s">
        <v>1112</v>
      </c>
      <c r="K394" t="s">
        <v>106</v>
      </c>
      <c r="L394" s="79">
        <v>3.0300000000000001E-2</v>
      </c>
      <c r="M394" s="79">
        <v>3.27E-2</v>
      </c>
      <c r="N394" s="78">
        <v>84991</v>
      </c>
      <c r="O394" s="78">
        <v>101.56</v>
      </c>
      <c r="P394" s="78">
        <v>307.71960447399999</v>
      </c>
      <c r="Q394" s="79">
        <v>1E-4</v>
      </c>
      <c r="R394" s="79">
        <v>0</v>
      </c>
    </row>
    <row r="395" spans="2:18">
      <c r="B395" s="105" t="s">
        <v>4195</v>
      </c>
      <c r="C395" t="s">
        <v>3807</v>
      </c>
      <c r="D395" t="s">
        <v>4339</v>
      </c>
      <c r="E395"/>
      <c r="F395" t="s">
        <v>226</v>
      </c>
      <c r="G395" t="s">
        <v>2689</v>
      </c>
      <c r="H395" t="s">
        <v>227</v>
      </c>
      <c r="I395" s="78">
        <v>2.99</v>
      </c>
      <c r="J395" t="s">
        <v>1112</v>
      </c>
      <c r="K395" t="s">
        <v>106</v>
      </c>
      <c r="L395" s="79">
        <v>3.0300000000000001E-2</v>
      </c>
      <c r="M395" s="79">
        <v>3.27E-2</v>
      </c>
      <c r="N395" s="78">
        <v>114553</v>
      </c>
      <c r="O395" s="78">
        <v>101.56</v>
      </c>
      <c r="P395" s="78">
        <v>414.75219554199998</v>
      </c>
      <c r="Q395" s="79">
        <v>2.0000000000000001E-4</v>
      </c>
      <c r="R395" s="79">
        <v>0</v>
      </c>
    </row>
    <row r="396" spans="2:18">
      <c r="B396" s="105" t="s">
        <v>4195</v>
      </c>
      <c r="C396" t="s">
        <v>3807</v>
      </c>
      <c r="D396" t="s">
        <v>4340</v>
      </c>
      <c r="E396"/>
      <c r="F396" t="s">
        <v>226</v>
      </c>
      <c r="G396" t="s">
        <v>4341</v>
      </c>
      <c r="H396" t="s">
        <v>227</v>
      </c>
      <c r="I396" s="78">
        <v>0.44</v>
      </c>
      <c r="J396" t="s">
        <v>1037</v>
      </c>
      <c r="K396" t="s">
        <v>106</v>
      </c>
      <c r="L396" s="79">
        <v>3.4200000000000001E-2</v>
      </c>
      <c r="M396" s="79">
        <v>2.1499999999999998E-2</v>
      </c>
      <c r="N396" s="78">
        <v>4812.9399999999996</v>
      </c>
      <c r="O396" s="78">
        <v>100.91</v>
      </c>
      <c r="P396" s="78">
        <v>17.314270093009998</v>
      </c>
      <c r="Q396" s="79">
        <v>0</v>
      </c>
      <c r="R396" s="79">
        <v>0</v>
      </c>
    </row>
    <row r="397" spans="2:18">
      <c r="B397" s="105" t="s">
        <v>4195</v>
      </c>
      <c r="C397" t="s">
        <v>3807</v>
      </c>
      <c r="D397" t="s">
        <v>4342</v>
      </c>
      <c r="E397"/>
      <c r="F397" t="s">
        <v>226</v>
      </c>
      <c r="G397" t="s">
        <v>2790</v>
      </c>
      <c r="H397" t="s">
        <v>227</v>
      </c>
      <c r="I397" s="78">
        <v>6.08</v>
      </c>
      <c r="J397" t="s">
        <v>123</v>
      </c>
      <c r="K397" t="s">
        <v>110</v>
      </c>
      <c r="L397" s="79">
        <v>2.2599999999999999E-2</v>
      </c>
      <c r="M397" s="79">
        <v>4.4999999999999998E-2</v>
      </c>
      <c r="N397" s="78">
        <v>1001222.99</v>
      </c>
      <c r="O397" s="78">
        <v>89.659999999999869</v>
      </c>
      <c r="P397" s="78">
        <v>3501.2857870124599</v>
      </c>
      <c r="Q397" s="79">
        <v>1.5E-3</v>
      </c>
      <c r="R397" s="79">
        <v>2.0000000000000001E-4</v>
      </c>
    </row>
    <row r="398" spans="2:18">
      <c r="B398" s="105" t="s">
        <v>4195</v>
      </c>
      <c r="C398" t="s">
        <v>3807</v>
      </c>
      <c r="D398" t="s">
        <v>4343</v>
      </c>
      <c r="E398"/>
      <c r="F398" t="s">
        <v>226</v>
      </c>
      <c r="G398" t="s">
        <v>2578</v>
      </c>
      <c r="H398" t="s">
        <v>227</v>
      </c>
      <c r="I398" s="78">
        <v>2.38</v>
      </c>
      <c r="J398" t="s">
        <v>1037</v>
      </c>
      <c r="K398" t="s">
        <v>106</v>
      </c>
      <c r="L398" s="79">
        <v>3.4200000000000001E-2</v>
      </c>
      <c r="M398" s="79">
        <v>3.0499999999999999E-2</v>
      </c>
      <c r="N398" s="78">
        <v>7672336.21</v>
      </c>
      <c r="O398" s="78">
        <v>99.500000000000298</v>
      </c>
      <c r="P398" s="78">
        <v>27215.119195706899</v>
      </c>
      <c r="Q398" s="79">
        <v>1.18E-2</v>
      </c>
      <c r="R398" s="79">
        <v>1.6000000000000001E-3</v>
      </c>
    </row>
    <row r="399" spans="2:18">
      <c r="B399" s="105" t="s">
        <v>4195</v>
      </c>
      <c r="C399" t="s">
        <v>3807</v>
      </c>
      <c r="D399" t="s">
        <v>4344</v>
      </c>
      <c r="E399"/>
      <c r="F399" t="s">
        <v>226</v>
      </c>
      <c r="G399" t="s">
        <v>2578</v>
      </c>
      <c r="H399" t="s">
        <v>227</v>
      </c>
      <c r="I399" s="78">
        <v>2.38</v>
      </c>
      <c r="J399" t="s">
        <v>1037</v>
      </c>
      <c r="K399" t="s">
        <v>106</v>
      </c>
      <c r="L399" s="79">
        <v>3.4200000000000001E-2</v>
      </c>
      <c r="M399" s="79">
        <v>3.0499999999999999E-2</v>
      </c>
      <c r="N399" s="78">
        <v>234199.37</v>
      </c>
      <c r="O399" s="78">
        <v>99.5</v>
      </c>
      <c r="P399" s="78">
        <v>830.74615027975005</v>
      </c>
      <c r="Q399" s="79">
        <v>4.0000000000000002E-4</v>
      </c>
      <c r="R399" s="79">
        <v>0</v>
      </c>
    </row>
    <row r="400" spans="2:18">
      <c r="B400" s="105" t="s">
        <v>4195</v>
      </c>
      <c r="C400" t="s">
        <v>3807</v>
      </c>
      <c r="D400" t="s">
        <v>4345</v>
      </c>
      <c r="E400"/>
      <c r="F400" t="s">
        <v>226</v>
      </c>
      <c r="G400" t="s">
        <v>2894</v>
      </c>
      <c r="H400" t="s">
        <v>227</v>
      </c>
      <c r="I400" s="78">
        <v>6.08</v>
      </c>
      <c r="J400" t="s">
        <v>123</v>
      </c>
      <c r="K400" t="s">
        <v>110</v>
      </c>
      <c r="L400" s="79">
        <v>2.2599999999999999E-2</v>
      </c>
      <c r="M400" s="79">
        <v>4.4999999999999998E-2</v>
      </c>
      <c r="N400" s="78">
        <v>22960.63</v>
      </c>
      <c r="O400" s="78">
        <v>89.66</v>
      </c>
      <c r="P400" s="78">
        <v>80.293529296457393</v>
      </c>
      <c r="Q400" s="79">
        <v>0</v>
      </c>
      <c r="R400" s="79">
        <v>0</v>
      </c>
    </row>
    <row r="401" spans="2:18">
      <c r="B401" s="105" t="s">
        <v>4195</v>
      </c>
      <c r="C401" t="s">
        <v>3807</v>
      </c>
      <c r="D401" t="s">
        <v>4346</v>
      </c>
      <c r="E401"/>
      <c r="F401" t="s">
        <v>226</v>
      </c>
      <c r="G401" t="s">
        <v>4028</v>
      </c>
      <c r="H401" t="s">
        <v>227</v>
      </c>
      <c r="I401" s="78">
        <v>2.38</v>
      </c>
      <c r="J401" t="s">
        <v>1037</v>
      </c>
      <c r="K401" t="s">
        <v>106</v>
      </c>
      <c r="L401" s="79">
        <v>3.4200000000000001E-2</v>
      </c>
      <c r="M401" s="79">
        <v>3.0499999999999999E-2</v>
      </c>
      <c r="N401" s="78">
        <v>65261.73</v>
      </c>
      <c r="O401" s="78">
        <v>99.5</v>
      </c>
      <c r="P401" s="78">
        <v>231.49477711275</v>
      </c>
      <c r="Q401" s="79">
        <v>1E-4</v>
      </c>
      <c r="R401" s="79">
        <v>0</v>
      </c>
    </row>
    <row r="402" spans="2:18">
      <c r="B402" s="105" t="s">
        <v>4347</v>
      </c>
      <c r="C402" t="s">
        <v>3807</v>
      </c>
      <c r="D402" t="s">
        <v>4348</v>
      </c>
      <c r="E402"/>
      <c r="F402" t="s">
        <v>226</v>
      </c>
      <c r="G402" t="s">
        <v>4009</v>
      </c>
      <c r="H402" t="s">
        <v>227</v>
      </c>
      <c r="I402" s="78">
        <v>0.44</v>
      </c>
      <c r="J402" t="s">
        <v>1037</v>
      </c>
      <c r="K402" t="s">
        <v>106</v>
      </c>
      <c r="L402" s="79">
        <v>3.2199999999999999E-2</v>
      </c>
      <c r="M402" s="79">
        <v>2.1499999999999998E-2</v>
      </c>
      <c r="N402" s="78">
        <v>5633.66</v>
      </c>
      <c r="O402" s="78">
        <v>100.91</v>
      </c>
      <c r="P402" s="78">
        <v>20.266762280889999</v>
      </c>
      <c r="Q402" s="79">
        <v>0</v>
      </c>
      <c r="R402" s="79">
        <v>0</v>
      </c>
    </row>
    <row r="403" spans="2:18">
      <c r="B403" s="105" t="s">
        <v>4347</v>
      </c>
      <c r="C403" t="s">
        <v>3807</v>
      </c>
      <c r="D403" t="s">
        <v>4349</v>
      </c>
      <c r="E403"/>
      <c r="F403" t="s">
        <v>226</v>
      </c>
      <c r="G403" t="s">
        <v>3067</v>
      </c>
      <c r="H403" t="s">
        <v>227</v>
      </c>
      <c r="I403" s="78">
        <v>0.44</v>
      </c>
      <c r="J403" t="s">
        <v>1037</v>
      </c>
      <c r="K403" t="s">
        <v>106</v>
      </c>
      <c r="L403" s="79">
        <v>3.2199999999999999E-2</v>
      </c>
      <c r="M403" s="79">
        <v>2.1499999999999998E-2</v>
      </c>
      <c r="N403" s="78">
        <v>6340.81</v>
      </c>
      <c r="O403" s="78">
        <v>100.91</v>
      </c>
      <c r="P403" s="78">
        <v>22.810693037615</v>
      </c>
      <c r="Q403" s="79">
        <v>0</v>
      </c>
      <c r="R403" s="79">
        <v>0</v>
      </c>
    </row>
    <row r="404" spans="2:18">
      <c r="B404" s="105" t="s">
        <v>4347</v>
      </c>
      <c r="C404" t="s">
        <v>3807</v>
      </c>
      <c r="D404" t="s">
        <v>4350</v>
      </c>
      <c r="E404"/>
      <c r="F404" t="s">
        <v>226</v>
      </c>
      <c r="G404" t="s">
        <v>4351</v>
      </c>
      <c r="H404" t="s">
        <v>227</v>
      </c>
      <c r="I404" s="78">
        <v>0.94</v>
      </c>
      <c r="J404" t="s">
        <v>1037</v>
      </c>
      <c r="K404" t="s">
        <v>106</v>
      </c>
      <c r="L404" s="79">
        <v>3.2199999999999999E-2</v>
      </c>
      <c r="M404" s="79">
        <v>5.0599999999999999E-2</v>
      </c>
      <c r="N404" s="78">
        <v>10968.3</v>
      </c>
      <c r="O404" s="78">
        <v>100.91</v>
      </c>
      <c r="P404" s="78">
        <v>39.45781760445</v>
      </c>
      <c r="Q404" s="79">
        <v>0</v>
      </c>
      <c r="R404" s="79">
        <v>0</v>
      </c>
    </row>
    <row r="405" spans="2:18">
      <c r="B405" s="105" t="s">
        <v>4347</v>
      </c>
      <c r="C405" t="s">
        <v>3807</v>
      </c>
      <c r="D405" t="s">
        <v>4352</v>
      </c>
      <c r="E405"/>
      <c r="F405" t="s">
        <v>226</v>
      </c>
      <c r="G405" t="s">
        <v>2865</v>
      </c>
      <c r="H405" t="s">
        <v>227</v>
      </c>
      <c r="I405" s="78">
        <v>0.95</v>
      </c>
      <c r="J405" t="s">
        <v>1037</v>
      </c>
      <c r="K405" t="s">
        <v>106</v>
      </c>
      <c r="L405" s="79">
        <v>2.29E-2</v>
      </c>
      <c r="M405" s="79">
        <v>2.3800000000000002E-2</v>
      </c>
      <c r="N405" s="78">
        <v>7257.94</v>
      </c>
      <c r="O405" s="78">
        <v>100.91</v>
      </c>
      <c r="P405" s="78">
        <v>26.110014560509999</v>
      </c>
      <c r="Q405" s="79">
        <v>0</v>
      </c>
      <c r="R405" s="79">
        <v>0</v>
      </c>
    </row>
    <row r="406" spans="2:18">
      <c r="B406" s="105" t="s">
        <v>4347</v>
      </c>
      <c r="C406" t="s">
        <v>3807</v>
      </c>
      <c r="D406" t="s">
        <v>4353</v>
      </c>
      <c r="E406"/>
      <c r="F406" t="s">
        <v>226</v>
      </c>
      <c r="G406" t="s">
        <v>3296</v>
      </c>
      <c r="H406" t="s">
        <v>227</v>
      </c>
      <c r="I406" s="78">
        <v>0.44</v>
      </c>
      <c r="J406" t="s">
        <v>1037</v>
      </c>
      <c r="K406" t="s">
        <v>106</v>
      </c>
      <c r="L406" s="79">
        <v>2.29E-2</v>
      </c>
      <c r="M406" s="79">
        <v>5.3E-3</v>
      </c>
      <c r="N406" s="78">
        <v>22936.06</v>
      </c>
      <c r="O406" s="78">
        <v>100.91</v>
      </c>
      <c r="P406" s="78">
        <v>82.511134090490003</v>
      </c>
      <c r="Q406" s="79">
        <v>0</v>
      </c>
      <c r="R406" s="79">
        <v>0</v>
      </c>
    </row>
    <row r="407" spans="2:18">
      <c r="B407" s="105" t="s">
        <v>4347</v>
      </c>
      <c r="C407" t="s">
        <v>3807</v>
      </c>
      <c r="D407" t="s">
        <v>4354</v>
      </c>
      <c r="E407"/>
      <c r="F407" t="s">
        <v>226</v>
      </c>
      <c r="G407" t="s">
        <v>4355</v>
      </c>
      <c r="H407" t="s">
        <v>227</v>
      </c>
      <c r="I407" s="78">
        <v>0.44</v>
      </c>
      <c r="J407" t="s">
        <v>1037</v>
      </c>
      <c r="K407" t="s">
        <v>106</v>
      </c>
      <c r="L407" s="79">
        <v>2.29E-2</v>
      </c>
      <c r="M407" s="79">
        <v>5.3E-3</v>
      </c>
      <c r="N407" s="78">
        <v>18760.86</v>
      </c>
      <c r="O407" s="78">
        <v>100.91</v>
      </c>
      <c r="P407" s="78">
        <v>67.491096339690003</v>
      </c>
      <c r="Q407" s="79">
        <v>0</v>
      </c>
      <c r="R407" s="79">
        <v>0</v>
      </c>
    </row>
    <row r="408" spans="2:18">
      <c r="B408" s="105" t="s">
        <v>4347</v>
      </c>
      <c r="C408" t="s">
        <v>3807</v>
      </c>
      <c r="D408" t="s">
        <v>4356</v>
      </c>
      <c r="E408"/>
      <c r="F408" t="s">
        <v>226</v>
      </c>
      <c r="G408" t="s">
        <v>2659</v>
      </c>
      <c r="H408" t="s">
        <v>227</v>
      </c>
      <c r="I408" s="78">
        <v>0.45</v>
      </c>
      <c r="J408" t="s">
        <v>1037</v>
      </c>
      <c r="K408" t="s">
        <v>106</v>
      </c>
      <c r="L408" s="79">
        <v>2.29E-2</v>
      </c>
      <c r="M408" s="79">
        <v>3.4299999999999997E-2</v>
      </c>
      <c r="N408" s="78">
        <v>14983.92</v>
      </c>
      <c r="O408" s="78">
        <v>100</v>
      </c>
      <c r="P408" s="78">
        <v>53.4176748</v>
      </c>
      <c r="Q408" s="79">
        <v>0</v>
      </c>
      <c r="R408" s="79">
        <v>0</v>
      </c>
    </row>
    <row r="409" spans="2:18">
      <c r="B409" s="105" t="s">
        <v>4347</v>
      </c>
      <c r="C409" t="s">
        <v>3807</v>
      </c>
      <c r="D409" t="s">
        <v>4357</v>
      </c>
      <c r="E409"/>
      <c r="F409" t="s">
        <v>226</v>
      </c>
      <c r="G409" t="s">
        <v>2596</v>
      </c>
      <c r="H409" t="s">
        <v>227</v>
      </c>
      <c r="I409" s="78">
        <v>0.45</v>
      </c>
      <c r="J409" t="s">
        <v>1037</v>
      </c>
      <c r="K409" t="s">
        <v>106</v>
      </c>
      <c r="L409" s="79">
        <v>2.29E-2</v>
      </c>
      <c r="M409" s="79">
        <v>1.34E-2</v>
      </c>
      <c r="N409" s="78">
        <v>16747.72</v>
      </c>
      <c r="O409" s="78">
        <v>100.91</v>
      </c>
      <c r="P409" s="78">
        <v>60.248942958379999</v>
      </c>
      <c r="Q409" s="79">
        <v>0</v>
      </c>
      <c r="R409" s="79">
        <v>0</v>
      </c>
    </row>
    <row r="410" spans="2:18">
      <c r="B410" s="105" t="s">
        <v>4347</v>
      </c>
      <c r="C410" t="s">
        <v>3807</v>
      </c>
      <c r="D410" t="s">
        <v>4358</v>
      </c>
      <c r="E410"/>
      <c r="F410" t="s">
        <v>226</v>
      </c>
      <c r="G410" t="s">
        <v>2665</v>
      </c>
      <c r="H410" t="s">
        <v>227</v>
      </c>
      <c r="I410" s="78">
        <v>0.45</v>
      </c>
      <c r="J410" t="s">
        <v>1037</v>
      </c>
      <c r="K410" t="s">
        <v>106</v>
      </c>
      <c r="L410" s="79">
        <v>2.29E-2</v>
      </c>
      <c r="M410" s="79">
        <v>7.3000000000000001E-3</v>
      </c>
      <c r="N410" s="78">
        <v>36733.730000000003</v>
      </c>
      <c r="O410" s="78">
        <v>100.91</v>
      </c>
      <c r="P410" s="78">
        <v>132.14744475179501</v>
      </c>
      <c r="Q410" s="79">
        <v>1E-4</v>
      </c>
      <c r="R410" s="79">
        <v>0</v>
      </c>
    </row>
    <row r="411" spans="2:18">
      <c r="B411" s="104" t="s">
        <v>4170</v>
      </c>
      <c r="I411" s="82">
        <v>0</v>
      </c>
      <c r="M411" s="81">
        <v>0</v>
      </c>
      <c r="N411" s="82">
        <v>0</v>
      </c>
      <c r="P411" s="82">
        <v>0</v>
      </c>
      <c r="Q411" s="81">
        <v>0</v>
      </c>
      <c r="R411" s="81">
        <v>0</v>
      </c>
    </row>
    <row r="412" spans="2:18">
      <c r="B412" s="105" t="s">
        <v>226</v>
      </c>
      <c r="D412" t="s">
        <v>226</v>
      </c>
      <c r="F412" t="s">
        <v>226</v>
      </c>
      <c r="I412" s="78">
        <v>0</v>
      </c>
      <c r="J412" t="s">
        <v>226</v>
      </c>
      <c r="K412" t="s">
        <v>226</v>
      </c>
      <c r="L412" s="79">
        <v>0</v>
      </c>
      <c r="M412" s="79">
        <v>0</v>
      </c>
      <c r="N412" s="78">
        <v>0</v>
      </c>
      <c r="O412" s="78">
        <v>0</v>
      </c>
      <c r="P412" s="78">
        <v>0</v>
      </c>
      <c r="Q412" s="79">
        <v>0</v>
      </c>
      <c r="R412" s="79">
        <v>0</v>
      </c>
    </row>
    <row r="413" spans="2:18">
      <c r="B413" s="105" t="s">
        <v>276</v>
      </c>
    </row>
    <row r="414" spans="2:18">
      <c r="B414" s="105" t="s">
        <v>377</v>
      </c>
    </row>
    <row r="415" spans="2:18">
      <c r="B415" s="105" t="s">
        <v>378</v>
      </c>
    </row>
    <row r="416" spans="2:18">
      <c r="B416" s="105" t="s">
        <v>379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43921</v>
      </c>
    </row>
    <row r="2" spans="2:64">
      <c r="B2" s="2" t="s">
        <v>1</v>
      </c>
      <c r="C2" s="12" t="s">
        <v>197</v>
      </c>
    </row>
    <row r="3" spans="2:64">
      <c r="B3" s="2" t="s">
        <v>2</v>
      </c>
      <c r="C3" s="26" t="s">
        <v>4386</v>
      </c>
    </row>
    <row r="4" spans="2:64" s="1" customFormat="1">
      <c r="B4" s="2" t="s">
        <v>3</v>
      </c>
    </row>
    <row r="5" spans="2:64">
      <c r="B5" s="75" t="s">
        <v>198</v>
      </c>
      <c r="C5" t="s">
        <v>199</v>
      </c>
    </row>
    <row r="7" spans="2:64" ht="26.25" customHeight="1">
      <c r="B7" s="119" t="s">
        <v>153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2381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2382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4359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4360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1010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274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276</v>
      </c>
    </row>
    <row r="26" spans="2:15">
      <c r="B26" t="s">
        <v>377</v>
      </c>
    </row>
    <row r="27" spans="2:15">
      <c r="B27" t="s">
        <v>378</v>
      </c>
    </row>
    <row r="28" spans="2:15">
      <c r="B28" t="s">
        <v>379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>
      <c r="B1" s="2" t="s">
        <v>0</v>
      </c>
      <c r="C1" s="83">
        <v>43921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5">
      <c r="B2" s="2" t="s">
        <v>1</v>
      </c>
      <c r="C2" s="12" t="s">
        <v>197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>
      <c r="B3" s="2" t="s">
        <v>2</v>
      </c>
      <c r="C3" s="26" t="s">
        <v>4386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s="1" customFormat="1">
      <c r="B4" s="2" t="s">
        <v>3</v>
      </c>
    </row>
    <row r="5" spans="1:55">
      <c r="B5" s="75" t="s">
        <v>198</v>
      </c>
      <c r="C5" t="s">
        <v>199</v>
      </c>
    </row>
    <row r="7" spans="1:55" ht="26.25" customHeight="1">
      <c r="B7" s="119" t="s">
        <v>156</v>
      </c>
      <c r="C7" s="120"/>
      <c r="D7" s="120"/>
      <c r="E7" s="120"/>
      <c r="F7" s="120"/>
      <c r="G7" s="120"/>
      <c r="H7" s="120"/>
      <c r="I7" s="120"/>
      <c r="J7" s="121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77">
        <v>8.0000000000000004E-4</v>
      </c>
      <c r="F11" s="7"/>
      <c r="G11" s="76">
        <f>G12+G20</f>
        <v>112569.43738</v>
      </c>
      <c r="H11" s="77">
        <f>G11/$G$11</f>
        <v>1</v>
      </c>
      <c r="I11" s="77">
        <f>G11/'סכום נכסי הקרן'!$C$42</f>
        <v>6.6789071111245145E-3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80" t="s">
        <v>208</v>
      </c>
      <c r="E12" s="81">
        <v>3.3799757285419091E-2</v>
      </c>
      <c r="F12" s="19"/>
      <c r="G12" s="82">
        <f>G13+G16</f>
        <v>112569.43738</v>
      </c>
      <c r="H12" s="81">
        <f t="shared" ref="H12:H24" si="0">G12/$G$11</f>
        <v>1</v>
      </c>
      <c r="I12" s="81">
        <f>G12/'סכום נכסי הקרן'!$C$42</f>
        <v>6.6789071111245145E-3</v>
      </c>
    </row>
    <row r="13" spans="1:55">
      <c r="B13" s="80" t="s">
        <v>4361</v>
      </c>
      <c r="E13" s="81">
        <v>7.1960909026700159E-2</v>
      </c>
      <c r="F13" s="19"/>
      <c r="G13" s="82">
        <f>SUM(G14:G15)</f>
        <v>52640.648379999999</v>
      </c>
      <c r="H13" s="81">
        <f t="shared" si="0"/>
        <v>0.46762824444348305</v>
      </c>
      <c r="I13" s="81">
        <f>G13/'סכום נכסי הקרן'!$C$42</f>
        <v>3.1232456071762517E-3</v>
      </c>
    </row>
    <row r="14" spans="1:55" s="19" customFormat="1">
      <c r="A14" s="16"/>
      <c r="B14" t="s">
        <v>4362</v>
      </c>
      <c r="C14" s="86">
        <v>43830</v>
      </c>
      <c r="D14" t="s">
        <v>4363</v>
      </c>
      <c r="E14" s="79">
        <v>7.1900000000000006E-2</v>
      </c>
      <c r="F14" t="s">
        <v>102</v>
      </c>
      <c r="G14" s="78">
        <v>18039.932379999998</v>
      </c>
      <c r="H14" s="79">
        <f t="shared" si="0"/>
        <v>0.16025604107003485</v>
      </c>
      <c r="I14" s="79">
        <f>G14/'סכום נכסי הקרן'!$C$42</f>
        <v>1.0703352123033181E-3</v>
      </c>
      <c r="J14" t="s">
        <v>4364</v>
      </c>
    </row>
    <row r="15" spans="1:55" s="19" customFormat="1">
      <c r="A15" s="16"/>
      <c r="B15" t="s">
        <v>4394</v>
      </c>
      <c r="C15" s="86">
        <v>43738</v>
      </c>
      <c r="D15" t="s">
        <v>4395</v>
      </c>
      <c r="E15" s="79">
        <v>7.1999999999999995E-2</v>
      </c>
      <c r="F15" t="s">
        <v>102</v>
      </c>
      <c r="G15" s="78">
        <f>34598.166+2.55</f>
        <v>34600.716</v>
      </c>
      <c r="H15" s="79">
        <f t="shared" si="0"/>
        <v>0.30737220337344817</v>
      </c>
      <c r="I15" s="79">
        <f>G15/'סכום נכסי הקרן'!$C$42</f>
        <v>2.0529103948729336E-3</v>
      </c>
      <c r="J15" t="s">
        <v>4396</v>
      </c>
    </row>
    <row r="16" spans="1:55">
      <c r="B16" s="80" t="s">
        <v>4365</v>
      </c>
      <c r="C16" s="86"/>
      <c r="D16"/>
      <c r="E16" s="81">
        <v>0</v>
      </c>
      <c r="F16"/>
      <c r="G16" s="82">
        <f>SUM(G17:G19)</f>
        <v>59928.789000000004</v>
      </c>
      <c r="H16" s="81">
        <f t="shared" si="0"/>
        <v>0.53237175555651695</v>
      </c>
      <c r="I16" s="81">
        <f>G16/'סכום נכסי הקרן'!$C$42</f>
        <v>3.5556615039482628E-3</v>
      </c>
      <c r="J16"/>
    </row>
    <row r="17" spans="1:10" s="19" customFormat="1">
      <c r="A17" s="16"/>
      <c r="B17" t="s">
        <v>4397</v>
      </c>
      <c r="C17" s="86">
        <v>43646</v>
      </c>
      <c r="D17" t="s">
        <v>123</v>
      </c>
      <c r="E17" s="79">
        <v>0</v>
      </c>
      <c r="F17" t="s">
        <v>102</v>
      </c>
      <c r="G17" s="78">
        <v>5374.2329000000009</v>
      </c>
      <c r="H17" s="79">
        <f t="shared" si="0"/>
        <v>4.7741492052218698E-2</v>
      </c>
      <c r="I17" s="79">
        <f>G17/'סכום נכסי הקרן'!$C$42</f>
        <v>3.1886099076325797E-4</v>
      </c>
      <c r="J17" t="s">
        <v>4366</v>
      </c>
    </row>
    <row r="18" spans="1:10" s="19" customFormat="1">
      <c r="A18" s="16"/>
      <c r="B18" t="s">
        <v>4398</v>
      </c>
      <c r="C18" s="86">
        <v>43738</v>
      </c>
      <c r="D18" t="s">
        <v>123</v>
      </c>
      <c r="E18" s="79">
        <v>0</v>
      </c>
      <c r="F18" t="s">
        <v>102</v>
      </c>
      <c r="G18" s="78">
        <v>36583.721099999995</v>
      </c>
      <c r="H18" s="79">
        <f t="shared" si="0"/>
        <v>0.32498804250486335</v>
      </c>
      <c r="I18" s="79">
        <f>G18/'סכום נכסי הקרן'!$C$42</f>
        <v>2.1705649481161679E-3</v>
      </c>
      <c r="J18" t="s">
        <v>4399</v>
      </c>
    </row>
    <row r="19" spans="1:10" s="19" customFormat="1">
      <c r="A19" s="16"/>
      <c r="B19" t="s">
        <v>4400</v>
      </c>
      <c r="C19" s="86">
        <v>43738</v>
      </c>
      <c r="D19" t="s">
        <v>123</v>
      </c>
      <c r="E19" s="79">
        <v>0</v>
      </c>
      <c r="F19" t="s">
        <v>102</v>
      </c>
      <c r="G19" s="78">
        <v>17970.835000000003</v>
      </c>
      <c r="H19" s="79">
        <f t="shared" si="0"/>
        <v>0.15964222099943484</v>
      </c>
      <c r="I19" s="79">
        <f>G19/'סכום נכסי הקרן'!$C$42</f>
        <v>1.0662355650688368E-3</v>
      </c>
      <c r="J19" t="s">
        <v>4401</v>
      </c>
    </row>
    <row r="20" spans="1:10" s="16" customFormat="1">
      <c r="B20" s="80" t="s">
        <v>274</v>
      </c>
      <c r="C20" s="15"/>
      <c r="E20" s="81">
        <v>0</v>
      </c>
      <c r="F20" s="19"/>
      <c r="G20" s="82">
        <v>0</v>
      </c>
      <c r="H20" s="81">
        <f t="shared" si="0"/>
        <v>0</v>
      </c>
      <c r="I20" s="81">
        <f>G20/'סכום נכסי הקרן'!$C$42</f>
        <v>0</v>
      </c>
      <c r="J20" s="19"/>
    </row>
    <row r="21" spans="1:10" s="16" customFormat="1">
      <c r="B21" s="80" t="s">
        <v>4361</v>
      </c>
      <c r="C21" s="15"/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  <c r="J21" s="19"/>
    </row>
    <row r="22" spans="1:10" s="16" customFormat="1">
      <c r="B22" t="s">
        <v>226</v>
      </c>
      <c r="C22" s="15"/>
      <c r="E22" s="79">
        <v>0</v>
      </c>
      <c r="F22" t="s">
        <v>226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1:10" s="16" customFormat="1">
      <c r="B23" s="80" t="s">
        <v>4365</v>
      </c>
      <c r="C23" s="15"/>
      <c r="E23" s="81">
        <v>0</v>
      </c>
      <c r="F23" s="19"/>
      <c r="G23" s="82">
        <v>0</v>
      </c>
      <c r="H23" s="81">
        <f t="shared" si="0"/>
        <v>0</v>
      </c>
      <c r="I23" s="81">
        <f>G23/'סכום נכסי הקרן'!$C$42</f>
        <v>0</v>
      </c>
      <c r="J23" s="19"/>
    </row>
    <row r="24" spans="1:10" s="16" customFormat="1">
      <c r="B24" t="s">
        <v>226</v>
      </c>
      <c r="C24" s="15"/>
      <c r="E24" s="79">
        <v>0</v>
      </c>
      <c r="F24" t="s">
        <v>226</v>
      </c>
      <c r="G24" s="78">
        <v>0</v>
      </c>
      <c r="H24" s="79">
        <f t="shared" si="0"/>
        <v>0</v>
      </c>
      <c r="I24" s="79">
        <f>G24/'סכום נכסי הקרן'!$C$42</f>
        <v>0</v>
      </c>
      <c r="J24" s="19"/>
    </row>
    <row r="25" spans="1:10" s="16" customFormat="1">
      <c r="B25" s="15"/>
      <c r="C25" s="15"/>
      <c r="F25" s="19"/>
      <c r="G25" s="19"/>
      <c r="H25" s="19"/>
      <c r="J25" s="19"/>
    </row>
    <row r="26" spans="1:10" s="16" customFormat="1">
      <c r="B26" s="15"/>
      <c r="C26" s="15"/>
      <c r="F26" s="19"/>
      <c r="G26" s="19"/>
      <c r="H26" s="19"/>
      <c r="J26" s="19"/>
    </row>
    <row r="27" spans="1:10" s="16" customFormat="1">
      <c r="B27" s="15"/>
      <c r="C27" s="15"/>
      <c r="F27" s="19"/>
      <c r="G27" s="19"/>
      <c r="H27" s="19"/>
      <c r="J27" s="19"/>
    </row>
    <row r="28" spans="1:10" s="16" customFormat="1">
      <c r="B28" s="15"/>
      <c r="C28" s="15"/>
      <c r="F28" s="19"/>
      <c r="G28" s="19"/>
      <c r="H28" s="19"/>
      <c r="J28" s="19"/>
    </row>
    <row r="29" spans="1:10" s="16" customFormat="1">
      <c r="B29" s="15"/>
      <c r="C29" s="15"/>
      <c r="F29" s="19"/>
      <c r="G29" s="19"/>
      <c r="H29" s="19"/>
      <c r="J29" s="19"/>
    </row>
    <row r="30" spans="1:10" s="16" customFormat="1">
      <c r="B30" s="15"/>
      <c r="C30" s="15"/>
      <c r="F30" s="19"/>
      <c r="G30" s="19"/>
      <c r="H30" s="19"/>
      <c r="J30" s="19"/>
    </row>
    <row r="31" spans="1:10" s="16" customFormat="1">
      <c r="B31" s="15"/>
      <c r="C31" s="15"/>
      <c r="F31" s="19"/>
      <c r="G31" s="19"/>
      <c r="H31" s="19"/>
      <c r="J31" s="19"/>
    </row>
    <row r="32" spans="1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2:55">
      <c r="B817" s="16"/>
      <c r="C817" s="16"/>
      <c r="F817" s="19"/>
      <c r="G817" s="19"/>
      <c r="H817" s="19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</row>
    <row r="818" spans="2:55">
      <c r="B818" s="16"/>
      <c r="C818" s="16"/>
      <c r="F818" s="19"/>
      <c r="G818" s="19"/>
      <c r="H818" s="19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</row>
    <row r="819" spans="2:55">
      <c r="B819" s="16"/>
      <c r="C819" s="16"/>
      <c r="F819" s="19"/>
      <c r="G819" s="19"/>
      <c r="H819" s="19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</row>
    <row r="820" spans="2:55">
      <c r="B820" s="16"/>
      <c r="C820" s="16"/>
      <c r="F820" s="19"/>
      <c r="G820" s="19"/>
      <c r="H820" s="19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</row>
    <row r="821" spans="2:55">
      <c r="B821" s="16"/>
      <c r="C821" s="16"/>
      <c r="F821" s="19"/>
      <c r="G821" s="19"/>
      <c r="H821" s="19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</row>
    <row r="822" spans="2:55">
      <c r="B822" s="16"/>
      <c r="C822" s="16"/>
      <c r="F822" s="19"/>
      <c r="G822" s="19"/>
      <c r="H822" s="19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</row>
    <row r="823" spans="2:55">
      <c r="B823" s="16"/>
      <c r="C823" s="16"/>
      <c r="F823" s="19"/>
      <c r="G823" s="19"/>
      <c r="H823" s="19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</row>
    <row r="824" spans="2:55">
      <c r="B824" s="16"/>
      <c r="C824" s="16"/>
      <c r="F824" s="19"/>
      <c r="G824" s="19"/>
      <c r="H824" s="19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</row>
    <row r="825" spans="2:55">
      <c r="B825" s="16"/>
      <c r="C825" s="16"/>
      <c r="F825" s="19"/>
      <c r="G825" s="19"/>
      <c r="H825" s="19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</row>
    <row r="826" spans="2:55">
      <c r="B826" s="16"/>
      <c r="C826" s="16"/>
      <c r="F826" s="19"/>
      <c r="G826" s="19"/>
      <c r="H826" s="19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</row>
    <row r="827" spans="2:55">
      <c r="B827" s="16"/>
      <c r="C827" s="16"/>
      <c r="F827" s="19"/>
      <c r="G827" s="19"/>
      <c r="H827" s="19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</row>
    <row r="828" spans="2:55">
      <c r="B828" s="16"/>
      <c r="C828" s="16"/>
      <c r="F828" s="19"/>
      <c r="G828" s="19"/>
      <c r="H828" s="19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</row>
    <row r="829" spans="2:55">
      <c r="B829" s="16"/>
      <c r="C829" s="16"/>
      <c r="F829" s="19"/>
      <c r="G829" s="19"/>
      <c r="H829" s="19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</row>
    <row r="830" spans="2:55">
      <c r="B830" s="16"/>
      <c r="C830" s="16"/>
      <c r="F830" s="19"/>
      <c r="G830" s="19"/>
      <c r="H830" s="19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</row>
    <row r="831" spans="2:55">
      <c r="B831" s="16"/>
      <c r="C831" s="16"/>
      <c r="F831" s="19"/>
      <c r="G831" s="19"/>
      <c r="H831" s="19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</row>
    <row r="832" spans="2:55">
      <c r="B832" s="16"/>
      <c r="C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</row>
    <row r="833" spans="2:55">
      <c r="B833" s="16"/>
      <c r="C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</row>
    <row r="834" spans="2:55">
      <c r="B834" s="16"/>
      <c r="C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</row>
    <row r="835" spans="2:55">
      <c r="B835" s="16"/>
      <c r="C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</row>
    <row r="836" spans="2:55">
      <c r="B836" s="16"/>
      <c r="C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</row>
    <row r="837" spans="2:55">
      <c r="B837" s="16"/>
      <c r="C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</row>
    <row r="838" spans="2:55">
      <c r="B838" s="16"/>
      <c r="C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</row>
    <row r="839" spans="2:55">
      <c r="B839" s="16"/>
      <c r="C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</row>
    <row r="840" spans="2:55">
      <c r="B840" s="16"/>
      <c r="C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</row>
    <row r="841" spans="2:55">
      <c r="B841" s="16"/>
      <c r="C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</row>
    <row r="842" spans="2:55">
      <c r="B842" s="16"/>
      <c r="C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</row>
    <row r="843" spans="2:55">
      <c r="B843" s="16"/>
      <c r="C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</row>
    <row r="844" spans="2:55">
      <c r="B844" s="16"/>
      <c r="C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</row>
    <row r="845" spans="2:55">
      <c r="B845" s="16"/>
      <c r="C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</row>
    <row r="846" spans="2:55">
      <c r="B846" s="16"/>
      <c r="C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</row>
  </sheetData>
  <sheetProtection sheet="1" objects="1" scenarios="1"/>
  <mergeCells count="1">
    <mergeCell ref="B7:J7"/>
  </mergeCells>
  <dataValidations count="1">
    <dataValidation allowBlank="1" showInputMessage="1" showErrorMessage="1" sqref="A1:XFD3 A5:XFD11 K14:XFD15 A14:A15 K17:XFD19 A17:A19 A20:G24 J20:XFD24 A12:G13 J12:XFD13 A25:XFD1048576 A16:XFD16 H12:I15 H17:I2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75" t="s">
        <v>198</v>
      </c>
      <c r="C5" s="2" t="s">
        <v>199</v>
      </c>
    </row>
    <row r="7" spans="2:60" ht="26.25" customHeight="1">
      <c r="B7" s="119" t="s">
        <v>162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274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9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4386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 s="1" customFormat="1">
      <c r="B4" s="2" t="s">
        <v>3</v>
      </c>
    </row>
    <row r="5" spans="2:60">
      <c r="B5" s="75" t="s">
        <v>198</v>
      </c>
      <c r="C5" t="s">
        <v>199</v>
      </c>
    </row>
    <row r="7" spans="2:60" ht="26.25" customHeight="1">
      <c r="B7" s="119" t="s">
        <v>167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f>I12+I23</f>
        <v>247815.8869134</v>
      </c>
      <c r="J11" s="77">
        <f>I11/$I$11</f>
        <v>1</v>
      </c>
      <c r="K11" s="77">
        <f>I11/'סכום נכסי הקרן'!$C$42</f>
        <v>1.4703274066905848E-2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f>SUM(I13:I22)</f>
        <v>247815.8869134</v>
      </c>
      <c r="J12" s="81">
        <f t="shared" ref="J12:J24" si="0">I12/$I$11</f>
        <v>1</v>
      </c>
      <c r="K12" s="81">
        <f>I12/'סכום נכסי הקרן'!$C$42</f>
        <v>1.4703274066905848E-2</v>
      </c>
    </row>
    <row r="13" spans="2:60">
      <c r="B13" t="s">
        <v>4367</v>
      </c>
      <c r="C13" t="s">
        <v>4368</v>
      </c>
      <c r="D13" t="s">
        <v>226</v>
      </c>
      <c r="E13" t="s">
        <v>227</v>
      </c>
      <c r="F13" s="79">
        <v>0</v>
      </c>
      <c r="G13" t="s">
        <v>102</v>
      </c>
      <c r="H13" s="79">
        <v>0</v>
      </c>
      <c r="I13" s="78">
        <f>-8643.24296-(42246.13+2608708.31)/1000</f>
        <v>-11294.197399999999</v>
      </c>
      <c r="J13" s="79">
        <f t="shared" si="0"/>
        <v>-4.5574953005118636E-2</v>
      </c>
      <c r="K13" s="79">
        <f>I13/'סכום נכסי הקרן'!$C$42</f>
        <v>-6.7010102462061348E-4</v>
      </c>
    </row>
    <row r="14" spans="2:60">
      <c r="B14" t="s">
        <v>4369</v>
      </c>
      <c r="C14" t="s">
        <v>4370</v>
      </c>
      <c r="D14" t="s">
        <v>226</v>
      </c>
      <c r="E14" t="s">
        <v>227</v>
      </c>
      <c r="F14" s="79">
        <v>0</v>
      </c>
      <c r="G14" t="s">
        <v>102</v>
      </c>
      <c r="H14" s="79">
        <v>0</v>
      </c>
      <c r="I14" s="78">
        <v>-2255.9389799999999</v>
      </c>
      <c r="J14" s="79">
        <f t="shared" si="0"/>
        <v>-9.103286347369427E-3</v>
      </c>
      <c r="K14" s="79">
        <f>I14/'סכום נכסי הקרן'!$C$42</f>
        <v>-1.3384811407489493E-4</v>
      </c>
    </row>
    <row r="15" spans="2:60">
      <c r="B15" t="s">
        <v>4371</v>
      </c>
      <c r="C15" t="s">
        <v>4372</v>
      </c>
      <c r="D15" t="s">
        <v>226</v>
      </c>
      <c r="E15" t="s">
        <v>227</v>
      </c>
      <c r="F15" s="79">
        <v>0</v>
      </c>
      <c r="G15" t="s">
        <v>102</v>
      </c>
      <c r="H15" s="79">
        <v>0</v>
      </c>
      <c r="I15" s="78">
        <v>5773.4938499999998</v>
      </c>
      <c r="J15" s="79">
        <f t="shared" si="0"/>
        <v>2.32975130122209E-2</v>
      </c>
      <c r="K15" s="79">
        <f>I15/'סכום נכסי הקרן'!$C$42</f>
        <v>3.4254971889598911E-4</v>
      </c>
    </row>
    <row r="16" spans="2:60">
      <c r="B16" t="s">
        <v>4373</v>
      </c>
      <c r="C16" t="s">
        <v>4374</v>
      </c>
      <c r="D16" t="s">
        <v>226</v>
      </c>
      <c r="E16" t="s">
        <v>218</v>
      </c>
      <c r="F16" s="79">
        <v>0</v>
      </c>
      <c r="G16" t="s">
        <v>102</v>
      </c>
      <c r="H16" s="79">
        <v>0</v>
      </c>
      <c r="I16" s="78">
        <v>410.15881000000002</v>
      </c>
      <c r="J16" s="79">
        <f t="shared" si="0"/>
        <v>1.6550948977025481E-3</v>
      </c>
      <c r="K16" s="79">
        <f>I16/'סכום נכסי הקרן'!$C$42</f>
        <v>2.4335313887658063E-5</v>
      </c>
    </row>
    <row r="17" spans="2:11" s="16" customFormat="1">
      <c r="B17" t="s">
        <v>4375</v>
      </c>
      <c r="C17" t="s">
        <v>4374</v>
      </c>
      <c r="D17" t="s">
        <v>226</v>
      </c>
      <c r="E17" t="s">
        <v>218</v>
      </c>
      <c r="F17" s="79">
        <v>0</v>
      </c>
      <c r="G17" t="s">
        <v>102</v>
      </c>
      <c r="H17" s="79">
        <v>0</v>
      </c>
      <c r="I17" s="78">
        <v>-18.187090000000001</v>
      </c>
      <c r="J17" s="79">
        <f t="shared" si="0"/>
        <v>-7.3389524079848581E-5</v>
      </c>
      <c r="K17" s="79">
        <f>I17/'סכום נכסי הקרן'!$C$42</f>
        <v>-1.0790662861857997E-6</v>
      </c>
    </row>
    <row r="18" spans="2:11" s="16" customFormat="1">
      <c r="B18" t="s">
        <v>4376</v>
      </c>
      <c r="C18" t="s">
        <v>4377</v>
      </c>
      <c r="D18" t="s">
        <v>226</v>
      </c>
      <c r="E18" t="s">
        <v>227</v>
      </c>
      <c r="F18" s="79">
        <v>0</v>
      </c>
      <c r="G18" t="s">
        <v>106</v>
      </c>
      <c r="H18" s="79">
        <v>0</v>
      </c>
      <c r="I18" s="78">
        <v>222711.6902134</v>
      </c>
      <c r="J18" s="79">
        <f t="shared" si="0"/>
        <v>0.89869819480632107</v>
      </c>
      <c r="K18" s="79">
        <f>I18/'סכום נכסי הקרן'!$C$42</f>
        <v>1.3213805861670881E-2</v>
      </c>
    </row>
    <row r="19" spans="2:11" s="16" customFormat="1">
      <c r="B19" t="s">
        <v>4378</v>
      </c>
      <c r="C19" t="s">
        <v>4379</v>
      </c>
      <c r="D19" t="s">
        <v>226</v>
      </c>
      <c r="E19" t="s">
        <v>227</v>
      </c>
      <c r="F19" s="79">
        <v>0</v>
      </c>
      <c r="G19" t="s">
        <v>102</v>
      </c>
      <c r="H19" s="79">
        <v>0</v>
      </c>
      <c r="I19" s="78">
        <v>4212</v>
      </c>
      <c r="J19" s="79">
        <f t="shared" si="0"/>
        <v>1.699648901634743E-2</v>
      </c>
      <c r="K19" s="79">
        <f>I19/'סכום נכסי הקרן'!$C$42</f>
        <v>2.4990403618251126E-4</v>
      </c>
    </row>
    <row r="20" spans="2:11" s="16" customFormat="1">
      <c r="B20" t="s">
        <v>4380</v>
      </c>
      <c r="C20" t="s">
        <v>4381</v>
      </c>
      <c r="D20" t="s">
        <v>226</v>
      </c>
      <c r="E20" t="s">
        <v>227</v>
      </c>
      <c r="F20" s="79">
        <v>0</v>
      </c>
      <c r="G20" t="s">
        <v>102</v>
      </c>
      <c r="H20" s="79">
        <v>0</v>
      </c>
      <c r="I20" s="78">
        <v>903.37699999999995</v>
      </c>
      <c r="J20" s="79">
        <f t="shared" si="0"/>
        <v>3.6453554743876761E-3</v>
      </c>
      <c r="K20" s="79">
        <f>I20/'סכום נכסי הקרן'!$C$42</f>
        <v>5.3598660611217582E-5</v>
      </c>
    </row>
    <row r="21" spans="2:11" s="16" customFormat="1">
      <c r="B21" t="s">
        <v>4382</v>
      </c>
      <c r="C21" t="s">
        <v>4383</v>
      </c>
      <c r="D21" t="s">
        <v>217</v>
      </c>
      <c r="E21" t="s">
        <v>218</v>
      </c>
      <c r="F21" s="79">
        <v>0</v>
      </c>
      <c r="G21" t="s">
        <v>106</v>
      </c>
      <c r="H21" s="79">
        <v>0</v>
      </c>
      <c r="I21" s="78">
        <v>27379.200000000001</v>
      </c>
      <c r="J21" s="79">
        <f t="shared" si="0"/>
        <v>0.11048202091082136</v>
      </c>
      <c r="K21" s="79">
        <f>I21/'סכום נכסי הקרן'!$C$42</f>
        <v>1.6244474329174293E-3</v>
      </c>
    </row>
    <row r="22" spans="2:11" s="16" customFormat="1">
      <c r="B22" t="s">
        <v>4384</v>
      </c>
      <c r="C22" t="s">
        <v>4385</v>
      </c>
      <c r="D22" t="s">
        <v>226</v>
      </c>
      <c r="E22" t="s">
        <v>227</v>
      </c>
      <c r="F22" s="79">
        <v>0</v>
      </c>
      <c r="G22" t="s">
        <v>102</v>
      </c>
      <c r="H22" s="79">
        <v>0</v>
      </c>
      <c r="I22" s="78">
        <v>-5.7094899999999997</v>
      </c>
      <c r="J22" s="79">
        <f t="shared" si="0"/>
        <v>-2.3039241233130457E-5</v>
      </c>
      <c r="K22" s="79">
        <f>I22/'סכום נכסי הקרן'!$C$42</f>
        <v>-3.3875227814427495E-7</v>
      </c>
    </row>
    <row r="23" spans="2:11" s="16" customFormat="1">
      <c r="B23" s="80" t="s">
        <v>274</v>
      </c>
      <c r="D23" s="19"/>
      <c r="E23" s="19"/>
      <c r="F23" s="19"/>
      <c r="G23" s="19"/>
      <c r="H23" s="81">
        <v>0</v>
      </c>
      <c r="I23" s="82">
        <v>0</v>
      </c>
      <c r="J23" s="81">
        <f t="shared" si="0"/>
        <v>0</v>
      </c>
      <c r="K23" s="81">
        <f>I23/'סכום נכסי הקרן'!$C$42</f>
        <v>0</v>
      </c>
    </row>
    <row r="24" spans="2:11" s="16" customFormat="1">
      <c r="B24" t="s">
        <v>226</v>
      </c>
      <c r="C24" t="s">
        <v>226</v>
      </c>
      <c r="D24" t="s">
        <v>226</v>
      </c>
      <c r="E24" s="19"/>
      <c r="F24" s="79">
        <v>0</v>
      </c>
      <c r="G24" t="s">
        <v>226</v>
      </c>
      <c r="H24" s="79">
        <v>0</v>
      </c>
      <c r="I24" s="78">
        <v>0</v>
      </c>
      <c r="J24" s="79">
        <f t="shared" si="0"/>
        <v>0</v>
      </c>
      <c r="K24" s="79">
        <f>I24/'סכום נכסי הקרן'!$C$42</f>
        <v>0</v>
      </c>
    </row>
    <row r="25" spans="2:11" s="16" customFormat="1">
      <c r="B25" s="15"/>
      <c r="D25" s="19"/>
      <c r="E25" s="19"/>
      <c r="F25" s="19"/>
      <c r="G25" s="19"/>
      <c r="H25" s="19"/>
    </row>
    <row r="26" spans="2:11" s="16" customFormat="1">
      <c r="B26" s="15"/>
      <c r="D26" s="19"/>
      <c r="E26" s="19"/>
      <c r="F26" s="19"/>
      <c r="G26" s="19"/>
      <c r="H26" s="19"/>
    </row>
    <row r="27" spans="2:11" s="16" customFormat="1">
      <c r="B27" s="15"/>
      <c r="D27" s="19"/>
      <c r="E27" s="19"/>
      <c r="F27" s="19"/>
      <c r="G27" s="19"/>
      <c r="H27" s="19"/>
    </row>
    <row r="28" spans="2:11" s="16" customFormat="1">
      <c r="B28" s="15"/>
      <c r="D28" s="19"/>
      <c r="E28" s="19"/>
      <c r="F28" s="19"/>
      <c r="G28" s="19"/>
      <c r="H28" s="19"/>
    </row>
    <row r="29" spans="2:11" s="16" customFormat="1">
      <c r="B29" s="15"/>
      <c r="D29" s="19"/>
      <c r="E29" s="19"/>
      <c r="F29" s="19"/>
      <c r="G29" s="19"/>
      <c r="H29" s="19"/>
    </row>
    <row r="30" spans="2:11" s="16" customFormat="1">
      <c r="B30" s="15"/>
      <c r="D30" s="19"/>
      <c r="E30" s="19"/>
      <c r="F30" s="19"/>
      <c r="G30" s="19"/>
      <c r="H30" s="19"/>
    </row>
    <row r="31" spans="2:11" s="16" customFormat="1">
      <c r="B31" s="15"/>
      <c r="D31" s="19"/>
      <c r="E31" s="19"/>
      <c r="F31" s="19"/>
      <c r="G31" s="19"/>
      <c r="H31" s="19"/>
    </row>
    <row r="32" spans="2:11" s="16" customFormat="1">
      <c r="B32" s="15"/>
      <c r="D32" s="19"/>
      <c r="E32" s="19"/>
      <c r="F32" s="19"/>
      <c r="G32" s="19"/>
      <c r="H32" s="19"/>
    </row>
    <row r="33" spans="4:8" s="16" customFormat="1">
      <c r="D33" s="19"/>
      <c r="E33" s="19"/>
      <c r="F33" s="19"/>
      <c r="G33" s="19"/>
      <c r="H33" s="19"/>
    </row>
    <row r="34" spans="4:8" s="16" customFormat="1">
      <c r="D34" s="19"/>
      <c r="E34" s="19"/>
      <c r="F34" s="19"/>
      <c r="G34" s="19"/>
      <c r="H34" s="19"/>
    </row>
    <row r="35" spans="4:8" s="16" customFormat="1">
      <c r="D35" s="19"/>
      <c r="E35" s="19"/>
      <c r="F35" s="19"/>
      <c r="G35" s="19"/>
      <c r="H35" s="19"/>
    </row>
    <row r="36" spans="4:8" s="16" customFormat="1">
      <c r="D36" s="19"/>
      <c r="E36" s="19"/>
      <c r="F36" s="19"/>
      <c r="G36" s="19"/>
      <c r="H36" s="19"/>
    </row>
    <row r="37" spans="4:8" s="16" customFormat="1">
      <c r="D37" s="19"/>
      <c r="E37" s="19"/>
      <c r="F37" s="19"/>
      <c r="G37" s="19"/>
      <c r="H37" s="19"/>
    </row>
    <row r="38" spans="4:8" s="16" customFormat="1">
      <c r="D38" s="19"/>
      <c r="E38" s="19"/>
      <c r="F38" s="19"/>
      <c r="G38" s="19"/>
      <c r="H38" s="19"/>
    </row>
    <row r="39" spans="4:8" s="16" customFormat="1">
      <c r="D39" s="19"/>
      <c r="E39" s="19"/>
      <c r="F39" s="19"/>
      <c r="G39" s="19"/>
      <c r="H39" s="19"/>
    </row>
    <row r="40" spans="4:8" s="16" customFormat="1">
      <c r="D40" s="19"/>
      <c r="E40" s="19"/>
      <c r="F40" s="19"/>
      <c r="G40" s="19"/>
      <c r="H40" s="19"/>
    </row>
    <row r="41" spans="4:8" s="16" customFormat="1">
      <c r="D41" s="19"/>
      <c r="E41" s="19"/>
      <c r="F41" s="19"/>
      <c r="G41" s="19"/>
      <c r="H41" s="19"/>
    </row>
    <row r="42" spans="4:8" s="16" customFormat="1">
      <c r="D42" s="19"/>
      <c r="E42" s="19"/>
      <c r="F42" s="19"/>
      <c r="G42" s="19"/>
      <c r="H42" s="19"/>
    </row>
    <row r="43" spans="4:8" s="16" customFormat="1">
      <c r="D43" s="19"/>
      <c r="E43" s="19"/>
      <c r="F43" s="19"/>
      <c r="G43" s="19"/>
      <c r="H43" s="19"/>
    </row>
    <row r="44" spans="4:8" s="16" customFormat="1">
      <c r="D44" s="19"/>
      <c r="E44" s="19"/>
      <c r="F44" s="19"/>
      <c r="G44" s="19"/>
      <c r="H44" s="19"/>
    </row>
    <row r="45" spans="4:8" s="16" customFormat="1">
      <c r="D45" s="19"/>
      <c r="E45" s="19"/>
      <c r="F45" s="19"/>
      <c r="G45" s="19"/>
      <c r="H45" s="19"/>
    </row>
    <row r="46" spans="4:8" s="16" customFormat="1">
      <c r="D46" s="19"/>
      <c r="E46" s="19"/>
      <c r="F46" s="19"/>
      <c r="G46" s="19"/>
      <c r="H46" s="19"/>
    </row>
    <row r="47" spans="4:8" s="16" customFormat="1">
      <c r="D47" s="19"/>
      <c r="E47" s="19"/>
      <c r="F47" s="19"/>
      <c r="G47" s="19"/>
      <c r="H47" s="19"/>
    </row>
    <row r="48" spans="4:8" s="16" customFormat="1">
      <c r="D48" s="19"/>
      <c r="E48" s="19"/>
      <c r="F48" s="19"/>
      <c r="G48" s="19"/>
      <c r="H48" s="19"/>
    </row>
    <row r="49" spans="4:8" s="16" customFormat="1">
      <c r="D49" s="19"/>
      <c r="E49" s="19"/>
      <c r="F49" s="19"/>
      <c r="G49" s="19"/>
      <c r="H49" s="19"/>
    </row>
    <row r="50" spans="4:8" s="16" customFormat="1">
      <c r="D50" s="19"/>
      <c r="E50" s="19"/>
      <c r="F50" s="19"/>
      <c r="G50" s="19"/>
      <c r="H50" s="19"/>
    </row>
    <row r="51" spans="4:8" s="16" customFormat="1">
      <c r="D51" s="19"/>
      <c r="E51" s="19"/>
      <c r="F51" s="19"/>
      <c r="G51" s="19"/>
      <c r="H51" s="19"/>
    </row>
    <row r="52" spans="4:8" s="16" customFormat="1">
      <c r="D52" s="19"/>
      <c r="E52" s="19"/>
      <c r="F52" s="19"/>
      <c r="G52" s="19"/>
      <c r="H52" s="19"/>
    </row>
    <row r="53" spans="4:8" s="16" customFormat="1">
      <c r="D53" s="19"/>
      <c r="E53" s="19"/>
      <c r="F53" s="19"/>
      <c r="G53" s="19"/>
      <c r="H53" s="19"/>
    </row>
    <row r="54" spans="4:8" s="16" customFormat="1">
      <c r="D54" s="19"/>
      <c r="E54" s="19"/>
      <c r="F54" s="19"/>
      <c r="G54" s="19"/>
      <c r="H54" s="19"/>
    </row>
    <row r="55" spans="4:8" s="16" customFormat="1">
      <c r="D55" s="19"/>
      <c r="E55" s="19"/>
      <c r="F55" s="19"/>
      <c r="G55" s="19"/>
      <c r="H55" s="19"/>
    </row>
    <row r="56" spans="4:8" s="16" customFormat="1">
      <c r="D56" s="19"/>
      <c r="E56" s="19"/>
      <c r="F56" s="19"/>
      <c r="G56" s="19"/>
      <c r="H56" s="19"/>
    </row>
    <row r="57" spans="4:8" s="16" customFormat="1">
      <c r="D57" s="19"/>
      <c r="E57" s="19"/>
      <c r="F57" s="19"/>
      <c r="G57" s="19"/>
      <c r="H57" s="19"/>
    </row>
    <row r="58" spans="4:8" s="16" customFormat="1">
      <c r="D58" s="19"/>
      <c r="E58" s="19"/>
      <c r="F58" s="19"/>
      <c r="G58" s="19"/>
      <c r="H58" s="19"/>
    </row>
    <row r="59" spans="4:8" s="16" customFormat="1">
      <c r="D59" s="19"/>
      <c r="E59" s="19"/>
      <c r="F59" s="19"/>
      <c r="G59" s="19"/>
      <c r="H59" s="19"/>
    </row>
    <row r="60" spans="4:8" s="16" customFormat="1">
      <c r="D60" s="19"/>
      <c r="E60" s="19"/>
      <c r="F60" s="19"/>
      <c r="G60" s="19"/>
      <c r="H60" s="19"/>
    </row>
    <row r="61" spans="4:8" s="16" customFormat="1">
      <c r="D61" s="19"/>
      <c r="E61" s="19"/>
      <c r="F61" s="19"/>
      <c r="G61" s="19"/>
      <c r="H61" s="19"/>
    </row>
    <row r="62" spans="4:8" s="16" customFormat="1">
      <c r="D62" s="19"/>
      <c r="E62" s="19"/>
      <c r="F62" s="19"/>
      <c r="G62" s="19"/>
      <c r="H62" s="19"/>
    </row>
    <row r="63" spans="4:8" s="16" customFormat="1">
      <c r="D63" s="19"/>
      <c r="E63" s="19"/>
      <c r="F63" s="19"/>
      <c r="G63" s="19"/>
      <c r="H63" s="19"/>
    </row>
    <row r="64" spans="4:8" s="16" customFormat="1">
      <c r="D64" s="19"/>
      <c r="E64" s="19"/>
      <c r="F64" s="19"/>
      <c r="G64" s="19"/>
      <c r="H64" s="19"/>
    </row>
    <row r="65" spans="4:8" s="16" customFormat="1">
      <c r="D65" s="19"/>
      <c r="E65" s="19"/>
      <c r="F65" s="19"/>
      <c r="G65" s="19"/>
      <c r="H65" s="19"/>
    </row>
    <row r="66" spans="4:8" s="16" customFormat="1">
      <c r="D66" s="19"/>
      <c r="E66" s="19"/>
      <c r="F66" s="19"/>
      <c r="G66" s="19"/>
      <c r="H66" s="19"/>
    </row>
    <row r="67" spans="4:8" s="16" customFormat="1">
      <c r="D67" s="19"/>
      <c r="E67" s="19"/>
      <c r="F67" s="19"/>
      <c r="G67" s="19"/>
      <c r="H67" s="19"/>
    </row>
    <row r="68" spans="4:8" s="16" customFormat="1">
      <c r="D68" s="19"/>
      <c r="E68" s="19"/>
      <c r="F68" s="19"/>
      <c r="G68" s="19"/>
      <c r="H68" s="19"/>
    </row>
    <row r="69" spans="4:8" s="16" customFormat="1">
      <c r="D69" s="19"/>
      <c r="E69" s="19"/>
      <c r="F69" s="19"/>
      <c r="G69" s="19"/>
      <c r="H69" s="19"/>
    </row>
    <row r="70" spans="4:8" s="16" customFormat="1">
      <c r="D70" s="19"/>
      <c r="E70" s="19"/>
      <c r="F70" s="19"/>
      <c r="G70" s="19"/>
      <c r="H70" s="19"/>
    </row>
    <row r="71" spans="4:8" s="16" customFormat="1">
      <c r="D71" s="19"/>
      <c r="E71" s="19"/>
      <c r="F71" s="19"/>
      <c r="G71" s="19"/>
      <c r="H71" s="19"/>
    </row>
    <row r="72" spans="4:8" s="16" customFormat="1">
      <c r="D72" s="19"/>
      <c r="E72" s="19"/>
      <c r="F72" s="19"/>
      <c r="G72" s="19"/>
      <c r="H72" s="19"/>
    </row>
    <row r="73" spans="4:8" s="16" customFormat="1">
      <c r="D73" s="19"/>
      <c r="E73" s="19"/>
      <c r="F73" s="19"/>
      <c r="G73" s="19"/>
      <c r="H73" s="19"/>
    </row>
    <row r="74" spans="4:8" s="16" customFormat="1">
      <c r="D74" s="19"/>
      <c r="E74" s="19"/>
      <c r="F74" s="19"/>
      <c r="G74" s="19"/>
      <c r="H74" s="19"/>
    </row>
    <row r="75" spans="4:8" s="16" customFormat="1">
      <c r="D75" s="19"/>
      <c r="E75" s="19"/>
      <c r="F75" s="19"/>
      <c r="G75" s="19"/>
      <c r="H75" s="19"/>
    </row>
    <row r="76" spans="4:8" s="16" customFormat="1">
      <c r="D76" s="19"/>
      <c r="E76" s="19"/>
      <c r="F76" s="19"/>
      <c r="G76" s="19"/>
      <c r="H76" s="19"/>
    </row>
    <row r="77" spans="4:8" s="16" customFormat="1">
      <c r="D77" s="19"/>
      <c r="E77" s="19"/>
      <c r="F77" s="19"/>
      <c r="G77" s="19"/>
      <c r="H77" s="19"/>
    </row>
    <row r="78" spans="4:8" s="16" customFormat="1">
      <c r="D78" s="19"/>
      <c r="E78" s="19"/>
      <c r="F78" s="19"/>
      <c r="G78" s="19"/>
      <c r="H78" s="19"/>
    </row>
    <row r="79" spans="4:8" s="16" customFormat="1">
      <c r="D79" s="19"/>
      <c r="E79" s="19"/>
      <c r="F79" s="19"/>
      <c r="G79" s="19"/>
      <c r="H79" s="19"/>
    </row>
    <row r="80" spans="4:8" s="16" customFormat="1">
      <c r="D80" s="19"/>
      <c r="E80" s="19"/>
      <c r="F80" s="19"/>
      <c r="G80" s="19"/>
      <c r="H80" s="19"/>
    </row>
    <row r="81" spans="4:8" s="16" customFormat="1">
      <c r="D81" s="19"/>
      <c r="E81" s="19"/>
      <c r="F81" s="19"/>
      <c r="G81" s="19"/>
      <c r="H81" s="19"/>
    </row>
    <row r="82" spans="4:8" s="16" customFormat="1">
      <c r="D82" s="19"/>
      <c r="E82" s="19"/>
      <c r="F82" s="19"/>
      <c r="G82" s="19"/>
      <c r="H82" s="19"/>
    </row>
    <row r="83" spans="4:8" s="16" customFormat="1">
      <c r="D83" s="19"/>
      <c r="E83" s="19"/>
      <c r="F83" s="19"/>
      <c r="G83" s="19"/>
      <c r="H83" s="19"/>
    </row>
    <row r="84" spans="4:8" s="16" customFormat="1">
      <c r="D84" s="19"/>
      <c r="E84" s="19"/>
      <c r="F84" s="19"/>
      <c r="G84" s="19"/>
      <c r="H84" s="19"/>
    </row>
    <row r="85" spans="4:8" s="16" customFormat="1">
      <c r="D85" s="19"/>
      <c r="E85" s="19"/>
      <c r="F85" s="19"/>
      <c r="G85" s="19"/>
      <c r="H85" s="19"/>
    </row>
    <row r="86" spans="4:8" s="16" customFormat="1">
      <c r="D86" s="19"/>
      <c r="E86" s="19"/>
      <c r="F86" s="19"/>
      <c r="G86" s="19"/>
      <c r="H86" s="19"/>
    </row>
    <row r="87" spans="4:8" s="16" customFormat="1">
      <c r="D87" s="19"/>
      <c r="E87" s="19"/>
      <c r="F87" s="19"/>
      <c r="G87" s="19"/>
      <c r="H87" s="19"/>
    </row>
    <row r="88" spans="4:8" s="16" customFormat="1">
      <c r="D88" s="19"/>
      <c r="E88" s="19"/>
      <c r="F88" s="19"/>
      <c r="G88" s="19"/>
      <c r="H88" s="19"/>
    </row>
    <row r="89" spans="4:8" s="16" customFormat="1">
      <c r="D89" s="19"/>
      <c r="E89" s="19"/>
      <c r="F89" s="19"/>
      <c r="G89" s="19"/>
      <c r="H89" s="19"/>
    </row>
    <row r="90" spans="4:8" s="16" customFormat="1">
      <c r="D90" s="19"/>
      <c r="E90" s="19"/>
      <c r="F90" s="19"/>
      <c r="G90" s="19"/>
      <c r="H90" s="19"/>
    </row>
    <row r="91" spans="4:8" s="16" customFormat="1">
      <c r="D91" s="19"/>
      <c r="E91" s="19"/>
      <c r="F91" s="19"/>
      <c r="G91" s="19"/>
      <c r="H91" s="19"/>
    </row>
    <row r="92" spans="4:8" s="16" customFormat="1">
      <c r="D92" s="19"/>
      <c r="E92" s="19"/>
      <c r="F92" s="19"/>
      <c r="G92" s="19"/>
      <c r="H92" s="19"/>
    </row>
    <row r="93" spans="4:8" s="16" customFormat="1">
      <c r="D93" s="19"/>
      <c r="E93" s="19"/>
      <c r="F93" s="19"/>
      <c r="G93" s="19"/>
      <c r="H93" s="19"/>
    </row>
    <row r="94" spans="4:8" s="16" customFormat="1">
      <c r="D94" s="19"/>
      <c r="E94" s="19"/>
      <c r="F94" s="19"/>
      <c r="G94" s="19"/>
      <c r="H94" s="19"/>
    </row>
    <row r="95" spans="4:8" s="16" customFormat="1">
      <c r="D95" s="19"/>
      <c r="E95" s="19"/>
      <c r="F95" s="19"/>
      <c r="G95" s="19"/>
      <c r="H95" s="19"/>
    </row>
    <row r="96" spans="4:8" s="16" customFormat="1">
      <c r="D96" s="19"/>
      <c r="E96" s="19"/>
      <c r="F96" s="19"/>
      <c r="G96" s="19"/>
      <c r="H96" s="19"/>
    </row>
    <row r="97" spans="4:8" s="16" customFormat="1">
      <c r="D97" s="19"/>
      <c r="E97" s="19"/>
      <c r="F97" s="19"/>
      <c r="G97" s="19"/>
      <c r="H97" s="19"/>
    </row>
    <row r="98" spans="4:8" s="16" customFormat="1">
      <c r="D98" s="19"/>
      <c r="E98" s="19"/>
      <c r="F98" s="19"/>
      <c r="G98" s="19"/>
      <c r="H98" s="19"/>
    </row>
    <row r="99" spans="4:8" s="16" customFormat="1">
      <c r="D99" s="19"/>
      <c r="E99" s="19"/>
      <c r="F99" s="19"/>
      <c r="G99" s="19"/>
      <c r="H99" s="19"/>
    </row>
    <row r="100" spans="4:8" s="16" customFormat="1">
      <c r="D100" s="19"/>
      <c r="E100" s="19"/>
      <c r="F100" s="19"/>
      <c r="G100" s="19"/>
      <c r="H100" s="19"/>
    </row>
    <row r="101" spans="4:8" s="16" customFormat="1">
      <c r="D101" s="19"/>
      <c r="E101" s="19"/>
      <c r="F101" s="19"/>
      <c r="G101" s="19"/>
      <c r="H101" s="19"/>
    </row>
    <row r="102" spans="4:8" s="16" customFormat="1">
      <c r="D102" s="19"/>
      <c r="E102" s="19"/>
      <c r="F102" s="19"/>
      <c r="G102" s="19"/>
      <c r="H102" s="19"/>
    </row>
    <row r="103" spans="4:8" s="16" customFormat="1">
      <c r="D103" s="19"/>
      <c r="E103" s="19"/>
      <c r="F103" s="19"/>
      <c r="G103" s="19"/>
      <c r="H103" s="19"/>
    </row>
    <row r="104" spans="4:8" s="16" customFormat="1">
      <c r="D104" s="19"/>
      <c r="E104" s="19"/>
      <c r="F104" s="19"/>
      <c r="G104" s="19"/>
      <c r="H104" s="19"/>
    </row>
    <row r="105" spans="4:8" s="16" customFormat="1">
      <c r="D105" s="19"/>
      <c r="E105" s="19"/>
      <c r="F105" s="19"/>
      <c r="G105" s="19"/>
      <c r="H105" s="19"/>
    </row>
    <row r="106" spans="4:8" s="16" customFormat="1">
      <c r="D106" s="19"/>
      <c r="E106" s="19"/>
      <c r="F106" s="19"/>
      <c r="G106" s="19"/>
      <c r="H106" s="19"/>
    </row>
    <row r="107" spans="4:8" s="16" customFormat="1">
      <c r="D107" s="19"/>
      <c r="E107" s="19"/>
      <c r="F107" s="19"/>
      <c r="G107" s="19"/>
      <c r="H107" s="19"/>
    </row>
    <row r="108" spans="4:8" s="16" customFormat="1">
      <c r="D108" s="19"/>
      <c r="E108" s="19"/>
      <c r="F108" s="19"/>
      <c r="G108" s="19"/>
      <c r="H108" s="19"/>
    </row>
    <row r="109" spans="4:8" s="16" customFormat="1">
      <c r="D109" s="19"/>
      <c r="E109" s="19"/>
      <c r="F109" s="19"/>
      <c r="G109" s="19"/>
      <c r="H109" s="19"/>
    </row>
    <row r="110" spans="4:8" s="16" customFormat="1">
      <c r="D110" s="19"/>
      <c r="E110" s="19"/>
      <c r="F110" s="19"/>
      <c r="G110" s="19"/>
      <c r="H110" s="19"/>
    </row>
    <row r="111" spans="4:8" s="16" customFormat="1">
      <c r="D111" s="19"/>
      <c r="E111" s="19"/>
      <c r="F111" s="19"/>
      <c r="G111" s="19"/>
      <c r="H111" s="19"/>
    </row>
    <row r="112" spans="4:8" s="16" customFormat="1">
      <c r="D112" s="19"/>
      <c r="E112" s="19"/>
      <c r="F112" s="19"/>
      <c r="G112" s="19"/>
      <c r="H112" s="19"/>
    </row>
    <row r="113" spans="4:8" s="16" customFormat="1">
      <c r="D113" s="19"/>
      <c r="E113" s="19"/>
      <c r="F113" s="19"/>
      <c r="G113" s="19"/>
      <c r="H113" s="19"/>
    </row>
    <row r="114" spans="4:8" s="16" customFormat="1">
      <c r="D114" s="19"/>
      <c r="E114" s="19"/>
      <c r="F114" s="19"/>
      <c r="G114" s="19"/>
      <c r="H114" s="19"/>
    </row>
    <row r="115" spans="4:8" s="16" customFormat="1">
      <c r="D115" s="19"/>
      <c r="E115" s="19"/>
      <c r="F115" s="19"/>
      <c r="G115" s="19"/>
      <c r="H115" s="19"/>
    </row>
    <row r="116" spans="4:8" s="16" customFormat="1">
      <c r="D116" s="19"/>
      <c r="E116" s="19"/>
      <c r="F116" s="19"/>
      <c r="G116" s="19"/>
      <c r="H116" s="19"/>
    </row>
    <row r="117" spans="4:8" s="16" customFormat="1">
      <c r="D117" s="19"/>
      <c r="E117" s="19"/>
      <c r="F117" s="19"/>
      <c r="G117" s="19"/>
      <c r="H117" s="19"/>
    </row>
    <row r="118" spans="4:8" s="16" customFormat="1">
      <c r="D118" s="19"/>
      <c r="E118" s="19"/>
      <c r="F118" s="19"/>
      <c r="G118" s="19"/>
      <c r="H118" s="19"/>
    </row>
    <row r="119" spans="4:8" s="16" customFormat="1">
      <c r="D119" s="19"/>
      <c r="E119" s="19"/>
      <c r="F119" s="19"/>
      <c r="G119" s="19"/>
      <c r="H119" s="19"/>
    </row>
    <row r="120" spans="4:8" s="16" customFormat="1">
      <c r="D120" s="19"/>
      <c r="E120" s="19"/>
      <c r="F120" s="19"/>
      <c r="G120" s="19"/>
      <c r="H120" s="19"/>
    </row>
    <row r="121" spans="4:8" s="16" customFormat="1">
      <c r="D121" s="19"/>
      <c r="E121" s="19"/>
      <c r="F121" s="19"/>
      <c r="G121" s="19"/>
      <c r="H121" s="19"/>
    </row>
    <row r="122" spans="4:8" s="16" customFormat="1">
      <c r="D122" s="19"/>
      <c r="E122" s="19"/>
      <c r="F122" s="19"/>
      <c r="G122" s="19"/>
      <c r="H122" s="19"/>
    </row>
    <row r="123" spans="4:8" s="16" customFormat="1">
      <c r="D123" s="19"/>
      <c r="E123" s="19"/>
      <c r="F123" s="19"/>
      <c r="G123" s="19"/>
      <c r="H123" s="19"/>
    </row>
    <row r="124" spans="4:8" s="16" customFormat="1">
      <c r="D124" s="19"/>
      <c r="E124" s="19"/>
      <c r="F124" s="19"/>
      <c r="G124" s="19"/>
      <c r="H124" s="19"/>
    </row>
    <row r="125" spans="4:8" s="16" customFormat="1">
      <c r="D125" s="19"/>
      <c r="E125" s="19"/>
      <c r="F125" s="19"/>
      <c r="G125" s="19"/>
      <c r="H125" s="19"/>
    </row>
    <row r="126" spans="4:8" s="16" customFormat="1">
      <c r="D126" s="19"/>
      <c r="E126" s="19"/>
      <c r="F126" s="19"/>
      <c r="G126" s="19"/>
      <c r="H126" s="19"/>
    </row>
    <row r="127" spans="4:8" s="16" customFormat="1">
      <c r="D127" s="19"/>
      <c r="E127" s="19"/>
      <c r="F127" s="19"/>
      <c r="G127" s="19"/>
      <c r="H127" s="19"/>
    </row>
    <row r="128" spans="4:8" s="16" customFormat="1">
      <c r="D128" s="19"/>
      <c r="E128" s="19"/>
      <c r="F128" s="19"/>
      <c r="G128" s="19"/>
      <c r="H128" s="19"/>
    </row>
    <row r="129" spans="4:8" s="16" customFormat="1">
      <c r="D129" s="19"/>
      <c r="E129" s="19"/>
      <c r="F129" s="19"/>
      <c r="G129" s="19"/>
      <c r="H129" s="19"/>
    </row>
    <row r="130" spans="4:8" s="16" customFormat="1">
      <c r="D130" s="19"/>
      <c r="E130" s="19"/>
      <c r="F130" s="19"/>
      <c r="G130" s="19"/>
      <c r="H130" s="19"/>
    </row>
    <row r="131" spans="4:8" s="16" customFormat="1">
      <c r="D131" s="19"/>
      <c r="E131" s="19"/>
      <c r="F131" s="19"/>
      <c r="G131" s="19"/>
      <c r="H131" s="19"/>
    </row>
    <row r="132" spans="4:8" s="16" customFormat="1">
      <c r="D132" s="19"/>
      <c r="E132" s="19"/>
      <c r="F132" s="19"/>
      <c r="G132" s="19"/>
      <c r="H132" s="19"/>
    </row>
    <row r="133" spans="4:8" s="16" customFormat="1">
      <c r="D133" s="19"/>
      <c r="E133" s="19"/>
      <c r="F133" s="19"/>
      <c r="G133" s="19"/>
      <c r="H133" s="19"/>
    </row>
    <row r="134" spans="4:8" s="16" customFormat="1">
      <c r="D134" s="19"/>
      <c r="E134" s="19"/>
      <c r="F134" s="19"/>
      <c r="G134" s="19"/>
      <c r="H134" s="19"/>
    </row>
    <row r="135" spans="4:8" s="16" customFormat="1">
      <c r="D135" s="19"/>
      <c r="E135" s="19"/>
      <c r="F135" s="19"/>
      <c r="G135" s="19"/>
      <c r="H135" s="19"/>
    </row>
    <row r="136" spans="4:8" s="16" customFormat="1">
      <c r="D136" s="19"/>
      <c r="E136" s="19"/>
      <c r="F136" s="19"/>
      <c r="G136" s="19"/>
      <c r="H136" s="19"/>
    </row>
    <row r="137" spans="4:8" s="16" customFormat="1">
      <c r="D137" s="19"/>
      <c r="E137" s="19"/>
      <c r="F137" s="19"/>
      <c r="G137" s="19"/>
      <c r="H137" s="19"/>
    </row>
    <row r="138" spans="4:8" s="16" customFormat="1">
      <c r="D138" s="19"/>
      <c r="E138" s="19"/>
      <c r="F138" s="19"/>
      <c r="G138" s="19"/>
      <c r="H138" s="19"/>
    </row>
    <row r="139" spans="4:8" s="16" customFormat="1">
      <c r="D139" s="19"/>
      <c r="E139" s="19"/>
      <c r="F139" s="19"/>
      <c r="G139" s="19"/>
      <c r="H139" s="19"/>
    </row>
    <row r="140" spans="4:8" s="16" customFormat="1">
      <c r="D140" s="19"/>
      <c r="E140" s="19"/>
      <c r="F140" s="19"/>
      <c r="G140" s="19"/>
      <c r="H140" s="19"/>
    </row>
    <row r="141" spans="4:8" s="16" customFormat="1">
      <c r="D141" s="19"/>
      <c r="E141" s="19"/>
      <c r="F141" s="19"/>
      <c r="G141" s="19"/>
      <c r="H141" s="19"/>
    </row>
    <row r="142" spans="4:8" s="16" customFormat="1">
      <c r="D142" s="19"/>
      <c r="E142" s="19"/>
      <c r="F142" s="19"/>
      <c r="G142" s="19"/>
      <c r="H142" s="19"/>
    </row>
    <row r="143" spans="4:8" s="16" customFormat="1">
      <c r="D143" s="19"/>
      <c r="E143" s="19"/>
      <c r="F143" s="19"/>
      <c r="G143" s="19"/>
      <c r="H143" s="19"/>
    </row>
    <row r="144" spans="4:8" s="16" customFormat="1">
      <c r="D144" s="19"/>
      <c r="E144" s="19"/>
      <c r="F144" s="19"/>
      <c r="G144" s="19"/>
      <c r="H144" s="19"/>
    </row>
    <row r="145" spans="4:8" s="16" customFormat="1">
      <c r="D145" s="19"/>
      <c r="E145" s="19"/>
      <c r="F145" s="19"/>
      <c r="G145" s="19"/>
      <c r="H145" s="19"/>
    </row>
    <row r="146" spans="4:8" s="16" customFormat="1">
      <c r="D146" s="19"/>
      <c r="E146" s="19"/>
      <c r="F146" s="19"/>
      <c r="G146" s="19"/>
      <c r="H146" s="19"/>
    </row>
    <row r="147" spans="4:8" s="16" customFormat="1">
      <c r="D147" s="19"/>
      <c r="E147" s="19"/>
      <c r="F147" s="19"/>
      <c r="G147" s="19"/>
      <c r="H147" s="19"/>
    </row>
    <row r="148" spans="4:8" s="16" customFormat="1">
      <c r="D148" s="19"/>
      <c r="E148" s="19"/>
      <c r="F148" s="19"/>
      <c r="G148" s="19"/>
      <c r="H148" s="19"/>
    </row>
    <row r="149" spans="4:8" s="16" customFormat="1">
      <c r="D149" s="19"/>
      <c r="E149" s="19"/>
      <c r="F149" s="19"/>
      <c r="G149" s="19"/>
      <c r="H149" s="19"/>
    </row>
    <row r="150" spans="4:8" s="16" customFormat="1">
      <c r="D150" s="19"/>
      <c r="E150" s="19"/>
      <c r="F150" s="19"/>
      <c r="G150" s="19"/>
      <c r="H150" s="19"/>
    </row>
    <row r="151" spans="4:8" s="16" customFormat="1">
      <c r="D151" s="19"/>
      <c r="E151" s="19"/>
      <c r="F151" s="19"/>
      <c r="G151" s="19"/>
      <c r="H151" s="19"/>
    </row>
    <row r="152" spans="4:8" s="16" customFormat="1">
      <c r="D152" s="19"/>
      <c r="E152" s="19"/>
      <c r="F152" s="19"/>
      <c r="G152" s="19"/>
      <c r="H152" s="19"/>
    </row>
    <row r="153" spans="4:8" s="16" customFormat="1">
      <c r="D153" s="19"/>
      <c r="E153" s="19"/>
      <c r="F153" s="19"/>
      <c r="G153" s="19"/>
      <c r="H153" s="19"/>
    </row>
    <row r="154" spans="4:8" s="16" customFormat="1">
      <c r="D154" s="19"/>
      <c r="E154" s="19"/>
      <c r="F154" s="19"/>
      <c r="G154" s="19"/>
      <c r="H154" s="19"/>
    </row>
    <row r="155" spans="4:8" s="16" customFormat="1">
      <c r="D155" s="19"/>
      <c r="E155" s="19"/>
      <c r="F155" s="19"/>
      <c r="G155" s="19"/>
      <c r="H155" s="19"/>
    </row>
    <row r="156" spans="4:8" s="16" customFormat="1">
      <c r="D156" s="19"/>
      <c r="E156" s="19"/>
      <c r="F156" s="19"/>
      <c r="G156" s="19"/>
      <c r="H156" s="19"/>
    </row>
    <row r="157" spans="4:8" s="16" customFormat="1">
      <c r="D157" s="19"/>
      <c r="E157" s="19"/>
      <c r="F157" s="19"/>
      <c r="G157" s="19"/>
      <c r="H157" s="19"/>
    </row>
    <row r="158" spans="4:8" s="16" customFormat="1">
      <c r="D158" s="19"/>
      <c r="E158" s="19"/>
      <c r="F158" s="19"/>
      <c r="G158" s="19"/>
      <c r="H158" s="19"/>
    </row>
    <row r="159" spans="4:8" s="16" customFormat="1">
      <c r="D159" s="19"/>
      <c r="E159" s="19"/>
      <c r="F159" s="19"/>
      <c r="G159" s="19"/>
      <c r="H159" s="19"/>
    </row>
    <row r="160" spans="4:8" s="16" customFormat="1">
      <c r="D160" s="19"/>
      <c r="E160" s="19"/>
      <c r="F160" s="19"/>
      <c r="G160" s="19"/>
      <c r="H160" s="19"/>
    </row>
    <row r="161" spans="4:8" s="16" customFormat="1">
      <c r="D161" s="19"/>
      <c r="E161" s="19"/>
      <c r="F161" s="19"/>
      <c r="G161" s="19"/>
      <c r="H161" s="19"/>
    </row>
    <row r="162" spans="4:8" s="16" customFormat="1">
      <c r="D162" s="19"/>
      <c r="E162" s="19"/>
      <c r="F162" s="19"/>
      <c r="G162" s="19"/>
      <c r="H162" s="19"/>
    </row>
    <row r="163" spans="4:8" s="16" customFormat="1">
      <c r="D163" s="19"/>
      <c r="E163" s="19"/>
      <c r="F163" s="19"/>
      <c r="G163" s="19"/>
      <c r="H163" s="19"/>
    </row>
    <row r="164" spans="4:8" s="16" customFormat="1">
      <c r="D164" s="19"/>
      <c r="E164" s="19"/>
      <c r="F164" s="19"/>
      <c r="G164" s="19"/>
      <c r="H164" s="19"/>
    </row>
    <row r="165" spans="4:8" s="16" customFormat="1">
      <c r="D165" s="19"/>
      <c r="E165" s="19"/>
      <c r="F165" s="19"/>
      <c r="G165" s="19"/>
      <c r="H165" s="19"/>
    </row>
    <row r="166" spans="4:8" s="16" customFormat="1">
      <c r="D166" s="19"/>
      <c r="E166" s="19"/>
      <c r="F166" s="19"/>
      <c r="G166" s="19"/>
      <c r="H166" s="19"/>
    </row>
    <row r="167" spans="4:8" s="16" customFormat="1">
      <c r="D167" s="19"/>
      <c r="E167" s="19"/>
      <c r="F167" s="19"/>
      <c r="G167" s="19"/>
      <c r="H167" s="19"/>
    </row>
    <row r="168" spans="4:8" s="16" customFormat="1">
      <c r="D168" s="19"/>
      <c r="E168" s="19"/>
      <c r="F168" s="19"/>
      <c r="G168" s="19"/>
      <c r="H168" s="19"/>
    </row>
    <row r="169" spans="4:8" s="16" customFormat="1">
      <c r="D169" s="19"/>
      <c r="E169" s="19"/>
      <c r="F169" s="19"/>
      <c r="G169" s="19"/>
      <c r="H169" s="19"/>
    </row>
    <row r="170" spans="4:8" s="16" customFormat="1">
      <c r="D170" s="19"/>
      <c r="E170" s="19"/>
      <c r="F170" s="19"/>
      <c r="G170" s="19"/>
      <c r="H170" s="19"/>
    </row>
    <row r="171" spans="4:8" s="16" customFormat="1">
      <c r="D171" s="19"/>
      <c r="E171" s="19"/>
      <c r="F171" s="19"/>
      <c r="G171" s="19"/>
      <c r="H171" s="19"/>
    </row>
    <row r="172" spans="4:8" s="16" customFormat="1">
      <c r="D172" s="19"/>
      <c r="E172" s="19"/>
      <c r="F172" s="19"/>
      <c r="G172" s="19"/>
      <c r="H172" s="19"/>
    </row>
    <row r="173" spans="4:8" s="16" customFormat="1">
      <c r="D173" s="19"/>
      <c r="E173" s="19"/>
      <c r="F173" s="19"/>
      <c r="G173" s="19"/>
      <c r="H173" s="19"/>
    </row>
    <row r="174" spans="4:8" s="16" customFormat="1">
      <c r="D174" s="19"/>
      <c r="E174" s="19"/>
      <c r="F174" s="19"/>
      <c r="G174" s="19"/>
      <c r="H174" s="19"/>
    </row>
    <row r="175" spans="4:8" s="16" customFormat="1">
      <c r="D175" s="19"/>
      <c r="E175" s="19"/>
      <c r="F175" s="19"/>
      <c r="G175" s="19"/>
      <c r="H175" s="19"/>
    </row>
    <row r="176" spans="4:8" s="16" customFormat="1">
      <c r="D176" s="19"/>
      <c r="E176" s="19"/>
      <c r="F176" s="19"/>
      <c r="G176" s="19"/>
      <c r="H176" s="19"/>
    </row>
    <row r="177" spans="4:8" s="16" customFormat="1">
      <c r="D177" s="19"/>
      <c r="E177" s="19"/>
      <c r="F177" s="19"/>
      <c r="G177" s="19"/>
      <c r="H177" s="19"/>
    </row>
    <row r="178" spans="4:8" s="16" customFormat="1">
      <c r="D178" s="19"/>
      <c r="E178" s="19"/>
      <c r="F178" s="19"/>
      <c r="G178" s="19"/>
      <c r="H178" s="19"/>
    </row>
    <row r="179" spans="4:8" s="16" customFormat="1">
      <c r="D179" s="19"/>
      <c r="E179" s="19"/>
      <c r="F179" s="19"/>
      <c r="G179" s="19"/>
      <c r="H179" s="19"/>
    </row>
    <row r="180" spans="4:8" s="16" customFormat="1">
      <c r="D180" s="19"/>
      <c r="E180" s="19"/>
      <c r="F180" s="19"/>
      <c r="G180" s="19"/>
      <c r="H180" s="19"/>
    </row>
    <row r="181" spans="4:8" s="16" customFormat="1">
      <c r="D181" s="19"/>
      <c r="E181" s="19"/>
      <c r="F181" s="19"/>
      <c r="G181" s="19"/>
      <c r="H181" s="19"/>
    </row>
    <row r="182" spans="4:8" s="16" customFormat="1">
      <c r="D182" s="19"/>
      <c r="E182" s="19"/>
      <c r="F182" s="19"/>
      <c r="G182" s="19"/>
      <c r="H182" s="19"/>
    </row>
    <row r="183" spans="4:8" s="16" customFormat="1">
      <c r="D183" s="19"/>
      <c r="E183" s="19"/>
      <c r="F183" s="19"/>
      <c r="G183" s="19"/>
      <c r="H183" s="19"/>
    </row>
    <row r="184" spans="4:8" s="16" customFormat="1">
      <c r="D184" s="19"/>
      <c r="E184" s="19"/>
      <c r="F184" s="19"/>
      <c r="G184" s="19"/>
      <c r="H184" s="19"/>
    </row>
    <row r="185" spans="4:8" s="16" customFormat="1">
      <c r="D185" s="19"/>
      <c r="E185" s="19"/>
      <c r="F185" s="19"/>
      <c r="G185" s="19"/>
      <c r="H185" s="19"/>
    </row>
    <row r="186" spans="4:8" s="16" customFormat="1">
      <c r="D186" s="19"/>
      <c r="E186" s="19"/>
      <c r="F186" s="19"/>
      <c r="G186" s="19"/>
      <c r="H186" s="19"/>
    </row>
    <row r="187" spans="4:8" s="16" customFormat="1">
      <c r="D187" s="19"/>
      <c r="E187" s="19"/>
      <c r="F187" s="19"/>
      <c r="G187" s="19"/>
      <c r="H187" s="19"/>
    </row>
    <row r="188" spans="4:8" s="16" customFormat="1">
      <c r="D188" s="19"/>
      <c r="E188" s="19"/>
      <c r="F188" s="19"/>
      <c r="G188" s="19"/>
      <c r="H188" s="19"/>
    </row>
    <row r="189" spans="4:8" s="16" customFormat="1">
      <c r="D189" s="19"/>
      <c r="E189" s="19"/>
      <c r="F189" s="19"/>
      <c r="G189" s="19"/>
      <c r="H189" s="19"/>
    </row>
    <row r="190" spans="4:8" s="16" customFormat="1">
      <c r="D190" s="19"/>
      <c r="E190" s="19"/>
      <c r="F190" s="19"/>
      <c r="G190" s="19"/>
      <c r="H190" s="19"/>
    </row>
    <row r="191" spans="4:8" s="16" customFormat="1">
      <c r="D191" s="19"/>
      <c r="E191" s="19"/>
      <c r="F191" s="19"/>
      <c r="G191" s="19"/>
      <c r="H191" s="19"/>
    </row>
    <row r="192" spans="4:8" s="16" customFormat="1">
      <c r="D192" s="19"/>
      <c r="E192" s="19"/>
      <c r="F192" s="19"/>
      <c r="G192" s="19"/>
      <c r="H192" s="19"/>
    </row>
    <row r="193" spans="4:8" s="16" customFormat="1">
      <c r="D193" s="19"/>
      <c r="E193" s="19"/>
      <c r="F193" s="19"/>
      <c r="G193" s="19"/>
      <c r="H193" s="19"/>
    </row>
    <row r="194" spans="4:8" s="16" customFormat="1">
      <c r="D194" s="19"/>
      <c r="E194" s="19"/>
      <c r="F194" s="19"/>
      <c r="G194" s="19"/>
      <c r="H194" s="19"/>
    </row>
    <row r="195" spans="4:8" s="16" customFormat="1">
      <c r="D195" s="19"/>
      <c r="E195" s="19"/>
      <c r="F195" s="19"/>
      <c r="G195" s="19"/>
      <c r="H195" s="19"/>
    </row>
    <row r="196" spans="4:8" s="16" customFormat="1">
      <c r="D196" s="19"/>
      <c r="E196" s="19"/>
      <c r="F196" s="19"/>
      <c r="G196" s="19"/>
      <c r="H196" s="19"/>
    </row>
    <row r="197" spans="4:8" s="16" customFormat="1">
      <c r="D197" s="19"/>
      <c r="E197" s="19"/>
      <c r="F197" s="19"/>
      <c r="G197" s="19"/>
      <c r="H197" s="19"/>
    </row>
    <row r="198" spans="4:8" s="16" customFormat="1">
      <c r="D198" s="19"/>
      <c r="E198" s="19"/>
      <c r="F198" s="19"/>
      <c r="G198" s="19"/>
      <c r="H198" s="19"/>
    </row>
    <row r="199" spans="4:8" s="16" customFormat="1">
      <c r="D199" s="19"/>
      <c r="E199" s="19"/>
      <c r="F199" s="19"/>
      <c r="G199" s="19"/>
      <c r="H199" s="19"/>
    </row>
    <row r="200" spans="4:8" s="16" customFormat="1">
      <c r="D200" s="19"/>
      <c r="E200" s="19"/>
      <c r="F200" s="19"/>
      <c r="G200" s="19"/>
      <c r="H200" s="19"/>
    </row>
    <row r="201" spans="4:8" s="16" customFormat="1">
      <c r="D201" s="19"/>
      <c r="E201" s="19"/>
      <c r="F201" s="19"/>
      <c r="G201" s="19"/>
      <c r="H201" s="19"/>
    </row>
    <row r="202" spans="4:8" s="16" customFormat="1">
      <c r="D202" s="19"/>
      <c r="E202" s="19"/>
      <c r="F202" s="19"/>
      <c r="G202" s="19"/>
      <c r="H202" s="19"/>
    </row>
    <row r="203" spans="4:8" s="16" customFormat="1">
      <c r="D203" s="19"/>
      <c r="E203" s="19"/>
      <c r="F203" s="19"/>
      <c r="G203" s="19"/>
      <c r="H203" s="19"/>
    </row>
    <row r="204" spans="4:8" s="16" customFormat="1">
      <c r="D204" s="19"/>
      <c r="E204" s="19"/>
      <c r="F204" s="19"/>
      <c r="G204" s="19"/>
      <c r="H204" s="19"/>
    </row>
    <row r="205" spans="4:8" s="16" customFormat="1">
      <c r="D205" s="19"/>
      <c r="E205" s="19"/>
      <c r="F205" s="19"/>
      <c r="G205" s="19"/>
      <c r="H205" s="19"/>
    </row>
    <row r="206" spans="4:8" s="16" customFormat="1">
      <c r="D206" s="19"/>
      <c r="E206" s="19"/>
      <c r="F206" s="19"/>
      <c r="G206" s="19"/>
      <c r="H206" s="19"/>
    </row>
    <row r="207" spans="4:8" s="16" customFormat="1">
      <c r="D207" s="19"/>
      <c r="E207" s="19"/>
      <c r="F207" s="19"/>
      <c r="G207" s="19"/>
      <c r="H207" s="19"/>
    </row>
    <row r="208" spans="4:8" s="16" customFormat="1">
      <c r="D208" s="19"/>
      <c r="E208" s="19"/>
      <c r="F208" s="19"/>
      <c r="G208" s="19"/>
      <c r="H208" s="19"/>
    </row>
    <row r="209" spans="4:8" s="16" customFormat="1">
      <c r="D209" s="19"/>
      <c r="E209" s="19"/>
      <c r="F209" s="19"/>
      <c r="G209" s="19"/>
      <c r="H209" s="19"/>
    </row>
    <row r="210" spans="4:8" s="16" customFormat="1">
      <c r="D210" s="19"/>
      <c r="E210" s="19"/>
      <c r="F210" s="19"/>
      <c r="G210" s="19"/>
      <c r="H210" s="19"/>
    </row>
    <row r="211" spans="4:8" s="16" customFormat="1">
      <c r="D211" s="19"/>
      <c r="E211" s="19"/>
      <c r="F211" s="19"/>
      <c r="G211" s="19"/>
      <c r="H211" s="19"/>
    </row>
    <row r="212" spans="4:8" s="16" customFormat="1">
      <c r="D212" s="19"/>
      <c r="E212" s="19"/>
      <c r="F212" s="19"/>
      <c r="G212" s="19"/>
      <c r="H212" s="19"/>
    </row>
    <row r="213" spans="4:8" s="16" customFormat="1">
      <c r="D213" s="19"/>
      <c r="E213" s="19"/>
      <c r="F213" s="19"/>
      <c r="G213" s="19"/>
      <c r="H213" s="19"/>
    </row>
    <row r="214" spans="4:8" s="16" customFormat="1">
      <c r="D214" s="19"/>
      <c r="E214" s="19"/>
      <c r="F214" s="19"/>
      <c r="G214" s="19"/>
      <c r="H214" s="19"/>
    </row>
    <row r="215" spans="4:8" s="16" customFormat="1">
      <c r="D215" s="19"/>
      <c r="E215" s="19"/>
      <c r="F215" s="19"/>
      <c r="G215" s="19"/>
      <c r="H215" s="19"/>
    </row>
    <row r="216" spans="4:8" s="16" customFormat="1">
      <c r="D216" s="19"/>
      <c r="E216" s="19"/>
      <c r="F216" s="19"/>
      <c r="G216" s="19"/>
      <c r="H216" s="19"/>
    </row>
    <row r="217" spans="4:8" s="16" customFormat="1">
      <c r="D217" s="19"/>
      <c r="E217" s="19"/>
      <c r="F217" s="19"/>
      <c r="G217" s="19"/>
      <c r="H217" s="19"/>
    </row>
    <row r="218" spans="4:8" s="16" customFormat="1">
      <c r="D218" s="19"/>
      <c r="E218" s="19"/>
      <c r="F218" s="19"/>
      <c r="G218" s="19"/>
      <c r="H218" s="19"/>
    </row>
    <row r="219" spans="4:8" s="16" customFormat="1">
      <c r="D219" s="19"/>
      <c r="E219" s="19"/>
      <c r="F219" s="19"/>
      <c r="G219" s="19"/>
      <c r="H219" s="19"/>
    </row>
    <row r="220" spans="4:8" s="16" customFormat="1">
      <c r="D220" s="19"/>
      <c r="E220" s="19"/>
      <c r="F220" s="19"/>
      <c r="G220" s="19"/>
      <c r="H220" s="19"/>
    </row>
    <row r="221" spans="4:8" s="16" customFormat="1">
      <c r="D221" s="19"/>
      <c r="E221" s="19"/>
      <c r="F221" s="19"/>
      <c r="G221" s="19"/>
      <c r="H221" s="19"/>
    </row>
    <row r="222" spans="4:8" s="16" customFormat="1">
      <c r="D222" s="19"/>
      <c r="E222" s="19"/>
      <c r="F222" s="19"/>
      <c r="G222" s="19"/>
      <c r="H222" s="19"/>
    </row>
    <row r="223" spans="4:8" s="16" customFormat="1">
      <c r="D223" s="19"/>
      <c r="E223" s="19"/>
      <c r="F223" s="19"/>
      <c r="G223" s="19"/>
      <c r="H223" s="19"/>
    </row>
    <row r="224" spans="4:8" s="16" customFormat="1">
      <c r="D224" s="19"/>
      <c r="E224" s="19"/>
      <c r="F224" s="19"/>
      <c r="G224" s="19"/>
      <c r="H224" s="19"/>
    </row>
    <row r="225" spans="4:8" s="16" customFormat="1">
      <c r="D225" s="19"/>
      <c r="E225" s="19"/>
      <c r="F225" s="19"/>
      <c r="G225" s="19"/>
      <c r="H225" s="19"/>
    </row>
    <row r="226" spans="4:8" s="16" customFormat="1">
      <c r="D226" s="19"/>
      <c r="E226" s="19"/>
      <c r="F226" s="19"/>
      <c r="G226" s="19"/>
      <c r="H226" s="19"/>
    </row>
    <row r="227" spans="4:8" s="16" customFormat="1">
      <c r="D227" s="19"/>
      <c r="E227" s="19"/>
      <c r="F227" s="19"/>
      <c r="G227" s="19"/>
      <c r="H227" s="19"/>
    </row>
    <row r="228" spans="4:8" s="16" customFormat="1">
      <c r="D228" s="19"/>
      <c r="E228" s="19"/>
      <c r="F228" s="19"/>
      <c r="G228" s="19"/>
      <c r="H228" s="19"/>
    </row>
    <row r="229" spans="4:8" s="16" customFormat="1">
      <c r="D229" s="19"/>
      <c r="E229" s="19"/>
      <c r="F229" s="19"/>
      <c r="G229" s="19"/>
      <c r="H229" s="19"/>
    </row>
    <row r="230" spans="4:8" s="16" customFormat="1">
      <c r="D230" s="19"/>
      <c r="E230" s="19"/>
      <c r="F230" s="19"/>
      <c r="G230" s="19"/>
      <c r="H230" s="19"/>
    </row>
    <row r="231" spans="4:8" s="16" customFormat="1">
      <c r="D231" s="19"/>
      <c r="E231" s="19"/>
      <c r="F231" s="19"/>
      <c r="G231" s="19"/>
      <c r="H231" s="19"/>
    </row>
    <row r="232" spans="4:8" s="16" customFormat="1">
      <c r="D232" s="19"/>
      <c r="E232" s="19"/>
      <c r="F232" s="19"/>
      <c r="G232" s="19"/>
      <c r="H232" s="19"/>
    </row>
    <row r="233" spans="4:8" s="16" customFormat="1">
      <c r="D233" s="19"/>
      <c r="E233" s="19"/>
      <c r="F233" s="19"/>
      <c r="G233" s="19"/>
      <c r="H233" s="19"/>
    </row>
    <row r="234" spans="4:8" s="16" customFormat="1">
      <c r="D234" s="19"/>
      <c r="E234" s="19"/>
      <c r="F234" s="19"/>
      <c r="G234" s="19"/>
      <c r="H234" s="19"/>
    </row>
    <row r="235" spans="4:8" s="16" customFormat="1">
      <c r="D235" s="19"/>
      <c r="E235" s="19"/>
      <c r="F235" s="19"/>
      <c r="G235" s="19"/>
      <c r="H235" s="19"/>
    </row>
    <row r="236" spans="4:8" s="16" customFormat="1">
      <c r="D236" s="19"/>
      <c r="E236" s="19"/>
      <c r="F236" s="19"/>
      <c r="G236" s="19"/>
      <c r="H236" s="19"/>
    </row>
    <row r="237" spans="4:8" s="16" customFormat="1">
      <c r="D237" s="19"/>
      <c r="E237" s="19"/>
      <c r="F237" s="19"/>
      <c r="G237" s="19"/>
      <c r="H237" s="19"/>
    </row>
    <row r="238" spans="4:8" s="16" customFormat="1">
      <c r="D238" s="19"/>
      <c r="E238" s="19"/>
      <c r="F238" s="19"/>
      <c r="G238" s="19"/>
      <c r="H238" s="19"/>
    </row>
    <row r="239" spans="4:8" s="16" customFormat="1">
      <c r="D239" s="19"/>
      <c r="E239" s="19"/>
      <c r="F239" s="19"/>
      <c r="G239" s="19"/>
      <c r="H239" s="19"/>
    </row>
    <row r="240" spans="4:8" s="16" customFormat="1">
      <c r="D240" s="19"/>
      <c r="E240" s="19"/>
      <c r="F240" s="19"/>
      <c r="G240" s="19"/>
      <c r="H240" s="19"/>
    </row>
    <row r="241" spans="4:8" s="16" customFormat="1">
      <c r="D241" s="19"/>
      <c r="E241" s="19"/>
      <c r="F241" s="19"/>
      <c r="G241" s="19"/>
      <c r="H241" s="19"/>
    </row>
    <row r="242" spans="4:8" s="16" customFormat="1">
      <c r="D242" s="19"/>
      <c r="E242" s="19"/>
      <c r="F242" s="19"/>
      <c r="G242" s="19"/>
      <c r="H242" s="19"/>
    </row>
    <row r="243" spans="4:8" s="16" customFormat="1">
      <c r="D243" s="19"/>
      <c r="E243" s="19"/>
      <c r="F243" s="19"/>
      <c r="G243" s="19"/>
      <c r="H243" s="19"/>
    </row>
    <row r="244" spans="4:8" s="16" customFormat="1">
      <c r="D244" s="19"/>
      <c r="E244" s="19"/>
      <c r="F244" s="19"/>
      <c r="G244" s="19"/>
      <c r="H244" s="19"/>
    </row>
    <row r="245" spans="4:8" s="16" customFormat="1">
      <c r="D245" s="19"/>
      <c r="E245" s="19"/>
      <c r="F245" s="19"/>
      <c r="G245" s="19"/>
      <c r="H245" s="19"/>
    </row>
    <row r="246" spans="4:8" s="16" customFormat="1">
      <c r="D246" s="19"/>
      <c r="E246" s="19"/>
      <c r="F246" s="19"/>
      <c r="G246" s="19"/>
      <c r="H246" s="19"/>
    </row>
    <row r="247" spans="4:8" s="16" customFormat="1">
      <c r="D247" s="19"/>
      <c r="E247" s="19"/>
      <c r="F247" s="19"/>
      <c r="G247" s="19"/>
      <c r="H247" s="19"/>
    </row>
    <row r="248" spans="4:8" s="16" customFormat="1">
      <c r="D248" s="19"/>
      <c r="E248" s="19"/>
      <c r="F248" s="19"/>
      <c r="G248" s="19"/>
      <c r="H248" s="19"/>
    </row>
    <row r="249" spans="4:8" s="16" customFormat="1">
      <c r="D249" s="19"/>
      <c r="E249" s="19"/>
      <c r="F249" s="19"/>
      <c r="G249" s="19"/>
      <c r="H249" s="19"/>
    </row>
    <row r="250" spans="4:8" s="16" customFormat="1">
      <c r="D250" s="19"/>
      <c r="E250" s="19"/>
      <c r="F250" s="19"/>
      <c r="G250" s="19"/>
      <c r="H250" s="19"/>
    </row>
    <row r="251" spans="4:8" s="16" customFormat="1">
      <c r="D251" s="19"/>
      <c r="E251" s="19"/>
      <c r="F251" s="19"/>
      <c r="G251" s="19"/>
      <c r="H251" s="19"/>
    </row>
    <row r="252" spans="4:8" s="16" customFormat="1">
      <c r="D252" s="19"/>
      <c r="E252" s="19"/>
      <c r="F252" s="19"/>
      <c r="G252" s="19"/>
      <c r="H252" s="19"/>
    </row>
    <row r="253" spans="4:8" s="16" customFormat="1">
      <c r="D253" s="19"/>
      <c r="E253" s="19"/>
      <c r="F253" s="19"/>
      <c r="G253" s="19"/>
      <c r="H253" s="19"/>
    </row>
    <row r="254" spans="4:8" s="16" customFormat="1">
      <c r="D254" s="19"/>
      <c r="E254" s="19"/>
      <c r="F254" s="19"/>
      <c r="G254" s="19"/>
      <c r="H254" s="19"/>
    </row>
    <row r="255" spans="4:8" s="16" customFormat="1">
      <c r="D255" s="19"/>
      <c r="E255" s="19"/>
      <c r="F255" s="19"/>
      <c r="G255" s="19"/>
      <c r="H255" s="19"/>
    </row>
    <row r="256" spans="4:8" s="16" customFormat="1">
      <c r="D256" s="19"/>
      <c r="E256" s="19"/>
      <c r="F256" s="19"/>
      <c r="G256" s="19"/>
      <c r="H256" s="19"/>
    </row>
    <row r="257" spans="4:8" s="16" customFormat="1">
      <c r="D257" s="19"/>
      <c r="E257" s="19"/>
      <c r="F257" s="19"/>
      <c r="G257" s="19"/>
      <c r="H257" s="19"/>
    </row>
    <row r="258" spans="4:8" s="16" customFormat="1">
      <c r="D258" s="19"/>
      <c r="E258" s="19"/>
      <c r="F258" s="19"/>
      <c r="G258" s="19"/>
      <c r="H258" s="19"/>
    </row>
    <row r="259" spans="4:8" s="16" customFormat="1">
      <c r="D259" s="19"/>
      <c r="E259" s="19"/>
      <c r="F259" s="19"/>
      <c r="G259" s="19"/>
      <c r="H259" s="19"/>
    </row>
    <row r="260" spans="4:8" s="16" customFormat="1">
      <c r="D260" s="19"/>
      <c r="E260" s="19"/>
      <c r="F260" s="19"/>
      <c r="G260" s="19"/>
      <c r="H260" s="19"/>
    </row>
    <row r="261" spans="4:8" s="16" customFormat="1">
      <c r="D261" s="19"/>
      <c r="E261" s="19"/>
      <c r="F261" s="19"/>
      <c r="G261" s="19"/>
      <c r="H261" s="19"/>
    </row>
    <row r="262" spans="4:8" s="16" customFormat="1">
      <c r="D262" s="19"/>
      <c r="E262" s="19"/>
      <c r="F262" s="19"/>
      <c r="G262" s="19"/>
      <c r="H262" s="19"/>
    </row>
    <row r="263" spans="4:8" s="16" customFormat="1">
      <c r="D263" s="19"/>
      <c r="E263" s="19"/>
      <c r="F263" s="19"/>
      <c r="G263" s="19"/>
      <c r="H263" s="19"/>
    </row>
    <row r="264" spans="4:8" s="16" customFormat="1">
      <c r="D264" s="19"/>
      <c r="E264" s="19"/>
      <c r="F264" s="19"/>
      <c r="G264" s="19"/>
      <c r="H264" s="19"/>
    </row>
    <row r="265" spans="4:8" s="16" customFormat="1">
      <c r="D265" s="19"/>
      <c r="E265" s="19"/>
      <c r="F265" s="19"/>
      <c r="G265" s="19"/>
      <c r="H265" s="19"/>
    </row>
    <row r="266" spans="4:8" s="16" customFormat="1">
      <c r="D266" s="19"/>
      <c r="E266" s="19"/>
      <c r="F266" s="19"/>
      <c r="G266" s="19"/>
      <c r="H266" s="19"/>
    </row>
    <row r="267" spans="4:8" s="16" customFormat="1">
      <c r="D267" s="19"/>
      <c r="E267" s="19"/>
      <c r="F267" s="19"/>
      <c r="G267" s="19"/>
      <c r="H267" s="19"/>
    </row>
    <row r="268" spans="4:8" s="16" customFormat="1">
      <c r="D268" s="19"/>
      <c r="E268" s="19"/>
      <c r="F268" s="19"/>
      <c r="G268" s="19"/>
      <c r="H268" s="19"/>
    </row>
    <row r="269" spans="4:8" s="16" customFormat="1">
      <c r="D269" s="19"/>
      <c r="E269" s="19"/>
      <c r="F269" s="19"/>
      <c r="G269" s="19"/>
      <c r="H269" s="19"/>
    </row>
    <row r="270" spans="4:8" s="16" customFormat="1">
      <c r="D270" s="19"/>
      <c r="E270" s="19"/>
      <c r="F270" s="19"/>
      <c r="G270" s="19"/>
      <c r="H270" s="19"/>
    </row>
    <row r="271" spans="4:8" s="16" customFormat="1">
      <c r="D271" s="19"/>
      <c r="E271" s="19"/>
      <c r="F271" s="19"/>
      <c r="G271" s="19"/>
      <c r="H271" s="19"/>
    </row>
    <row r="272" spans="4:8" s="16" customFormat="1">
      <c r="D272" s="19"/>
      <c r="E272" s="19"/>
      <c r="F272" s="19"/>
      <c r="G272" s="19"/>
      <c r="H272" s="19"/>
    </row>
    <row r="273" spans="4:8" s="16" customFormat="1">
      <c r="D273" s="19"/>
      <c r="E273" s="19"/>
      <c r="F273" s="19"/>
      <c r="G273" s="19"/>
      <c r="H273" s="19"/>
    </row>
    <row r="274" spans="4:8" s="16" customFormat="1">
      <c r="D274" s="19"/>
      <c r="E274" s="19"/>
      <c r="F274" s="19"/>
      <c r="G274" s="19"/>
      <c r="H274" s="19"/>
    </row>
    <row r="275" spans="4:8" s="16" customFormat="1">
      <c r="D275" s="19"/>
      <c r="E275" s="19"/>
      <c r="F275" s="19"/>
      <c r="G275" s="19"/>
      <c r="H275" s="19"/>
    </row>
    <row r="276" spans="4:8" s="16" customFormat="1">
      <c r="D276" s="19"/>
      <c r="E276" s="19"/>
      <c r="F276" s="19"/>
      <c r="G276" s="19"/>
      <c r="H276" s="19"/>
    </row>
    <row r="277" spans="4:8" s="16" customFormat="1">
      <c r="D277" s="19"/>
      <c r="E277" s="19"/>
      <c r="F277" s="19"/>
      <c r="G277" s="19"/>
      <c r="H277" s="19"/>
    </row>
    <row r="278" spans="4:8" s="16" customFormat="1">
      <c r="D278" s="19"/>
      <c r="E278" s="19"/>
      <c r="F278" s="19"/>
      <c r="G278" s="19"/>
      <c r="H278" s="19"/>
    </row>
    <row r="279" spans="4:8" s="16" customFormat="1">
      <c r="D279" s="19"/>
      <c r="E279" s="19"/>
      <c r="F279" s="19"/>
      <c r="G279" s="19"/>
      <c r="H279" s="19"/>
    </row>
    <row r="280" spans="4:8" s="16" customFormat="1">
      <c r="D280" s="19"/>
      <c r="E280" s="19"/>
      <c r="F280" s="19"/>
      <c r="G280" s="19"/>
      <c r="H280" s="19"/>
    </row>
    <row r="281" spans="4:8" s="16" customFormat="1">
      <c r="D281" s="19"/>
      <c r="E281" s="19"/>
      <c r="F281" s="19"/>
      <c r="G281" s="19"/>
      <c r="H281" s="19"/>
    </row>
    <row r="282" spans="4:8" s="16" customFormat="1">
      <c r="D282" s="19"/>
      <c r="E282" s="19"/>
      <c r="F282" s="19"/>
      <c r="G282" s="19"/>
      <c r="H282" s="19"/>
    </row>
    <row r="283" spans="4:8" s="16" customFormat="1">
      <c r="D283" s="19"/>
      <c r="E283" s="19"/>
      <c r="F283" s="19"/>
      <c r="G283" s="19"/>
      <c r="H283" s="19"/>
    </row>
    <row r="284" spans="4:8" s="16" customFormat="1">
      <c r="D284" s="19"/>
      <c r="E284" s="19"/>
      <c r="F284" s="19"/>
      <c r="G284" s="19"/>
      <c r="H284" s="19"/>
    </row>
    <row r="285" spans="4:8" s="16" customFormat="1">
      <c r="D285" s="19"/>
      <c r="E285" s="19"/>
      <c r="F285" s="19"/>
      <c r="G285" s="19"/>
      <c r="H285" s="19"/>
    </row>
    <row r="286" spans="4:8" s="16" customFormat="1">
      <c r="D286" s="19"/>
      <c r="E286" s="19"/>
      <c r="F286" s="19"/>
      <c r="G286" s="19"/>
      <c r="H286" s="19"/>
    </row>
    <row r="287" spans="4:8" s="16" customFormat="1">
      <c r="D287" s="19"/>
      <c r="E287" s="19"/>
      <c r="F287" s="19"/>
      <c r="G287" s="19"/>
      <c r="H287" s="19"/>
    </row>
    <row r="288" spans="4:8" s="16" customFormat="1">
      <c r="D288" s="19"/>
      <c r="E288" s="19"/>
      <c r="F288" s="19"/>
      <c r="G288" s="19"/>
      <c r="H288" s="19"/>
    </row>
    <row r="289" spans="4:8" s="16" customFormat="1">
      <c r="D289" s="19"/>
      <c r="E289" s="19"/>
      <c r="F289" s="19"/>
      <c r="G289" s="19"/>
      <c r="H289" s="19"/>
    </row>
    <row r="290" spans="4:8" s="16" customFormat="1">
      <c r="D290" s="19"/>
      <c r="E290" s="19"/>
      <c r="F290" s="19"/>
      <c r="G290" s="19"/>
      <c r="H290" s="19"/>
    </row>
    <row r="291" spans="4:8" s="16" customFormat="1">
      <c r="D291" s="19"/>
      <c r="E291" s="19"/>
      <c r="F291" s="19"/>
      <c r="G291" s="19"/>
      <c r="H291" s="19"/>
    </row>
    <row r="292" spans="4:8" s="16" customFormat="1">
      <c r="D292" s="19"/>
      <c r="E292" s="19"/>
      <c r="F292" s="19"/>
      <c r="G292" s="19"/>
      <c r="H292" s="19"/>
    </row>
    <row r="293" spans="4:8" s="16" customFormat="1">
      <c r="D293" s="19"/>
      <c r="E293" s="19"/>
      <c r="F293" s="19"/>
      <c r="G293" s="19"/>
      <c r="H293" s="19"/>
    </row>
    <row r="294" spans="4:8" s="16" customFormat="1">
      <c r="D294" s="19"/>
      <c r="E294" s="19"/>
      <c r="F294" s="19"/>
      <c r="G294" s="19"/>
      <c r="H294" s="19"/>
    </row>
    <row r="295" spans="4:8" s="16" customFormat="1">
      <c r="D295" s="19"/>
      <c r="E295" s="19"/>
      <c r="F295" s="19"/>
      <c r="G295" s="19"/>
      <c r="H295" s="19"/>
    </row>
    <row r="296" spans="4:8" s="16" customFormat="1">
      <c r="D296" s="19"/>
      <c r="E296" s="19"/>
      <c r="F296" s="19"/>
      <c r="G296" s="19"/>
      <c r="H296" s="19"/>
    </row>
    <row r="297" spans="4:8" s="16" customFormat="1">
      <c r="D297" s="19"/>
      <c r="E297" s="19"/>
      <c r="F297" s="19"/>
      <c r="G297" s="19"/>
      <c r="H297" s="19"/>
    </row>
    <row r="298" spans="4:8" s="16" customFormat="1">
      <c r="D298" s="19"/>
      <c r="E298" s="19"/>
      <c r="F298" s="19"/>
      <c r="G298" s="19"/>
      <c r="H298" s="19"/>
    </row>
    <row r="299" spans="4:8" s="16" customFormat="1">
      <c r="D299" s="19"/>
      <c r="E299" s="19"/>
      <c r="F299" s="19"/>
      <c r="G299" s="19"/>
      <c r="H299" s="19"/>
    </row>
    <row r="300" spans="4:8" s="16" customFormat="1">
      <c r="D300" s="19"/>
      <c r="E300" s="19"/>
      <c r="F300" s="19"/>
      <c r="G300" s="19"/>
      <c r="H300" s="19"/>
    </row>
    <row r="301" spans="4:8" s="16" customFormat="1">
      <c r="D301" s="19"/>
      <c r="E301" s="19"/>
      <c r="F301" s="19"/>
      <c r="G301" s="19"/>
      <c r="H301" s="19"/>
    </row>
    <row r="302" spans="4:8" s="16" customFormat="1">
      <c r="D302" s="19"/>
      <c r="E302" s="19"/>
      <c r="F302" s="19"/>
      <c r="G302" s="19"/>
      <c r="H302" s="19"/>
    </row>
    <row r="303" spans="4:8" s="16" customFormat="1">
      <c r="D303" s="19"/>
      <c r="E303" s="19"/>
      <c r="F303" s="19"/>
      <c r="G303" s="19"/>
      <c r="H303" s="19"/>
    </row>
    <row r="304" spans="4:8" s="16" customFormat="1">
      <c r="D304" s="19"/>
      <c r="E304" s="19"/>
      <c r="F304" s="19"/>
      <c r="G304" s="19"/>
      <c r="H304" s="19"/>
    </row>
    <row r="305" spans="4:8" s="16" customFormat="1">
      <c r="D305" s="19"/>
      <c r="E305" s="19"/>
      <c r="F305" s="19"/>
      <c r="G305" s="19"/>
      <c r="H305" s="19"/>
    </row>
    <row r="306" spans="4:8" s="16" customFormat="1">
      <c r="D306" s="19"/>
      <c r="E306" s="19"/>
      <c r="F306" s="19"/>
      <c r="G306" s="19"/>
      <c r="H306" s="19"/>
    </row>
    <row r="307" spans="4:8" s="16" customFormat="1">
      <c r="D307" s="19"/>
      <c r="E307" s="19"/>
      <c r="F307" s="19"/>
      <c r="G307" s="19"/>
      <c r="H307" s="19"/>
    </row>
    <row r="308" spans="4:8" s="16" customFormat="1">
      <c r="D308" s="19"/>
      <c r="E308" s="19"/>
      <c r="F308" s="19"/>
      <c r="G308" s="19"/>
      <c r="H308" s="19"/>
    </row>
    <row r="309" spans="4:8" s="16" customFormat="1">
      <c r="D309" s="19"/>
      <c r="E309" s="19"/>
      <c r="F309" s="19"/>
      <c r="G309" s="19"/>
      <c r="H309" s="19"/>
    </row>
    <row r="310" spans="4:8" s="16" customFormat="1">
      <c r="D310" s="19"/>
      <c r="E310" s="19"/>
      <c r="F310" s="19"/>
      <c r="G310" s="19"/>
      <c r="H310" s="19"/>
    </row>
    <row r="311" spans="4:8" s="16" customFormat="1">
      <c r="D311" s="19"/>
      <c r="E311" s="19"/>
      <c r="F311" s="19"/>
      <c r="G311" s="19"/>
      <c r="H311" s="19"/>
    </row>
    <row r="312" spans="4:8" s="16" customFormat="1">
      <c r="D312" s="19"/>
      <c r="E312" s="19"/>
      <c r="F312" s="19"/>
      <c r="G312" s="19"/>
      <c r="H312" s="19"/>
    </row>
    <row r="313" spans="4:8" s="16" customFormat="1">
      <c r="D313" s="19"/>
      <c r="E313" s="19"/>
      <c r="F313" s="19"/>
      <c r="G313" s="19"/>
      <c r="H313" s="19"/>
    </row>
    <row r="314" spans="4:8" s="16" customFormat="1">
      <c r="D314" s="19"/>
      <c r="E314" s="19"/>
      <c r="F314" s="19"/>
      <c r="G314" s="19"/>
      <c r="H314" s="19"/>
    </row>
    <row r="315" spans="4:8" s="16" customFormat="1">
      <c r="D315" s="19"/>
      <c r="E315" s="19"/>
      <c r="F315" s="19"/>
      <c r="G315" s="19"/>
      <c r="H315" s="19"/>
    </row>
    <row r="316" spans="4:8" s="16" customFormat="1">
      <c r="D316" s="19"/>
      <c r="E316" s="19"/>
      <c r="F316" s="19"/>
      <c r="G316" s="19"/>
      <c r="H316" s="19"/>
    </row>
    <row r="317" spans="4:8" s="16" customFormat="1">
      <c r="D317" s="19"/>
      <c r="E317" s="19"/>
      <c r="F317" s="19"/>
      <c r="G317" s="19"/>
      <c r="H317" s="19"/>
    </row>
    <row r="318" spans="4:8" s="16" customFormat="1">
      <c r="D318" s="19"/>
      <c r="E318" s="19"/>
      <c r="F318" s="19"/>
      <c r="G318" s="19"/>
      <c r="H318" s="19"/>
    </row>
    <row r="319" spans="4:8" s="16" customFormat="1">
      <c r="D319" s="19"/>
      <c r="E319" s="19"/>
      <c r="F319" s="19"/>
      <c r="G319" s="19"/>
      <c r="H319" s="19"/>
    </row>
    <row r="320" spans="4:8" s="16" customFormat="1">
      <c r="D320" s="19"/>
      <c r="E320" s="19"/>
      <c r="F320" s="19"/>
      <c r="G320" s="19"/>
      <c r="H320" s="19"/>
    </row>
    <row r="321" spans="4:8" s="16" customFormat="1">
      <c r="D321" s="19"/>
      <c r="E321" s="19"/>
      <c r="F321" s="19"/>
      <c r="G321" s="19"/>
      <c r="H321" s="19"/>
    </row>
    <row r="322" spans="4:8" s="16" customFormat="1">
      <c r="D322" s="19"/>
      <c r="E322" s="19"/>
      <c r="F322" s="19"/>
      <c r="G322" s="19"/>
      <c r="H322" s="19"/>
    </row>
    <row r="323" spans="4:8" s="16" customFormat="1">
      <c r="D323" s="19"/>
      <c r="E323" s="19"/>
      <c r="F323" s="19"/>
      <c r="G323" s="19"/>
      <c r="H323" s="19"/>
    </row>
    <row r="324" spans="4:8" s="16" customFormat="1">
      <c r="D324" s="19"/>
      <c r="E324" s="19"/>
      <c r="F324" s="19"/>
      <c r="G324" s="19"/>
      <c r="H324" s="19"/>
    </row>
    <row r="325" spans="4:8" s="16" customFormat="1">
      <c r="D325" s="19"/>
      <c r="E325" s="19"/>
      <c r="F325" s="19"/>
      <c r="G325" s="19"/>
      <c r="H325" s="19"/>
    </row>
    <row r="326" spans="4:8" s="16" customFormat="1">
      <c r="D326" s="19"/>
      <c r="E326" s="19"/>
      <c r="F326" s="19"/>
      <c r="G326" s="19"/>
      <c r="H326" s="19"/>
    </row>
    <row r="327" spans="4:8" s="16" customFormat="1">
      <c r="D327" s="19"/>
      <c r="E327" s="19"/>
      <c r="F327" s="19"/>
      <c r="G327" s="19"/>
      <c r="H327" s="19"/>
    </row>
    <row r="328" spans="4:8" s="16" customFormat="1">
      <c r="D328" s="19"/>
      <c r="E328" s="19"/>
      <c r="F328" s="19"/>
      <c r="G328" s="19"/>
      <c r="H328" s="19"/>
    </row>
    <row r="329" spans="4:8" s="16" customFormat="1">
      <c r="D329" s="19"/>
      <c r="E329" s="19"/>
      <c r="F329" s="19"/>
      <c r="G329" s="19"/>
      <c r="H329" s="19"/>
    </row>
    <row r="330" spans="4:8" s="16" customFormat="1">
      <c r="D330" s="19"/>
      <c r="E330" s="19"/>
      <c r="F330" s="19"/>
      <c r="G330" s="19"/>
      <c r="H330" s="19"/>
    </row>
    <row r="331" spans="4:8" s="16" customFormat="1">
      <c r="D331" s="19"/>
      <c r="E331" s="19"/>
      <c r="F331" s="19"/>
      <c r="G331" s="19"/>
      <c r="H331" s="19"/>
    </row>
    <row r="332" spans="4:8" s="16" customFormat="1">
      <c r="D332" s="19"/>
      <c r="E332" s="19"/>
      <c r="F332" s="19"/>
      <c r="G332" s="19"/>
      <c r="H332" s="19"/>
    </row>
    <row r="333" spans="4:8" s="16" customFormat="1">
      <c r="D333" s="19"/>
      <c r="E333" s="19"/>
      <c r="F333" s="19"/>
      <c r="G333" s="19"/>
      <c r="H333" s="19"/>
    </row>
    <row r="334" spans="4:8" s="16" customFormat="1">
      <c r="D334" s="19"/>
      <c r="E334" s="19"/>
      <c r="F334" s="19"/>
      <c r="G334" s="19"/>
      <c r="H334" s="19"/>
    </row>
    <row r="335" spans="4:8" s="16" customFormat="1">
      <c r="D335" s="19"/>
      <c r="E335" s="19"/>
      <c r="F335" s="19"/>
      <c r="G335" s="19"/>
      <c r="H335" s="19"/>
    </row>
    <row r="336" spans="4:8" s="16" customFormat="1">
      <c r="D336" s="19"/>
      <c r="E336" s="19"/>
      <c r="F336" s="19"/>
      <c r="G336" s="19"/>
      <c r="H336" s="19"/>
    </row>
    <row r="337" spans="4:8" s="16" customFormat="1">
      <c r="D337" s="19"/>
      <c r="E337" s="19"/>
      <c r="F337" s="19"/>
      <c r="G337" s="19"/>
      <c r="H337" s="19"/>
    </row>
    <row r="338" spans="4:8" s="16" customFormat="1">
      <c r="D338" s="19"/>
      <c r="E338" s="19"/>
      <c r="F338" s="19"/>
      <c r="G338" s="19"/>
      <c r="H338" s="19"/>
    </row>
    <row r="339" spans="4:8" s="16" customFormat="1">
      <c r="D339" s="19"/>
      <c r="E339" s="19"/>
      <c r="F339" s="19"/>
      <c r="G339" s="19"/>
      <c r="H339" s="19"/>
    </row>
    <row r="340" spans="4:8" s="16" customFormat="1">
      <c r="D340" s="19"/>
      <c r="E340" s="19"/>
      <c r="F340" s="19"/>
      <c r="G340" s="19"/>
      <c r="H340" s="19"/>
    </row>
    <row r="341" spans="4:8" s="16" customFormat="1">
      <c r="D341" s="19"/>
      <c r="E341" s="19"/>
      <c r="F341" s="19"/>
      <c r="G341" s="19"/>
      <c r="H341" s="19"/>
    </row>
    <row r="342" spans="4:8" s="16" customFormat="1">
      <c r="D342" s="19"/>
      <c r="E342" s="19"/>
      <c r="F342" s="19"/>
      <c r="G342" s="19"/>
      <c r="H342" s="19"/>
    </row>
    <row r="343" spans="4:8" s="16" customFormat="1">
      <c r="D343" s="19"/>
      <c r="E343" s="19"/>
      <c r="F343" s="19"/>
      <c r="G343" s="19"/>
      <c r="H343" s="19"/>
    </row>
    <row r="344" spans="4:8" s="16" customFormat="1">
      <c r="D344" s="19"/>
      <c r="E344" s="19"/>
      <c r="F344" s="19"/>
      <c r="G344" s="19"/>
      <c r="H344" s="19"/>
    </row>
    <row r="345" spans="4:8" s="16" customFormat="1">
      <c r="D345" s="19"/>
      <c r="E345" s="19"/>
      <c r="F345" s="19"/>
      <c r="G345" s="19"/>
      <c r="H345" s="19"/>
    </row>
    <row r="346" spans="4:8" s="16" customFormat="1">
      <c r="D346" s="19"/>
      <c r="E346" s="19"/>
      <c r="F346" s="19"/>
      <c r="G346" s="19"/>
      <c r="H346" s="19"/>
    </row>
    <row r="347" spans="4:8" s="16" customFormat="1">
      <c r="D347" s="19"/>
      <c r="E347" s="19"/>
      <c r="F347" s="19"/>
      <c r="G347" s="19"/>
      <c r="H347" s="19"/>
    </row>
    <row r="348" spans="4:8" s="16" customFormat="1">
      <c r="D348" s="19"/>
      <c r="E348" s="19"/>
      <c r="F348" s="19"/>
      <c r="G348" s="19"/>
      <c r="H348" s="19"/>
    </row>
    <row r="349" spans="4:8" s="16" customFormat="1">
      <c r="D349" s="19"/>
      <c r="E349" s="19"/>
      <c r="F349" s="19"/>
      <c r="G349" s="19"/>
      <c r="H349" s="19"/>
    </row>
    <row r="350" spans="4:8" s="16" customFormat="1">
      <c r="D350" s="19"/>
      <c r="E350" s="19"/>
      <c r="F350" s="19"/>
      <c r="G350" s="19"/>
      <c r="H350" s="19"/>
    </row>
    <row r="351" spans="4:8" s="16" customFormat="1">
      <c r="D351" s="19"/>
      <c r="E351" s="19"/>
      <c r="F351" s="19"/>
      <c r="G351" s="19"/>
      <c r="H351" s="19"/>
    </row>
    <row r="352" spans="4:8" s="16" customFormat="1">
      <c r="D352" s="19"/>
      <c r="E352" s="19"/>
      <c r="F352" s="19"/>
      <c r="G352" s="19"/>
      <c r="H352" s="19"/>
    </row>
    <row r="353" spans="4:8" s="16" customFormat="1">
      <c r="D353" s="19"/>
      <c r="E353" s="19"/>
      <c r="F353" s="19"/>
      <c r="G353" s="19"/>
      <c r="H353" s="19"/>
    </row>
    <row r="354" spans="4:8" s="16" customFormat="1">
      <c r="D354" s="19"/>
      <c r="E354" s="19"/>
      <c r="F354" s="19"/>
      <c r="G354" s="19"/>
      <c r="H354" s="19"/>
    </row>
    <row r="355" spans="4:8" s="16" customFormat="1">
      <c r="D355" s="19"/>
      <c r="E355" s="19"/>
      <c r="F355" s="19"/>
      <c r="G355" s="19"/>
      <c r="H355" s="19"/>
    </row>
    <row r="356" spans="4:8" s="16" customFormat="1">
      <c r="D356" s="19"/>
      <c r="E356" s="19"/>
      <c r="F356" s="19"/>
      <c r="G356" s="19"/>
      <c r="H356" s="19"/>
    </row>
    <row r="357" spans="4:8" s="16" customFormat="1">
      <c r="D357" s="19"/>
      <c r="E357" s="19"/>
      <c r="F357" s="19"/>
      <c r="G357" s="19"/>
      <c r="H357" s="19"/>
    </row>
    <row r="358" spans="4:8" s="16" customFormat="1">
      <c r="D358" s="19"/>
      <c r="E358" s="19"/>
      <c r="F358" s="19"/>
      <c r="G358" s="19"/>
      <c r="H358" s="19"/>
    </row>
    <row r="359" spans="4:8" s="16" customFormat="1">
      <c r="D359" s="19"/>
      <c r="E359" s="19"/>
      <c r="F359" s="19"/>
      <c r="G359" s="19"/>
      <c r="H359" s="19"/>
    </row>
    <row r="360" spans="4:8" s="16" customFormat="1">
      <c r="D360" s="19"/>
      <c r="E360" s="19"/>
      <c r="F360" s="19"/>
      <c r="G360" s="19"/>
      <c r="H360" s="19"/>
    </row>
    <row r="361" spans="4:8" s="16" customFormat="1">
      <c r="D361" s="19"/>
      <c r="E361" s="19"/>
      <c r="F361" s="19"/>
      <c r="G361" s="19"/>
      <c r="H361" s="19"/>
    </row>
    <row r="362" spans="4:8" s="16" customFormat="1">
      <c r="D362" s="19"/>
      <c r="E362" s="19"/>
      <c r="F362" s="19"/>
      <c r="G362" s="19"/>
      <c r="H362" s="19"/>
    </row>
    <row r="363" spans="4:8" s="16" customFormat="1">
      <c r="D363" s="19"/>
      <c r="E363" s="19"/>
      <c r="F363" s="19"/>
      <c r="G363" s="19"/>
      <c r="H363" s="19"/>
    </row>
    <row r="364" spans="4:8" s="16" customFormat="1">
      <c r="D364" s="19"/>
      <c r="E364" s="19"/>
      <c r="F364" s="19"/>
      <c r="G364" s="19"/>
      <c r="H364" s="19"/>
    </row>
    <row r="365" spans="4:8" s="16" customFormat="1">
      <c r="D365" s="19"/>
      <c r="E365" s="19"/>
      <c r="F365" s="19"/>
      <c r="G365" s="19"/>
      <c r="H365" s="19"/>
    </row>
    <row r="366" spans="4:8" s="16" customFormat="1">
      <c r="D366" s="19"/>
      <c r="E366" s="19"/>
      <c r="F366" s="19"/>
      <c r="G366" s="19"/>
      <c r="H366" s="19"/>
    </row>
    <row r="367" spans="4:8" s="16" customFormat="1">
      <c r="D367" s="19"/>
      <c r="E367" s="19"/>
      <c r="F367" s="19"/>
      <c r="G367" s="19"/>
      <c r="H367" s="19"/>
    </row>
    <row r="368" spans="4:8" s="16" customFormat="1">
      <c r="D368" s="19"/>
      <c r="E368" s="19"/>
      <c r="F368" s="19"/>
      <c r="G368" s="19"/>
      <c r="H368" s="19"/>
    </row>
    <row r="369" spans="4:8" s="16" customFormat="1">
      <c r="D369" s="19"/>
      <c r="E369" s="19"/>
      <c r="F369" s="19"/>
      <c r="G369" s="19"/>
      <c r="H369" s="19"/>
    </row>
    <row r="370" spans="4:8" s="16" customFormat="1">
      <c r="D370" s="19"/>
      <c r="E370" s="19"/>
      <c r="F370" s="19"/>
      <c r="G370" s="19"/>
      <c r="H370" s="19"/>
    </row>
    <row r="371" spans="4:8" s="16" customFormat="1">
      <c r="D371" s="19"/>
      <c r="E371" s="19"/>
      <c r="F371" s="19"/>
      <c r="G371" s="19"/>
      <c r="H371" s="19"/>
    </row>
    <row r="372" spans="4:8" s="16" customFormat="1">
      <c r="D372" s="19"/>
      <c r="E372" s="19"/>
      <c r="F372" s="19"/>
      <c r="G372" s="19"/>
      <c r="H372" s="19"/>
    </row>
    <row r="373" spans="4:8" s="16" customFormat="1">
      <c r="D373" s="19"/>
      <c r="E373" s="19"/>
      <c r="F373" s="19"/>
      <c r="G373" s="19"/>
      <c r="H373" s="19"/>
    </row>
    <row r="374" spans="4:8" s="16" customFormat="1">
      <c r="D374" s="19"/>
      <c r="E374" s="19"/>
      <c r="F374" s="19"/>
      <c r="G374" s="19"/>
      <c r="H374" s="19"/>
    </row>
    <row r="375" spans="4:8" s="16" customFormat="1">
      <c r="D375" s="19"/>
      <c r="E375" s="19"/>
      <c r="F375" s="19"/>
      <c r="G375" s="19"/>
      <c r="H375" s="19"/>
    </row>
    <row r="376" spans="4:8" s="16" customFormat="1">
      <c r="D376" s="19"/>
      <c r="E376" s="19"/>
      <c r="F376" s="19"/>
      <c r="G376" s="19"/>
      <c r="H376" s="19"/>
    </row>
    <row r="377" spans="4:8" s="16" customFormat="1">
      <c r="D377" s="19"/>
      <c r="E377" s="19"/>
      <c r="F377" s="19"/>
      <c r="G377" s="19"/>
      <c r="H377" s="19"/>
    </row>
    <row r="378" spans="4:8" s="16" customFormat="1">
      <c r="D378" s="19"/>
      <c r="E378" s="19"/>
      <c r="F378" s="19"/>
      <c r="G378" s="19"/>
      <c r="H378" s="19"/>
    </row>
    <row r="379" spans="4:8" s="16" customFormat="1">
      <c r="D379" s="19"/>
      <c r="E379" s="19"/>
      <c r="F379" s="19"/>
      <c r="G379" s="19"/>
      <c r="H379" s="19"/>
    </row>
    <row r="380" spans="4:8" s="16" customFormat="1">
      <c r="D380" s="19"/>
      <c r="E380" s="19"/>
      <c r="F380" s="19"/>
      <c r="G380" s="19"/>
      <c r="H380" s="19"/>
    </row>
    <row r="381" spans="4:8" s="16" customFormat="1">
      <c r="D381" s="19"/>
      <c r="E381" s="19"/>
      <c r="F381" s="19"/>
      <c r="G381" s="19"/>
      <c r="H381" s="19"/>
    </row>
    <row r="382" spans="4:8" s="16" customFormat="1">
      <c r="D382" s="19"/>
      <c r="E382" s="19"/>
      <c r="F382" s="19"/>
      <c r="G382" s="19"/>
      <c r="H382" s="19"/>
    </row>
    <row r="383" spans="4:8" s="16" customFormat="1">
      <c r="D383" s="19"/>
      <c r="E383" s="19"/>
      <c r="F383" s="19"/>
      <c r="G383" s="19"/>
      <c r="H383" s="19"/>
    </row>
    <row r="384" spans="4:8" s="16" customFormat="1">
      <c r="D384" s="19"/>
      <c r="E384" s="19"/>
      <c r="F384" s="19"/>
      <c r="G384" s="19"/>
      <c r="H384" s="19"/>
    </row>
    <row r="385" spans="4:8" s="16" customFormat="1">
      <c r="D385" s="19"/>
      <c r="E385" s="19"/>
      <c r="F385" s="19"/>
      <c r="G385" s="19"/>
      <c r="H385" s="19"/>
    </row>
    <row r="386" spans="4:8" s="16" customFormat="1">
      <c r="D386" s="19"/>
      <c r="E386" s="19"/>
      <c r="F386" s="19"/>
      <c r="G386" s="19"/>
      <c r="H386" s="19"/>
    </row>
    <row r="387" spans="4:8" s="16" customFormat="1">
      <c r="D387" s="19"/>
      <c r="E387" s="19"/>
      <c r="F387" s="19"/>
      <c r="G387" s="19"/>
      <c r="H387" s="19"/>
    </row>
    <row r="388" spans="4:8" s="16" customFormat="1">
      <c r="D388" s="19"/>
      <c r="E388" s="19"/>
      <c r="F388" s="19"/>
      <c r="G388" s="19"/>
      <c r="H388" s="19"/>
    </row>
    <row r="389" spans="4:8" s="16" customFormat="1">
      <c r="D389" s="19"/>
      <c r="E389" s="19"/>
      <c r="F389" s="19"/>
      <c r="G389" s="19"/>
      <c r="H389" s="19"/>
    </row>
    <row r="390" spans="4:8" s="16" customFormat="1">
      <c r="D390" s="19"/>
      <c r="E390" s="19"/>
      <c r="F390" s="19"/>
      <c r="G390" s="19"/>
      <c r="H390" s="19"/>
    </row>
    <row r="391" spans="4:8" s="16" customFormat="1">
      <c r="D391" s="19"/>
      <c r="E391" s="19"/>
      <c r="F391" s="19"/>
      <c r="G391" s="19"/>
      <c r="H391" s="19"/>
    </row>
    <row r="392" spans="4:8" s="16" customFormat="1">
      <c r="D392" s="19"/>
      <c r="E392" s="19"/>
      <c r="F392" s="19"/>
      <c r="G392" s="19"/>
      <c r="H392" s="19"/>
    </row>
    <row r="393" spans="4:8" s="16" customFormat="1">
      <c r="D393" s="19"/>
      <c r="E393" s="19"/>
      <c r="F393" s="19"/>
      <c r="G393" s="19"/>
      <c r="H393" s="19"/>
    </row>
    <row r="394" spans="4:8" s="16" customFormat="1">
      <c r="D394" s="19"/>
      <c r="E394" s="19"/>
      <c r="F394" s="19"/>
      <c r="G394" s="19"/>
      <c r="H394" s="19"/>
    </row>
    <row r="395" spans="4:8" s="16" customFormat="1">
      <c r="D395" s="19"/>
      <c r="E395" s="19"/>
      <c r="F395" s="19"/>
      <c r="G395" s="19"/>
      <c r="H395" s="19"/>
    </row>
    <row r="396" spans="4:8" s="16" customFormat="1">
      <c r="D396" s="19"/>
      <c r="E396" s="19"/>
      <c r="F396" s="19"/>
      <c r="G396" s="19"/>
      <c r="H396" s="19"/>
    </row>
    <row r="397" spans="4:8" s="16" customFormat="1">
      <c r="D397" s="19"/>
      <c r="E397" s="19"/>
      <c r="F397" s="19"/>
      <c r="G397" s="19"/>
      <c r="H397" s="19"/>
    </row>
    <row r="398" spans="4:8" s="16" customFormat="1">
      <c r="D398" s="19"/>
      <c r="E398" s="19"/>
      <c r="F398" s="19"/>
      <c r="G398" s="19"/>
      <c r="H398" s="19"/>
    </row>
    <row r="399" spans="4:8" s="16" customFormat="1">
      <c r="D399" s="19"/>
      <c r="E399" s="19"/>
      <c r="F399" s="19"/>
      <c r="G399" s="19"/>
      <c r="H399" s="19"/>
    </row>
    <row r="400" spans="4:8" s="16" customFormat="1">
      <c r="D400" s="19"/>
      <c r="E400" s="19"/>
      <c r="F400" s="19"/>
      <c r="G400" s="19"/>
      <c r="H400" s="19"/>
    </row>
    <row r="401" spans="4:8" s="16" customFormat="1">
      <c r="D401" s="19"/>
      <c r="E401" s="19"/>
      <c r="F401" s="19"/>
      <c r="G401" s="19"/>
      <c r="H401" s="19"/>
    </row>
    <row r="402" spans="4:8" s="16" customFormat="1">
      <c r="D402" s="19"/>
      <c r="E402" s="19"/>
      <c r="F402" s="19"/>
      <c r="G402" s="19"/>
      <c r="H402" s="19"/>
    </row>
    <row r="403" spans="4:8" s="16" customFormat="1">
      <c r="D403" s="19"/>
      <c r="E403" s="19"/>
      <c r="F403" s="19"/>
      <c r="G403" s="19"/>
      <c r="H403" s="19"/>
    </row>
    <row r="404" spans="4:8" s="16" customFormat="1">
      <c r="D404" s="19"/>
      <c r="E404" s="19"/>
      <c r="F404" s="19"/>
      <c r="G404" s="19"/>
      <c r="H404" s="19"/>
    </row>
    <row r="405" spans="4:8" s="16" customFormat="1">
      <c r="D405" s="19"/>
      <c r="E405" s="19"/>
      <c r="F405" s="19"/>
      <c r="G405" s="19"/>
      <c r="H405" s="19"/>
    </row>
    <row r="406" spans="4:8" s="16" customFormat="1">
      <c r="D406" s="19"/>
      <c r="E406" s="19"/>
      <c r="F406" s="19"/>
      <c r="G406" s="19"/>
      <c r="H406" s="19"/>
    </row>
    <row r="407" spans="4:8" s="16" customFormat="1">
      <c r="D407" s="19"/>
      <c r="E407" s="19"/>
      <c r="F407" s="19"/>
      <c r="G407" s="19"/>
      <c r="H407" s="19"/>
    </row>
    <row r="408" spans="4:8" s="16" customFormat="1">
      <c r="D408" s="19"/>
      <c r="E408" s="19"/>
      <c r="F408" s="19"/>
      <c r="G408" s="19"/>
      <c r="H408" s="19"/>
    </row>
    <row r="409" spans="4:8" s="16" customFormat="1">
      <c r="D409" s="19"/>
      <c r="E409" s="19"/>
      <c r="F409" s="19"/>
      <c r="G409" s="19"/>
      <c r="H409" s="19"/>
    </row>
    <row r="410" spans="4:8" s="16" customFormat="1">
      <c r="D410" s="19"/>
      <c r="E410" s="19"/>
      <c r="F410" s="19"/>
      <c r="G410" s="19"/>
      <c r="H410" s="19"/>
    </row>
    <row r="411" spans="4:8" s="16" customFormat="1">
      <c r="D411" s="19"/>
      <c r="E411" s="19"/>
      <c r="F411" s="19"/>
      <c r="G411" s="19"/>
      <c r="H411" s="19"/>
    </row>
    <row r="412" spans="4:8" s="16" customFormat="1">
      <c r="D412" s="19"/>
      <c r="E412" s="19"/>
      <c r="F412" s="19"/>
      <c r="G412" s="19"/>
      <c r="H412" s="19"/>
    </row>
    <row r="413" spans="4:8" s="16" customFormat="1">
      <c r="D413" s="19"/>
      <c r="E413" s="19"/>
      <c r="F413" s="19"/>
      <c r="G413" s="19"/>
      <c r="H413" s="19"/>
    </row>
    <row r="414" spans="4:8" s="16" customFormat="1">
      <c r="D414" s="19"/>
      <c r="E414" s="19"/>
      <c r="F414" s="19"/>
      <c r="G414" s="19"/>
      <c r="H414" s="19"/>
    </row>
    <row r="415" spans="4:8" s="16" customFormat="1">
      <c r="D415" s="19"/>
      <c r="E415" s="19"/>
      <c r="F415" s="19"/>
      <c r="G415" s="19"/>
      <c r="H415" s="19"/>
    </row>
    <row r="416" spans="4:8" s="16" customFormat="1">
      <c r="D416" s="19"/>
      <c r="E416" s="19"/>
      <c r="F416" s="19"/>
      <c r="G416" s="19"/>
      <c r="H416" s="19"/>
    </row>
    <row r="417" spans="4:8" s="16" customFormat="1">
      <c r="D417" s="19"/>
      <c r="E417" s="19"/>
      <c r="F417" s="19"/>
      <c r="G417" s="19"/>
      <c r="H417" s="19"/>
    </row>
    <row r="418" spans="4:8" s="16" customFormat="1">
      <c r="D418" s="19"/>
      <c r="E418" s="19"/>
      <c r="F418" s="19"/>
      <c r="G418" s="19"/>
      <c r="H418" s="19"/>
    </row>
    <row r="419" spans="4:8" s="16" customFormat="1">
      <c r="D419" s="19"/>
      <c r="E419" s="19"/>
      <c r="F419" s="19"/>
      <c r="G419" s="19"/>
      <c r="H419" s="19"/>
    </row>
    <row r="420" spans="4:8" s="16" customFormat="1">
      <c r="D420" s="19"/>
      <c r="E420" s="19"/>
      <c r="F420" s="19"/>
      <c r="G420" s="19"/>
      <c r="H420" s="19"/>
    </row>
    <row r="421" spans="4:8" s="16" customFormat="1">
      <c r="D421" s="19"/>
      <c r="E421" s="19"/>
      <c r="F421" s="19"/>
      <c r="G421" s="19"/>
      <c r="H421" s="19"/>
    </row>
    <row r="422" spans="4:8" s="16" customFormat="1">
      <c r="D422" s="19"/>
      <c r="E422" s="19"/>
      <c r="F422" s="19"/>
      <c r="G422" s="19"/>
      <c r="H422" s="19"/>
    </row>
    <row r="423" spans="4:8" s="16" customFormat="1">
      <c r="D423" s="19"/>
      <c r="E423" s="19"/>
      <c r="F423" s="19"/>
      <c r="G423" s="19"/>
      <c r="H423" s="19"/>
    </row>
    <row r="424" spans="4:8" s="16" customFormat="1">
      <c r="D424" s="19"/>
      <c r="E424" s="19"/>
      <c r="F424" s="19"/>
      <c r="G424" s="19"/>
      <c r="H424" s="19"/>
    </row>
    <row r="425" spans="4:8" s="16" customFormat="1">
      <c r="D425" s="19"/>
      <c r="E425" s="19"/>
      <c r="F425" s="19"/>
      <c r="G425" s="19"/>
      <c r="H425" s="19"/>
    </row>
    <row r="426" spans="4:8" s="16" customFormat="1">
      <c r="D426" s="19"/>
      <c r="E426" s="19"/>
      <c r="F426" s="19"/>
      <c r="G426" s="19"/>
      <c r="H426" s="19"/>
    </row>
    <row r="427" spans="4:8" s="16" customFormat="1">
      <c r="D427" s="19"/>
      <c r="E427" s="19"/>
      <c r="F427" s="19"/>
      <c r="G427" s="19"/>
      <c r="H427" s="19"/>
    </row>
    <row r="428" spans="4:8" s="16" customFormat="1">
      <c r="D428" s="19"/>
      <c r="E428" s="19"/>
      <c r="F428" s="19"/>
      <c r="G428" s="19"/>
      <c r="H428" s="19"/>
    </row>
    <row r="429" spans="4:8" s="16" customFormat="1">
      <c r="D429" s="19"/>
      <c r="E429" s="19"/>
      <c r="F429" s="19"/>
      <c r="G429" s="19"/>
      <c r="H429" s="19"/>
    </row>
    <row r="430" spans="4:8" s="16" customFormat="1">
      <c r="D430" s="19"/>
      <c r="E430" s="19"/>
      <c r="F430" s="19"/>
      <c r="G430" s="19"/>
      <c r="H430" s="19"/>
    </row>
    <row r="431" spans="4:8" s="16" customFormat="1">
      <c r="D431" s="19"/>
      <c r="E431" s="19"/>
      <c r="F431" s="19"/>
      <c r="G431" s="19"/>
      <c r="H431" s="19"/>
    </row>
    <row r="432" spans="4:8" s="16" customFormat="1">
      <c r="D432" s="19"/>
      <c r="E432" s="19"/>
      <c r="F432" s="19"/>
      <c r="G432" s="19"/>
      <c r="H432" s="19"/>
    </row>
    <row r="433" spans="4:8" s="16" customFormat="1">
      <c r="D433" s="19"/>
      <c r="E433" s="19"/>
      <c r="F433" s="19"/>
      <c r="G433" s="19"/>
      <c r="H433" s="19"/>
    </row>
    <row r="434" spans="4:8" s="16" customFormat="1">
      <c r="D434" s="19"/>
      <c r="E434" s="19"/>
      <c r="F434" s="19"/>
      <c r="G434" s="19"/>
      <c r="H434" s="19"/>
    </row>
    <row r="435" spans="4:8" s="16" customFormat="1">
      <c r="D435" s="19"/>
      <c r="E435" s="19"/>
      <c r="F435" s="19"/>
      <c r="G435" s="19"/>
      <c r="H435" s="19"/>
    </row>
    <row r="436" spans="4:8" s="16" customFormat="1">
      <c r="D436" s="19"/>
      <c r="E436" s="19"/>
      <c r="F436" s="19"/>
      <c r="G436" s="19"/>
      <c r="H436" s="19"/>
    </row>
    <row r="437" spans="4:8" s="16" customFormat="1">
      <c r="D437" s="19"/>
      <c r="E437" s="19"/>
      <c r="F437" s="19"/>
      <c r="G437" s="19"/>
      <c r="H437" s="19"/>
    </row>
    <row r="438" spans="4:8" s="16" customFormat="1">
      <c r="D438" s="19"/>
      <c r="E438" s="19"/>
      <c r="F438" s="19"/>
      <c r="G438" s="19"/>
      <c r="H438" s="19"/>
    </row>
    <row r="439" spans="4:8" s="16" customFormat="1">
      <c r="D439" s="19"/>
      <c r="E439" s="19"/>
      <c r="F439" s="19"/>
      <c r="G439" s="19"/>
      <c r="H439" s="19"/>
    </row>
    <row r="440" spans="4:8" s="16" customFormat="1">
      <c r="D440" s="19"/>
      <c r="E440" s="19"/>
      <c r="F440" s="19"/>
      <c r="G440" s="19"/>
      <c r="H440" s="19"/>
    </row>
    <row r="441" spans="4:8" s="16" customFormat="1">
      <c r="D441" s="19"/>
      <c r="E441" s="19"/>
      <c r="F441" s="19"/>
      <c r="G441" s="19"/>
      <c r="H441" s="19"/>
    </row>
    <row r="442" spans="4:8" s="16" customFormat="1">
      <c r="D442" s="19"/>
      <c r="E442" s="19"/>
      <c r="F442" s="19"/>
      <c r="G442" s="19"/>
      <c r="H442" s="19"/>
    </row>
    <row r="443" spans="4:8" s="16" customFormat="1">
      <c r="D443" s="19"/>
      <c r="E443" s="19"/>
      <c r="F443" s="19"/>
      <c r="G443" s="19"/>
      <c r="H443" s="19"/>
    </row>
    <row r="444" spans="4:8" s="16" customFormat="1">
      <c r="D444" s="19"/>
      <c r="E444" s="19"/>
      <c r="F444" s="19"/>
      <c r="G444" s="19"/>
      <c r="H444" s="19"/>
    </row>
    <row r="445" spans="4:8" s="16" customFormat="1">
      <c r="D445" s="19"/>
      <c r="E445" s="19"/>
      <c r="F445" s="19"/>
      <c r="G445" s="19"/>
      <c r="H445" s="19"/>
    </row>
    <row r="446" spans="4:8" s="16" customFormat="1">
      <c r="D446" s="19"/>
      <c r="E446" s="19"/>
      <c r="F446" s="19"/>
      <c r="G446" s="19"/>
      <c r="H446" s="19"/>
    </row>
    <row r="447" spans="4:8" s="16" customFormat="1">
      <c r="D447" s="19"/>
      <c r="E447" s="19"/>
      <c r="F447" s="19"/>
      <c r="G447" s="19"/>
      <c r="H447" s="19"/>
    </row>
    <row r="448" spans="4:8" s="16" customFormat="1">
      <c r="D448" s="19"/>
      <c r="E448" s="19"/>
      <c r="F448" s="19"/>
      <c r="G448" s="19"/>
      <c r="H448" s="19"/>
    </row>
    <row r="449" spans="4:8" s="16" customFormat="1">
      <c r="D449" s="19"/>
      <c r="E449" s="19"/>
      <c r="F449" s="19"/>
      <c r="G449" s="19"/>
      <c r="H449" s="19"/>
    </row>
    <row r="450" spans="4:8" s="16" customFormat="1">
      <c r="D450" s="19"/>
      <c r="E450" s="19"/>
      <c r="F450" s="19"/>
      <c r="G450" s="19"/>
      <c r="H450" s="19"/>
    </row>
    <row r="451" spans="4:8" s="16" customFormat="1">
      <c r="D451" s="19"/>
      <c r="E451" s="19"/>
      <c r="F451" s="19"/>
      <c r="G451" s="19"/>
      <c r="H451" s="19"/>
    </row>
    <row r="452" spans="4:8" s="16" customFormat="1">
      <c r="D452" s="19"/>
      <c r="E452" s="19"/>
      <c r="F452" s="19"/>
      <c r="G452" s="19"/>
      <c r="H452" s="19"/>
    </row>
    <row r="453" spans="4:8" s="16" customFormat="1">
      <c r="D453" s="19"/>
      <c r="E453" s="19"/>
      <c r="F453" s="19"/>
      <c r="G453" s="19"/>
      <c r="H453" s="19"/>
    </row>
    <row r="454" spans="4:8" s="16" customFormat="1">
      <c r="D454" s="19"/>
      <c r="E454" s="19"/>
      <c r="F454" s="19"/>
      <c r="G454" s="19"/>
      <c r="H454" s="19"/>
    </row>
    <row r="455" spans="4:8" s="16" customFormat="1">
      <c r="D455" s="19"/>
      <c r="E455" s="19"/>
      <c r="F455" s="19"/>
      <c r="G455" s="19"/>
      <c r="H455" s="19"/>
    </row>
    <row r="456" spans="4:8" s="16" customFormat="1">
      <c r="D456" s="19"/>
      <c r="E456" s="19"/>
      <c r="F456" s="19"/>
      <c r="G456" s="19"/>
      <c r="H456" s="19"/>
    </row>
    <row r="457" spans="4:8" s="16" customFormat="1">
      <c r="D457" s="19"/>
      <c r="E457" s="19"/>
      <c r="F457" s="19"/>
      <c r="G457" s="19"/>
      <c r="H457" s="19"/>
    </row>
    <row r="458" spans="4:8" s="16" customFormat="1">
      <c r="D458" s="19"/>
      <c r="E458" s="19"/>
      <c r="F458" s="19"/>
      <c r="G458" s="19"/>
      <c r="H458" s="19"/>
    </row>
    <row r="459" spans="4:8" s="16" customFormat="1">
      <c r="D459" s="19"/>
      <c r="E459" s="19"/>
      <c r="F459" s="19"/>
      <c r="G459" s="19"/>
      <c r="H459" s="19"/>
    </row>
    <row r="460" spans="4:8" s="16" customFormat="1">
      <c r="D460" s="19"/>
      <c r="E460" s="19"/>
      <c r="F460" s="19"/>
      <c r="G460" s="19"/>
      <c r="H460" s="19"/>
    </row>
    <row r="461" spans="4:8" s="16" customFormat="1">
      <c r="D461" s="19"/>
      <c r="E461" s="19"/>
      <c r="F461" s="19"/>
      <c r="G461" s="19"/>
      <c r="H461" s="19"/>
    </row>
    <row r="462" spans="4:8" s="16" customFormat="1">
      <c r="D462" s="19"/>
      <c r="E462" s="19"/>
      <c r="F462" s="19"/>
      <c r="G462" s="19"/>
      <c r="H462" s="19"/>
    </row>
    <row r="463" spans="4:8" s="16" customFormat="1">
      <c r="D463" s="19"/>
      <c r="E463" s="19"/>
      <c r="F463" s="19"/>
      <c r="G463" s="19"/>
      <c r="H463" s="19"/>
    </row>
    <row r="464" spans="4:8" s="16" customFormat="1">
      <c r="D464" s="19"/>
      <c r="E464" s="19"/>
      <c r="F464" s="19"/>
      <c r="G464" s="19"/>
      <c r="H464" s="19"/>
    </row>
    <row r="465" spans="4:8" s="16" customFormat="1">
      <c r="D465" s="19"/>
      <c r="E465" s="19"/>
      <c r="F465" s="19"/>
      <c r="G465" s="19"/>
      <c r="H465" s="19"/>
    </row>
    <row r="466" spans="4:8" s="16" customFormat="1">
      <c r="D466" s="19"/>
      <c r="E466" s="19"/>
      <c r="F466" s="19"/>
      <c r="G466" s="19"/>
      <c r="H466" s="19"/>
    </row>
    <row r="467" spans="4:8" s="16" customFormat="1">
      <c r="D467" s="19"/>
      <c r="E467" s="19"/>
      <c r="F467" s="19"/>
      <c r="G467" s="19"/>
      <c r="H467" s="19"/>
    </row>
    <row r="468" spans="4:8" s="16" customFormat="1">
      <c r="D468" s="19"/>
      <c r="E468" s="19"/>
      <c r="F468" s="19"/>
      <c r="G468" s="19"/>
      <c r="H468" s="19"/>
    </row>
    <row r="469" spans="4:8" s="16" customFormat="1">
      <c r="D469" s="19"/>
      <c r="E469" s="19"/>
      <c r="F469" s="19"/>
      <c r="G469" s="19"/>
      <c r="H469" s="19"/>
    </row>
    <row r="470" spans="4:8" s="16" customFormat="1">
      <c r="D470" s="19"/>
      <c r="E470" s="19"/>
      <c r="F470" s="19"/>
      <c r="G470" s="19"/>
      <c r="H470" s="19"/>
    </row>
    <row r="471" spans="4:8" s="16" customFormat="1">
      <c r="D471" s="19"/>
      <c r="E471" s="19"/>
      <c r="F471" s="19"/>
      <c r="G471" s="19"/>
      <c r="H471" s="19"/>
    </row>
    <row r="472" spans="4:8" s="16" customFormat="1">
      <c r="D472" s="19"/>
      <c r="E472" s="19"/>
      <c r="F472" s="19"/>
      <c r="G472" s="19"/>
      <c r="H472" s="19"/>
    </row>
    <row r="473" spans="4:8" s="16" customFormat="1">
      <c r="D473" s="19"/>
      <c r="E473" s="19"/>
      <c r="F473" s="19"/>
      <c r="G473" s="19"/>
      <c r="H473" s="19"/>
    </row>
    <row r="474" spans="4:8" s="16" customFormat="1">
      <c r="D474" s="19"/>
      <c r="E474" s="19"/>
      <c r="F474" s="19"/>
      <c r="G474" s="19"/>
      <c r="H474" s="19"/>
    </row>
    <row r="475" spans="4:8" s="16" customFormat="1">
      <c r="D475" s="19"/>
      <c r="E475" s="19"/>
      <c r="F475" s="19"/>
      <c r="G475" s="19"/>
      <c r="H475" s="19"/>
    </row>
    <row r="476" spans="4:8" s="16" customFormat="1">
      <c r="D476" s="19"/>
      <c r="E476" s="19"/>
      <c r="F476" s="19"/>
      <c r="G476" s="19"/>
      <c r="H476" s="19"/>
    </row>
    <row r="477" spans="4:8" s="16" customFormat="1">
      <c r="D477" s="19"/>
      <c r="E477" s="19"/>
      <c r="F477" s="19"/>
      <c r="G477" s="19"/>
      <c r="H477" s="19"/>
    </row>
    <row r="478" spans="4:8" s="16" customFormat="1">
      <c r="D478" s="19"/>
      <c r="E478" s="19"/>
      <c r="F478" s="19"/>
      <c r="G478" s="19"/>
      <c r="H478" s="19"/>
    </row>
    <row r="479" spans="4:8" s="16" customFormat="1">
      <c r="D479" s="19"/>
      <c r="E479" s="19"/>
      <c r="F479" s="19"/>
      <c r="G479" s="19"/>
      <c r="H479" s="19"/>
    </row>
    <row r="480" spans="4:8" s="16" customFormat="1">
      <c r="D480" s="19"/>
      <c r="E480" s="19"/>
      <c r="F480" s="19"/>
      <c r="G480" s="19"/>
      <c r="H480" s="19"/>
    </row>
    <row r="481" spans="4:8" s="16" customFormat="1">
      <c r="D481" s="19"/>
      <c r="E481" s="19"/>
      <c r="F481" s="19"/>
      <c r="G481" s="19"/>
      <c r="H481" s="19"/>
    </row>
    <row r="482" spans="4:8" s="16" customFormat="1">
      <c r="D482" s="19"/>
      <c r="E482" s="19"/>
      <c r="F482" s="19"/>
      <c r="G482" s="19"/>
      <c r="H482" s="19"/>
    </row>
    <row r="483" spans="4:8" s="16" customFormat="1">
      <c r="D483" s="19"/>
      <c r="E483" s="19"/>
      <c r="F483" s="19"/>
      <c r="G483" s="19"/>
      <c r="H483" s="19"/>
    </row>
    <row r="484" spans="4:8" s="16" customFormat="1">
      <c r="D484" s="19"/>
      <c r="E484" s="19"/>
      <c r="F484" s="19"/>
      <c r="G484" s="19"/>
      <c r="H484" s="19"/>
    </row>
    <row r="485" spans="4:8" s="16" customFormat="1">
      <c r="D485" s="19"/>
      <c r="E485" s="19"/>
      <c r="F485" s="19"/>
      <c r="G485" s="19"/>
      <c r="H485" s="19"/>
    </row>
    <row r="486" spans="4:8" s="16" customFormat="1">
      <c r="D486" s="19"/>
      <c r="E486" s="19"/>
      <c r="F486" s="19"/>
      <c r="G486" s="19"/>
      <c r="H486" s="19"/>
    </row>
    <row r="487" spans="4:8" s="16" customFormat="1">
      <c r="D487" s="19"/>
      <c r="E487" s="19"/>
      <c r="F487" s="19"/>
      <c r="G487" s="19"/>
      <c r="H487" s="19"/>
    </row>
    <row r="488" spans="4:8" s="16" customFormat="1">
      <c r="D488" s="19"/>
      <c r="E488" s="19"/>
      <c r="F488" s="19"/>
      <c r="G488" s="19"/>
      <c r="H488" s="19"/>
    </row>
    <row r="489" spans="4:8" s="16" customFormat="1">
      <c r="D489" s="19"/>
      <c r="E489" s="19"/>
      <c r="F489" s="19"/>
      <c r="G489" s="19"/>
      <c r="H489" s="19"/>
    </row>
    <row r="490" spans="4:8" s="16" customFormat="1">
      <c r="D490" s="19"/>
      <c r="E490" s="19"/>
      <c r="F490" s="19"/>
      <c r="G490" s="19"/>
      <c r="H490" s="19"/>
    </row>
    <row r="491" spans="4:8" s="16" customFormat="1">
      <c r="D491" s="19"/>
      <c r="E491" s="19"/>
      <c r="F491" s="19"/>
      <c r="G491" s="19"/>
      <c r="H491" s="19"/>
    </row>
    <row r="492" spans="4:8" s="16" customFormat="1">
      <c r="D492" s="19"/>
      <c r="E492" s="19"/>
      <c r="F492" s="19"/>
      <c r="G492" s="19"/>
      <c r="H492" s="19"/>
    </row>
    <row r="493" spans="4:8" s="16" customFormat="1">
      <c r="D493" s="19"/>
      <c r="E493" s="19"/>
      <c r="F493" s="19"/>
      <c r="G493" s="19"/>
      <c r="H493" s="19"/>
    </row>
    <row r="494" spans="4:8" s="16" customFormat="1">
      <c r="D494" s="19"/>
      <c r="E494" s="19"/>
      <c r="F494" s="19"/>
      <c r="G494" s="19"/>
      <c r="H494" s="19"/>
    </row>
    <row r="495" spans="4:8" s="16" customFormat="1">
      <c r="D495" s="19"/>
      <c r="E495" s="19"/>
      <c r="F495" s="19"/>
      <c r="G495" s="19"/>
      <c r="H495" s="19"/>
    </row>
    <row r="496" spans="4:8" s="16" customFormat="1">
      <c r="D496" s="19"/>
      <c r="E496" s="19"/>
      <c r="F496" s="19"/>
      <c r="G496" s="19"/>
      <c r="H496" s="19"/>
    </row>
    <row r="497" spans="4:8" s="16" customFormat="1">
      <c r="D497" s="19"/>
      <c r="E497" s="19"/>
      <c r="F497" s="19"/>
      <c r="G497" s="19"/>
      <c r="H497" s="19"/>
    </row>
    <row r="498" spans="4:8" s="16" customFormat="1">
      <c r="D498" s="19"/>
      <c r="E498" s="19"/>
      <c r="F498" s="19"/>
      <c r="G498" s="19"/>
      <c r="H498" s="19"/>
    </row>
    <row r="499" spans="4:8" s="16" customFormat="1">
      <c r="D499" s="19"/>
      <c r="E499" s="19"/>
      <c r="F499" s="19"/>
      <c r="G499" s="19"/>
      <c r="H499" s="19"/>
    </row>
    <row r="500" spans="4:8" s="16" customFormat="1">
      <c r="D500" s="19"/>
      <c r="E500" s="19"/>
      <c r="F500" s="19"/>
      <c r="G500" s="19"/>
      <c r="H500" s="19"/>
    </row>
    <row r="501" spans="4:8" s="16" customFormat="1">
      <c r="D501" s="19"/>
      <c r="E501" s="19"/>
      <c r="F501" s="19"/>
      <c r="G501" s="19"/>
      <c r="H501" s="19"/>
    </row>
    <row r="502" spans="4:8" s="16" customFormat="1">
      <c r="D502" s="19"/>
      <c r="E502" s="19"/>
      <c r="F502" s="19"/>
      <c r="G502" s="19"/>
      <c r="H502" s="19"/>
    </row>
    <row r="503" spans="4:8" s="16" customFormat="1">
      <c r="D503" s="19"/>
      <c r="E503" s="19"/>
      <c r="F503" s="19"/>
      <c r="G503" s="19"/>
      <c r="H503" s="19"/>
    </row>
    <row r="504" spans="4:8" s="16" customFormat="1">
      <c r="D504" s="19"/>
      <c r="E504" s="19"/>
      <c r="F504" s="19"/>
      <c r="G504" s="19"/>
      <c r="H504" s="19"/>
    </row>
    <row r="505" spans="4:8" s="16" customFormat="1">
      <c r="D505" s="19"/>
      <c r="E505" s="19"/>
      <c r="F505" s="19"/>
      <c r="G505" s="19"/>
      <c r="H505" s="19"/>
    </row>
    <row r="506" spans="4:8" s="16" customFormat="1">
      <c r="D506" s="19"/>
      <c r="E506" s="19"/>
      <c r="F506" s="19"/>
      <c r="G506" s="19"/>
      <c r="H506" s="19"/>
    </row>
    <row r="507" spans="4:8" s="16" customFormat="1">
      <c r="D507" s="19"/>
      <c r="E507" s="19"/>
      <c r="F507" s="19"/>
      <c r="G507" s="19"/>
      <c r="H507" s="19"/>
    </row>
    <row r="508" spans="4:8" s="16" customFormat="1">
      <c r="D508" s="19"/>
      <c r="E508" s="19"/>
      <c r="F508" s="19"/>
      <c r="G508" s="19"/>
      <c r="H508" s="19"/>
    </row>
    <row r="509" spans="4:8" s="16" customFormat="1">
      <c r="D509" s="19"/>
      <c r="E509" s="19"/>
      <c r="F509" s="19"/>
      <c r="G509" s="19"/>
      <c r="H509" s="19"/>
    </row>
    <row r="510" spans="4:8" s="16" customFormat="1">
      <c r="D510" s="19"/>
      <c r="E510" s="19"/>
      <c r="F510" s="19"/>
      <c r="G510" s="19"/>
      <c r="H510" s="19"/>
    </row>
    <row r="511" spans="4:8" s="16" customFormat="1">
      <c r="D511" s="19"/>
      <c r="E511" s="19"/>
      <c r="F511" s="19"/>
      <c r="G511" s="19"/>
      <c r="H511" s="19"/>
    </row>
    <row r="512" spans="4:8" s="16" customFormat="1">
      <c r="D512" s="19"/>
      <c r="E512" s="19"/>
      <c r="F512" s="19"/>
      <c r="G512" s="19"/>
      <c r="H512" s="19"/>
    </row>
    <row r="513" spans="4:8" s="16" customFormat="1">
      <c r="D513" s="19"/>
      <c r="E513" s="19"/>
      <c r="F513" s="19"/>
      <c r="G513" s="19"/>
      <c r="H513" s="19"/>
    </row>
    <row r="514" spans="4:8" s="16" customFormat="1">
      <c r="D514" s="19"/>
      <c r="E514" s="19"/>
      <c r="F514" s="19"/>
      <c r="G514" s="19"/>
      <c r="H514" s="19"/>
    </row>
    <row r="515" spans="4:8" s="16" customFormat="1">
      <c r="D515" s="19"/>
      <c r="E515" s="19"/>
      <c r="F515" s="19"/>
      <c r="G515" s="19"/>
      <c r="H515" s="19"/>
    </row>
    <row r="516" spans="4:8" s="16" customFormat="1">
      <c r="D516" s="19"/>
      <c r="E516" s="19"/>
      <c r="F516" s="19"/>
      <c r="G516" s="19"/>
      <c r="H516" s="19"/>
    </row>
    <row r="517" spans="4:8" s="16" customFormat="1">
      <c r="D517" s="19"/>
      <c r="E517" s="19"/>
      <c r="F517" s="19"/>
      <c r="G517" s="19"/>
      <c r="H517" s="19"/>
    </row>
    <row r="518" spans="4:8" s="16" customFormat="1">
      <c r="D518" s="19"/>
      <c r="E518" s="19"/>
      <c r="F518" s="19"/>
      <c r="G518" s="19"/>
      <c r="H518" s="19"/>
    </row>
    <row r="519" spans="4:8" s="16" customFormat="1">
      <c r="D519" s="19"/>
      <c r="E519" s="19"/>
      <c r="F519" s="19"/>
      <c r="G519" s="19"/>
      <c r="H519" s="19"/>
    </row>
    <row r="520" spans="4:8" s="16" customFormat="1">
      <c r="D520" s="19"/>
      <c r="E520" s="19"/>
      <c r="F520" s="19"/>
      <c r="G520" s="19"/>
      <c r="H520" s="19"/>
    </row>
    <row r="521" spans="4:8" s="16" customFormat="1">
      <c r="D521" s="19"/>
      <c r="E521" s="19"/>
      <c r="F521" s="19"/>
      <c r="G521" s="19"/>
      <c r="H521" s="19"/>
    </row>
    <row r="522" spans="4:8" s="16" customFormat="1">
      <c r="D522" s="19"/>
      <c r="E522" s="19"/>
      <c r="F522" s="19"/>
      <c r="G522" s="19"/>
      <c r="H522" s="19"/>
    </row>
    <row r="523" spans="4:8" s="16" customFormat="1">
      <c r="D523" s="19"/>
      <c r="E523" s="19"/>
      <c r="F523" s="19"/>
      <c r="G523" s="19"/>
      <c r="H523" s="19"/>
    </row>
    <row r="524" spans="4:8" s="16" customFormat="1">
      <c r="D524" s="19"/>
      <c r="E524" s="19"/>
      <c r="F524" s="19"/>
      <c r="G524" s="19"/>
      <c r="H524" s="19"/>
    </row>
    <row r="525" spans="4:8" s="16" customFormat="1">
      <c r="D525" s="19"/>
      <c r="E525" s="19"/>
      <c r="F525" s="19"/>
      <c r="G525" s="19"/>
      <c r="H525" s="19"/>
    </row>
    <row r="526" spans="4:8" s="16" customFormat="1">
      <c r="D526" s="19"/>
      <c r="E526" s="19"/>
      <c r="F526" s="19"/>
      <c r="G526" s="19"/>
      <c r="H526" s="19"/>
    </row>
    <row r="527" spans="4:8" s="16" customFormat="1">
      <c r="D527" s="19"/>
      <c r="E527" s="19"/>
      <c r="F527" s="19"/>
      <c r="G527" s="19"/>
      <c r="H527" s="19"/>
    </row>
    <row r="528" spans="4:8" s="16" customFormat="1">
      <c r="D528" s="19"/>
      <c r="E528" s="19"/>
      <c r="F528" s="19"/>
      <c r="G528" s="19"/>
      <c r="H528" s="19"/>
    </row>
    <row r="529" spans="4:8" s="16" customFormat="1">
      <c r="D529" s="19"/>
      <c r="E529" s="19"/>
      <c r="F529" s="19"/>
      <c r="G529" s="19"/>
      <c r="H529" s="19"/>
    </row>
    <row r="530" spans="4:8" s="16" customFormat="1">
      <c r="D530" s="19"/>
      <c r="E530" s="19"/>
      <c r="F530" s="19"/>
      <c r="G530" s="19"/>
      <c r="H530" s="19"/>
    </row>
    <row r="531" spans="4:8" s="16" customFormat="1">
      <c r="D531" s="19"/>
      <c r="E531" s="19"/>
      <c r="F531" s="19"/>
      <c r="G531" s="19"/>
      <c r="H531" s="19"/>
    </row>
    <row r="532" spans="4:8" s="16" customFormat="1">
      <c r="D532" s="19"/>
      <c r="E532" s="19"/>
      <c r="F532" s="19"/>
      <c r="G532" s="19"/>
      <c r="H532" s="19"/>
    </row>
    <row r="533" spans="4:8" s="16" customFormat="1">
      <c r="D533" s="19"/>
      <c r="E533" s="19"/>
      <c r="F533" s="19"/>
      <c r="G533" s="19"/>
      <c r="H533" s="19"/>
    </row>
    <row r="534" spans="4:8" s="16" customFormat="1">
      <c r="D534" s="19"/>
      <c r="E534" s="19"/>
      <c r="F534" s="19"/>
      <c r="G534" s="19"/>
      <c r="H534" s="19"/>
    </row>
    <row r="535" spans="4:8" s="16" customFormat="1">
      <c r="D535" s="19"/>
      <c r="E535" s="19"/>
      <c r="F535" s="19"/>
      <c r="G535" s="19"/>
      <c r="H535" s="19"/>
    </row>
    <row r="536" spans="4:8" s="16" customFormat="1">
      <c r="D536" s="19"/>
      <c r="E536" s="19"/>
      <c r="F536" s="19"/>
      <c r="G536" s="19"/>
      <c r="H536" s="19"/>
    </row>
    <row r="537" spans="4:8" s="16" customFormat="1">
      <c r="D537" s="19"/>
      <c r="E537" s="19"/>
      <c r="F537" s="19"/>
      <c r="G537" s="19"/>
      <c r="H537" s="19"/>
    </row>
    <row r="538" spans="4:8" s="16" customFormat="1">
      <c r="D538" s="19"/>
      <c r="E538" s="19"/>
      <c r="F538" s="19"/>
      <c r="G538" s="19"/>
      <c r="H538" s="19"/>
    </row>
    <row r="539" spans="4:8" s="16" customFormat="1">
      <c r="D539" s="19"/>
      <c r="E539" s="19"/>
      <c r="F539" s="19"/>
      <c r="G539" s="19"/>
      <c r="H539" s="19"/>
    </row>
    <row r="540" spans="4:8" s="16" customFormat="1">
      <c r="D540" s="19"/>
      <c r="E540" s="19"/>
      <c r="F540" s="19"/>
      <c r="G540" s="19"/>
      <c r="H540" s="19"/>
    </row>
    <row r="541" spans="4:8" s="16" customFormat="1">
      <c r="D541" s="19"/>
      <c r="E541" s="19"/>
      <c r="F541" s="19"/>
      <c r="G541" s="19"/>
      <c r="H541" s="19"/>
    </row>
    <row r="542" spans="4:8" s="16" customFormat="1">
      <c r="D542" s="19"/>
      <c r="E542" s="19"/>
      <c r="F542" s="19"/>
      <c r="G542" s="19"/>
      <c r="H542" s="19"/>
    </row>
    <row r="543" spans="4:8" s="16" customFormat="1">
      <c r="D543" s="19"/>
      <c r="E543" s="19"/>
      <c r="F543" s="19"/>
      <c r="G543" s="19"/>
      <c r="H543" s="19"/>
    </row>
    <row r="544" spans="4:8" s="16" customFormat="1">
      <c r="D544" s="19"/>
      <c r="E544" s="19"/>
      <c r="F544" s="19"/>
      <c r="G544" s="19"/>
      <c r="H544" s="19"/>
    </row>
    <row r="545" spans="4:8" s="16" customFormat="1">
      <c r="D545" s="19"/>
      <c r="E545" s="19"/>
      <c r="F545" s="19"/>
      <c r="G545" s="19"/>
      <c r="H545" s="19"/>
    </row>
    <row r="546" spans="4:8" s="16" customFormat="1">
      <c r="D546" s="19"/>
      <c r="E546" s="19"/>
      <c r="F546" s="19"/>
      <c r="G546" s="19"/>
      <c r="H546" s="19"/>
    </row>
    <row r="547" spans="4:8" s="16" customFormat="1">
      <c r="D547" s="19"/>
      <c r="E547" s="19"/>
      <c r="F547" s="19"/>
      <c r="G547" s="19"/>
      <c r="H547" s="19"/>
    </row>
    <row r="548" spans="4:8" s="16" customFormat="1">
      <c r="D548" s="19"/>
      <c r="E548" s="19"/>
      <c r="F548" s="19"/>
      <c r="G548" s="19"/>
      <c r="H548" s="19"/>
    </row>
    <row r="549" spans="4:8" s="16" customFormat="1">
      <c r="D549" s="19"/>
      <c r="E549" s="19"/>
      <c r="F549" s="19"/>
      <c r="G549" s="19"/>
      <c r="H549" s="19"/>
    </row>
    <row r="550" spans="4:8" s="16" customFormat="1">
      <c r="D550" s="19"/>
      <c r="E550" s="19"/>
      <c r="F550" s="19"/>
      <c r="G550" s="19"/>
      <c r="H550" s="19"/>
    </row>
    <row r="551" spans="4:8" s="16" customFormat="1">
      <c r="D551" s="19"/>
      <c r="E551" s="19"/>
      <c r="F551" s="19"/>
      <c r="G551" s="19"/>
      <c r="H551" s="19"/>
    </row>
    <row r="552" spans="4:8" s="16" customFormat="1">
      <c r="D552" s="19"/>
      <c r="E552" s="19"/>
      <c r="F552" s="19"/>
      <c r="G552" s="19"/>
      <c r="H552" s="19"/>
    </row>
    <row r="553" spans="4:8" s="16" customFormat="1">
      <c r="D553" s="19"/>
      <c r="E553" s="19"/>
      <c r="F553" s="19"/>
      <c r="G553" s="19"/>
      <c r="H553" s="19"/>
    </row>
    <row r="554" spans="4:8" s="16" customFormat="1">
      <c r="D554" s="19"/>
      <c r="E554" s="19"/>
      <c r="F554" s="19"/>
      <c r="G554" s="19"/>
      <c r="H554" s="19"/>
    </row>
    <row r="555" spans="4:8" s="16" customFormat="1">
      <c r="D555" s="19"/>
      <c r="E555" s="19"/>
      <c r="F555" s="19"/>
      <c r="G555" s="19"/>
      <c r="H555" s="19"/>
    </row>
    <row r="556" spans="4:8" s="16" customFormat="1">
      <c r="D556" s="19"/>
      <c r="E556" s="19"/>
      <c r="F556" s="19"/>
      <c r="G556" s="19"/>
      <c r="H556" s="19"/>
    </row>
    <row r="557" spans="4:8" s="16" customFormat="1">
      <c r="D557" s="19"/>
      <c r="E557" s="19"/>
      <c r="F557" s="19"/>
      <c r="G557" s="19"/>
      <c r="H557" s="19"/>
    </row>
    <row r="558" spans="4:8" s="16" customFormat="1">
      <c r="D558" s="19"/>
      <c r="E558" s="19"/>
      <c r="F558" s="19"/>
      <c r="G558" s="19"/>
      <c r="H558" s="19"/>
    </row>
    <row r="559" spans="4:8" s="16" customFormat="1">
      <c r="D559" s="19"/>
      <c r="E559" s="19"/>
      <c r="F559" s="19"/>
      <c r="G559" s="19"/>
      <c r="H559" s="19"/>
    </row>
    <row r="560" spans="4:8" s="16" customFormat="1">
      <c r="D560" s="19"/>
      <c r="E560" s="19"/>
      <c r="F560" s="19"/>
      <c r="G560" s="19"/>
      <c r="H560" s="19"/>
    </row>
    <row r="561" spans="4:8" s="16" customFormat="1">
      <c r="D561" s="19"/>
      <c r="E561" s="19"/>
      <c r="F561" s="19"/>
      <c r="G561" s="19"/>
      <c r="H561" s="19"/>
    </row>
    <row r="562" spans="4:8" s="16" customFormat="1">
      <c r="D562" s="19"/>
      <c r="E562" s="19"/>
      <c r="F562" s="19"/>
      <c r="G562" s="19"/>
      <c r="H562" s="19"/>
    </row>
    <row r="563" spans="4:8" s="16" customFormat="1">
      <c r="D563" s="19"/>
      <c r="E563" s="19"/>
      <c r="F563" s="19"/>
      <c r="G563" s="19"/>
      <c r="H563" s="19"/>
    </row>
    <row r="564" spans="4:8" s="16" customFormat="1">
      <c r="D564" s="19"/>
      <c r="E564" s="19"/>
      <c r="F564" s="19"/>
      <c r="G564" s="19"/>
      <c r="H564" s="19"/>
    </row>
    <row r="565" spans="4:8" s="16" customFormat="1">
      <c r="D565" s="19"/>
      <c r="E565" s="19"/>
      <c r="F565" s="19"/>
      <c r="G565" s="19"/>
      <c r="H565" s="19"/>
    </row>
    <row r="566" spans="4:8" s="16" customFormat="1">
      <c r="D566" s="19"/>
      <c r="E566" s="19"/>
      <c r="F566" s="19"/>
      <c r="G566" s="19"/>
      <c r="H566" s="19"/>
    </row>
    <row r="567" spans="4:8" s="16" customFormat="1">
      <c r="D567" s="19"/>
      <c r="E567" s="19"/>
      <c r="F567" s="19"/>
      <c r="G567" s="19"/>
      <c r="H567" s="19"/>
    </row>
    <row r="568" spans="4:8" s="16" customFormat="1">
      <c r="D568" s="19"/>
      <c r="E568" s="19"/>
      <c r="F568" s="19"/>
      <c r="G568" s="19"/>
      <c r="H568" s="19"/>
    </row>
    <row r="569" spans="4:8" s="16" customFormat="1">
      <c r="D569" s="19"/>
      <c r="E569" s="19"/>
      <c r="F569" s="19"/>
      <c r="G569" s="19"/>
      <c r="H569" s="19"/>
    </row>
    <row r="570" spans="4:8" s="16" customFormat="1">
      <c r="D570" s="19"/>
      <c r="E570" s="19"/>
      <c r="F570" s="19"/>
      <c r="G570" s="19"/>
      <c r="H570" s="19"/>
    </row>
    <row r="571" spans="4:8" s="16" customFormat="1">
      <c r="D571" s="19"/>
      <c r="E571" s="19"/>
      <c r="F571" s="19"/>
      <c r="G571" s="19"/>
      <c r="H571" s="19"/>
    </row>
    <row r="572" spans="4:8" s="16" customFormat="1">
      <c r="D572" s="19"/>
      <c r="E572" s="19"/>
      <c r="F572" s="19"/>
      <c r="G572" s="19"/>
      <c r="H572" s="19"/>
    </row>
    <row r="573" spans="4:8" s="16" customFormat="1">
      <c r="D573" s="19"/>
      <c r="E573" s="19"/>
      <c r="F573" s="19"/>
      <c r="G573" s="19"/>
      <c r="H573" s="19"/>
    </row>
    <row r="574" spans="4:8" s="16" customFormat="1">
      <c r="D574" s="19"/>
      <c r="E574" s="19"/>
      <c r="F574" s="19"/>
      <c r="G574" s="19"/>
      <c r="H574" s="19"/>
    </row>
    <row r="575" spans="4:8" s="16" customFormat="1">
      <c r="D575" s="19"/>
      <c r="E575" s="19"/>
      <c r="F575" s="19"/>
      <c r="G575" s="19"/>
      <c r="H575" s="19"/>
    </row>
    <row r="576" spans="4:8" s="16" customFormat="1">
      <c r="D576" s="19"/>
      <c r="E576" s="19"/>
      <c r="F576" s="19"/>
      <c r="G576" s="19"/>
      <c r="H576" s="19"/>
    </row>
    <row r="577" spans="4:8" s="16" customFormat="1">
      <c r="D577" s="19"/>
      <c r="E577" s="19"/>
      <c r="F577" s="19"/>
      <c r="G577" s="19"/>
      <c r="H577" s="19"/>
    </row>
    <row r="578" spans="4:8" s="16" customFormat="1">
      <c r="D578" s="19"/>
      <c r="E578" s="19"/>
      <c r="F578" s="19"/>
      <c r="G578" s="19"/>
      <c r="H578" s="19"/>
    </row>
    <row r="579" spans="4:8" s="16" customFormat="1">
      <c r="D579" s="19"/>
      <c r="E579" s="19"/>
      <c r="F579" s="19"/>
      <c r="G579" s="19"/>
      <c r="H579" s="19"/>
    </row>
    <row r="580" spans="4:8" s="16" customFormat="1">
      <c r="D580" s="19"/>
      <c r="E580" s="19"/>
      <c r="F580" s="19"/>
      <c r="G580" s="19"/>
      <c r="H580" s="19"/>
    </row>
    <row r="581" spans="4:8" s="16" customFormat="1">
      <c r="D581" s="19"/>
      <c r="E581" s="19"/>
      <c r="F581" s="19"/>
      <c r="G581" s="19"/>
      <c r="H581" s="19"/>
    </row>
    <row r="582" spans="4:8" s="16" customFormat="1">
      <c r="D582" s="19"/>
      <c r="E582" s="19"/>
      <c r="F582" s="19"/>
      <c r="G582" s="19"/>
      <c r="H582" s="19"/>
    </row>
    <row r="583" spans="4:8" s="16" customFormat="1">
      <c r="D583" s="19"/>
      <c r="E583" s="19"/>
      <c r="F583" s="19"/>
      <c r="G583" s="19"/>
      <c r="H583" s="19"/>
    </row>
    <row r="584" spans="4:8" s="16" customFormat="1">
      <c r="D584" s="19"/>
      <c r="E584" s="19"/>
      <c r="F584" s="19"/>
      <c r="G584" s="19"/>
      <c r="H584" s="19"/>
    </row>
    <row r="585" spans="4:8" s="16" customFormat="1">
      <c r="D585" s="19"/>
      <c r="E585" s="19"/>
      <c r="F585" s="19"/>
      <c r="G585" s="19"/>
      <c r="H585" s="19"/>
    </row>
    <row r="586" spans="4:8" s="16" customFormat="1">
      <c r="D586" s="19"/>
      <c r="E586" s="19"/>
      <c r="F586" s="19"/>
      <c r="G586" s="19"/>
      <c r="H586" s="19"/>
    </row>
    <row r="587" spans="4:8" s="16" customFormat="1">
      <c r="D587" s="19"/>
      <c r="E587" s="19"/>
      <c r="F587" s="19"/>
      <c r="G587" s="19"/>
      <c r="H587" s="19"/>
    </row>
    <row r="588" spans="4:8" s="16" customFormat="1">
      <c r="D588" s="19"/>
      <c r="E588" s="19"/>
      <c r="F588" s="19"/>
      <c r="G588" s="19"/>
      <c r="H588" s="19"/>
    </row>
    <row r="589" spans="4:8" s="16" customFormat="1">
      <c r="D589" s="19"/>
      <c r="E589" s="19"/>
      <c r="F589" s="19"/>
      <c r="G589" s="19"/>
      <c r="H589" s="19"/>
    </row>
    <row r="590" spans="4:8" s="16" customFormat="1">
      <c r="D590" s="19"/>
      <c r="E590" s="19"/>
      <c r="F590" s="19"/>
      <c r="G590" s="19"/>
      <c r="H590" s="19"/>
    </row>
    <row r="591" spans="4:8" s="16" customFormat="1">
      <c r="D591" s="19"/>
      <c r="E591" s="19"/>
      <c r="F591" s="19"/>
      <c r="G591" s="19"/>
      <c r="H591" s="19"/>
    </row>
    <row r="592" spans="4:8" s="16" customFormat="1">
      <c r="D592" s="19"/>
      <c r="E592" s="19"/>
      <c r="F592" s="19"/>
      <c r="G592" s="19"/>
      <c r="H592" s="19"/>
    </row>
    <row r="593" spans="4:8" s="16" customFormat="1">
      <c r="D593" s="19"/>
      <c r="E593" s="19"/>
      <c r="F593" s="19"/>
      <c r="G593" s="19"/>
      <c r="H593" s="19"/>
    </row>
    <row r="594" spans="4:8" s="16" customFormat="1">
      <c r="D594" s="19"/>
      <c r="E594" s="19"/>
      <c r="F594" s="19"/>
      <c r="G594" s="19"/>
      <c r="H594" s="19"/>
    </row>
    <row r="595" spans="4:8" s="16" customFormat="1">
      <c r="D595" s="19"/>
      <c r="E595" s="19"/>
      <c r="F595" s="19"/>
      <c r="G595" s="19"/>
      <c r="H595" s="19"/>
    </row>
    <row r="596" spans="4:8" s="16" customFormat="1">
      <c r="D596" s="19"/>
      <c r="E596" s="19"/>
      <c r="F596" s="19"/>
      <c r="G596" s="19"/>
      <c r="H596" s="19"/>
    </row>
    <row r="597" spans="4:8" s="16" customFormat="1">
      <c r="D597" s="19"/>
      <c r="E597" s="19"/>
      <c r="F597" s="19"/>
      <c r="G597" s="19"/>
      <c r="H597" s="19"/>
    </row>
    <row r="598" spans="4:8" s="16" customFormat="1">
      <c r="D598" s="19"/>
      <c r="E598" s="19"/>
      <c r="F598" s="19"/>
      <c r="G598" s="19"/>
      <c r="H598" s="19"/>
    </row>
    <row r="599" spans="4:8" s="16" customFormat="1">
      <c r="D599" s="19"/>
      <c r="E599" s="19"/>
      <c r="F599" s="19"/>
      <c r="G599" s="19"/>
      <c r="H599" s="19"/>
    </row>
    <row r="600" spans="4:8" s="16" customFormat="1">
      <c r="D600" s="19"/>
      <c r="E600" s="19"/>
      <c r="F600" s="19"/>
      <c r="G600" s="19"/>
      <c r="H600" s="19"/>
    </row>
    <row r="601" spans="4:8" s="16" customFormat="1">
      <c r="D601" s="19"/>
      <c r="E601" s="19"/>
      <c r="F601" s="19"/>
      <c r="G601" s="19"/>
      <c r="H601" s="19"/>
    </row>
    <row r="602" spans="4:8" s="16" customFormat="1">
      <c r="E602" s="55"/>
      <c r="G602" s="55"/>
    </row>
    <row r="603" spans="4:8" s="16" customFormat="1">
      <c r="E603" s="55"/>
      <c r="G603" s="55"/>
    </row>
    <row r="604" spans="4:8" s="16" customFormat="1">
      <c r="E604" s="55"/>
      <c r="G604" s="55"/>
    </row>
    <row r="605" spans="4:8" s="16" customFormat="1">
      <c r="E605" s="55"/>
      <c r="G605" s="55"/>
    </row>
    <row r="606" spans="4:8" s="16" customFormat="1">
      <c r="E606" s="55"/>
      <c r="G606" s="55"/>
    </row>
    <row r="607" spans="4:8" s="16" customFormat="1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3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6"/>
  <sheetViews>
    <sheetView rightToLeft="1" topLeftCell="A43" workbookViewId="0">
      <selection activeCell="B54" sqref="B5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43921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4386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>
      <c r="B4" s="2" t="s">
        <v>3</v>
      </c>
    </row>
    <row r="5" spans="2:17">
      <c r="B5" s="75" t="s">
        <v>198</v>
      </c>
      <c r="C5" t="s">
        <v>199</v>
      </c>
    </row>
    <row r="7" spans="2:17" ht="26.25" customHeight="1">
      <c r="B7" s="119" t="s">
        <v>169</v>
      </c>
      <c r="C7" s="120"/>
      <c r="D7" s="12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C12+C47</f>
        <v>1396123.6515400005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SUM(C13:C46)</f>
        <v>339995.62974</v>
      </c>
    </row>
    <row r="13" spans="2:17">
      <c r="B13" s="87" t="s">
        <v>4410</v>
      </c>
      <c r="C13" s="88">
        <v>1239.3499999999999</v>
      </c>
      <c r="D13" s="89">
        <v>43922</v>
      </c>
    </row>
    <row r="14" spans="2:17">
      <c r="B14" s="87" t="s">
        <v>4407</v>
      </c>
      <c r="C14" s="88">
        <v>1977.33</v>
      </c>
      <c r="D14" s="89">
        <v>43983</v>
      </c>
    </row>
    <row r="15" spans="2:17">
      <c r="B15" s="87" t="s">
        <v>4408</v>
      </c>
      <c r="C15" s="88">
        <v>3432.61</v>
      </c>
      <c r="D15" s="89">
        <v>44166</v>
      </c>
    </row>
    <row r="16" spans="2:17">
      <c r="B16" s="87" t="s">
        <v>4409</v>
      </c>
      <c r="C16" s="88">
        <v>98.15</v>
      </c>
      <c r="D16" s="89">
        <v>44166</v>
      </c>
    </row>
    <row r="17" spans="2:4">
      <c r="B17" s="87" t="s">
        <v>4403</v>
      </c>
      <c r="C17" s="88">
        <v>9005.0312200000008</v>
      </c>
      <c r="D17" s="89">
        <v>44196</v>
      </c>
    </row>
    <row r="18" spans="2:4">
      <c r="B18" s="87" t="s">
        <v>4405</v>
      </c>
      <c r="C18" s="88">
        <v>2863.20777</v>
      </c>
      <c r="D18" s="89">
        <v>44196</v>
      </c>
    </row>
    <row r="19" spans="2:4">
      <c r="B19" s="87" t="s">
        <v>3987</v>
      </c>
      <c r="C19" s="88">
        <v>983.04535999999996</v>
      </c>
      <c r="D19" s="89">
        <v>44246</v>
      </c>
    </row>
    <row r="20" spans="2:4">
      <c r="B20" s="87" t="s">
        <v>3867</v>
      </c>
      <c r="C20" s="88">
        <v>9291.7617399999999</v>
      </c>
      <c r="D20" s="89">
        <v>44255</v>
      </c>
    </row>
    <row r="21" spans="2:4">
      <c r="B21" s="87" t="s">
        <v>4422</v>
      </c>
      <c r="C21" s="88">
        <v>811.57</v>
      </c>
      <c r="D21" s="89">
        <v>44470</v>
      </c>
    </row>
    <row r="22" spans="2:4">
      <c r="B22" s="87" t="s">
        <v>4412</v>
      </c>
      <c r="C22" s="88">
        <v>581.20000000000005</v>
      </c>
      <c r="D22" s="90">
        <v>44501</v>
      </c>
    </row>
    <row r="23" spans="2:4">
      <c r="B23" s="87" t="s">
        <v>4406</v>
      </c>
      <c r="C23" s="88">
        <v>41108.19139</v>
      </c>
      <c r="D23" s="90">
        <v>44545</v>
      </c>
    </row>
    <row r="24" spans="2:4">
      <c r="B24" s="87" t="s">
        <v>3837</v>
      </c>
      <c r="C24" s="88">
        <v>10233.721009999999</v>
      </c>
      <c r="D24" s="89">
        <v>44561</v>
      </c>
    </row>
    <row r="25" spans="2:4">
      <c r="B25" s="87" t="s">
        <v>4414</v>
      </c>
      <c r="C25" s="88">
        <v>4955.99</v>
      </c>
      <c r="D25" s="89">
        <v>44713</v>
      </c>
    </row>
    <row r="26" spans="2:4">
      <c r="B26" s="87" t="s">
        <v>4025</v>
      </c>
      <c r="C26" s="88">
        <v>5029.3520699999999</v>
      </c>
      <c r="D26" s="89">
        <v>44739</v>
      </c>
    </row>
    <row r="27" spans="2:4">
      <c r="B27" s="87" t="s">
        <v>4402</v>
      </c>
      <c r="C27" s="88">
        <v>24742.197029999999</v>
      </c>
      <c r="D27" s="89">
        <v>44926</v>
      </c>
    </row>
    <row r="28" spans="2:4">
      <c r="B28" s="87" t="s">
        <v>4048</v>
      </c>
      <c r="C28" s="88">
        <v>3196.28325</v>
      </c>
      <c r="D28" s="89">
        <v>44926</v>
      </c>
    </row>
    <row r="29" spans="2:4">
      <c r="B29" s="87" t="s">
        <v>4413</v>
      </c>
      <c r="C29" s="88">
        <v>24.65</v>
      </c>
      <c r="D29" s="89">
        <v>44927</v>
      </c>
    </row>
    <row r="30" spans="2:4">
      <c r="B30" s="87" t="s">
        <v>4411</v>
      </c>
      <c r="C30" s="88">
        <v>5889.54</v>
      </c>
      <c r="D30" s="89">
        <v>45505</v>
      </c>
    </row>
    <row r="31" spans="2:4">
      <c r="B31" s="87" t="s">
        <v>4419</v>
      </c>
      <c r="C31" s="88">
        <v>226.81</v>
      </c>
      <c r="D31" s="89">
        <v>45505</v>
      </c>
    </row>
    <row r="32" spans="2:4">
      <c r="B32" s="87" t="s">
        <v>4415</v>
      </c>
      <c r="C32" s="88">
        <v>5567.49</v>
      </c>
      <c r="D32" s="89">
        <v>45627</v>
      </c>
    </row>
    <row r="33" spans="2:4">
      <c r="B33" s="87" t="s">
        <v>4416</v>
      </c>
      <c r="C33" s="88">
        <v>10056.540000000001</v>
      </c>
      <c r="D33" s="90">
        <v>46054</v>
      </c>
    </row>
    <row r="34" spans="2:4">
      <c r="B34" s="87" t="s">
        <v>3936</v>
      </c>
      <c r="C34" s="88">
        <v>23638.5131</v>
      </c>
      <c r="D34" s="89">
        <v>46100</v>
      </c>
    </row>
    <row r="35" spans="2:4">
      <c r="B35" s="87" t="s">
        <v>4418</v>
      </c>
      <c r="C35" s="88">
        <v>5842.14</v>
      </c>
      <c r="D35" s="89">
        <v>46113</v>
      </c>
    </row>
    <row r="36" spans="2:4">
      <c r="B36" s="87" t="s">
        <v>4424</v>
      </c>
      <c r="C36" s="88">
        <v>29226.77</v>
      </c>
      <c r="D36" s="89">
        <v>46539</v>
      </c>
    </row>
    <row r="37" spans="2:4">
      <c r="B37" s="87" t="s">
        <v>4421</v>
      </c>
      <c r="C37" s="88">
        <v>8673.25</v>
      </c>
      <c r="D37" s="89">
        <v>46631</v>
      </c>
    </row>
    <row r="38" spans="2:4">
      <c r="B38" s="87" t="s">
        <v>4425</v>
      </c>
      <c r="C38" s="88">
        <v>40247.660000000003</v>
      </c>
      <c r="D38" s="89">
        <v>46661</v>
      </c>
    </row>
    <row r="39" spans="2:4">
      <c r="B39" s="87" t="s">
        <v>4420</v>
      </c>
      <c r="C39" s="88">
        <v>6886.44</v>
      </c>
      <c r="D39" s="89">
        <v>46722</v>
      </c>
    </row>
    <row r="40" spans="2:4">
      <c r="B40" s="87" t="s">
        <v>4426</v>
      </c>
      <c r="C40" s="88">
        <v>15811.07</v>
      </c>
      <c r="D40" s="89">
        <v>46753</v>
      </c>
    </row>
    <row r="41" spans="2:4">
      <c r="B41" s="87" t="s">
        <v>4417</v>
      </c>
      <c r="C41" s="88">
        <v>5606.99</v>
      </c>
      <c r="D41" s="90">
        <v>47150</v>
      </c>
    </row>
    <row r="42" spans="2:4">
      <c r="B42" s="87" t="s">
        <v>4423</v>
      </c>
      <c r="C42" s="88">
        <v>11233.21</v>
      </c>
      <c r="D42" s="89">
        <v>47209</v>
      </c>
    </row>
    <row r="43" spans="2:4">
      <c r="B43" s="87" t="s">
        <v>4427</v>
      </c>
      <c r="C43" s="88">
        <v>15479.38</v>
      </c>
      <c r="D43" s="89">
        <v>47209</v>
      </c>
    </row>
    <row r="44" spans="2:4">
      <c r="B44" s="87" t="s">
        <v>2615</v>
      </c>
      <c r="C44" s="88">
        <v>5865.25</v>
      </c>
      <c r="D44" s="89">
        <v>48214</v>
      </c>
    </row>
    <row r="45" spans="2:4">
      <c r="B45" s="87" t="s">
        <v>4404</v>
      </c>
      <c r="C45" s="88">
        <v>30170.935799999999</v>
      </c>
      <c r="D45" s="89">
        <v>51774</v>
      </c>
    </row>
    <row r="46" spans="2:4">
      <c r="B46"/>
      <c r="C46" s="78"/>
    </row>
    <row r="47" spans="2:4">
      <c r="B47" s="80" t="s">
        <v>274</v>
      </c>
      <c r="C47" s="82">
        <f>SUM(C48:C167)</f>
        <v>1056128.0218000005</v>
      </c>
    </row>
    <row r="48" spans="2:4">
      <c r="B48" s="87" t="s">
        <v>4444</v>
      </c>
      <c r="C48" s="88">
        <v>1317.78</v>
      </c>
      <c r="D48" s="90">
        <v>43922</v>
      </c>
    </row>
    <row r="49" spans="2:4">
      <c r="B49" s="87" t="s">
        <v>4274</v>
      </c>
      <c r="C49" s="88">
        <v>2236.0937399999998</v>
      </c>
      <c r="D49" s="90">
        <v>44013</v>
      </c>
    </row>
    <row r="50" spans="2:4">
      <c r="B50" s="87" t="s">
        <v>4281</v>
      </c>
      <c r="C50" s="88">
        <v>388.97829000000002</v>
      </c>
      <c r="D50" s="90">
        <v>44031</v>
      </c>
    </row>
    <row r="51" spans="2:4">
      <c r="B51" s="87" t="s">
        <v>4483</v>
      </c>
      <c r="C51" s="88">
        <v>16457.11</v>
      </c>
      <c r="D51" s="90">
        <v>44044</v>
      </c>
    </row>
    <row r="52" spans="2:4">
      <c r="B52" s="87" t="s">
        <v>4435</v>
      </c>
      <c r="C52" s="88">
        <v>3129.5923600000001</v>
      </c>
      <c r="D52" s="90">
        <v>44076</v>
      </c>
    </row>
    <row r="53" spans="2:4">
      <c r="B53" s="87" t="s">
        <v>4439</v>
      </c>
      <c r="C53" s="88">
        <v>31690.520990000001</v>
      </c>
      <c r="D53" s="90">
        <v>44104</v>
      </c>
    </row>
    <row r="54" spans="2:4">
      <c r="B54" s="87" t="s">
        <v>4440</v>
      </c>
      <c r="C54" s="88">
        <v>1557.23</v>
      </c>
      <c r="D54" s="90">
        <v>44166</v>
      </c>
    </row>
    <row r="55" spans="2:4">
      <c r="B55" s="87" t="s">
        <v>4441</v>
      </c>
      <c r="C55" s="88">
        <v>25.8</v>
      </c>
      <c r="D55" s="90">
        <v>44166</v>
      </c>
    </row>
    <row r="56" spans="2:4">
      <c r="B56" s="87" t="s">
        <v>4434</v>
      </c>
      <c r="C56" s="88">
        <v>2316.66633</v>
      </c>
      <c r="D56" s="90">
        <v>44256</v>
      </c>
    </row>
    <row r="57" spans="2:4">
      <c r="B57" s="87" t="s">
        <v>4442</v>
      </c>
      <c r="C57" s="88">
        <v>229.75</v>
      </c>
      <c r="D57" s="90">
        <v>44256</v>
      </c>
    </row>
    <row r="58" spans="2:4">
      <c r="B58" s="87" t="s">
        <v>4428</v>
      </c>
      <c r="C58" s="88">
        <v>4189.5669600000001</v>
      </c>
      <c r="D58" s="90">
        <v>44332</v>
      </c>
    </row>
    <row r="59" spans="2:4">
      <c r="B59" s="87" t="s">
        <v>4315</v>
      </c>
      <c r="C59" s="88">
        <v>4880.7978599999997</v>
      </c>
      <c r="D59" s="90">
        <v>44335</v>
      </c>
    </row>
    <row r="60" spans="2:4">
      <c r="B60" s="87" t="s">
        <v>4445</v>
      </c>
      <c r="C60" s="88">
        <v>203.2</v>
      </c>
      <c r="D60" s="90">
        <v>44409</v>
      </c>
    </row>
    <row r="61" spans="2:4">
      <c r="B61" s="87" t="s">
        <v>4458</v>
      </c>
      <c r="C61" s="88">
        <v>5556.47</v>
      </c>
      <c r="D61" s="90">
        <v>44409</v>
      </c>
    </row>
    <row r="62" spans="2:4">
      <c r="B62" s="87" t="s">
        <v>4112</v>
      </c>
      <c r="C62" s="88">
        <v>13241.63508</v>
      </c>
      <c r="D62" s="90">
        <v>44502</v>
      </c>
    </row>
    <row r="63" spans="2:4">
      <c r="B63" s="87" t="s">
        <v>4436</v>
      </c>
      <c r="C63" s="88">
        <v>13235.268840000001</v>
      </c>
      <c r="D63" s="90">
        <v>44611</v>
      </c>
    </row>
    <row r="64" spans="2:4">
      <c r="B64" s="87" t="s">
        <v>4448</v>
      </c>
      <c r="C64" s="88">
        <v>666.42</v>
      </c>
      <c r="D64" s="90">
        <v>44621</v>
      </c>
    </row>
    <row r="65" spans="2:4">
      <c r="B65" s="87" t="s">
        <v>4450</v>
      </c>
      <c r="C65" s="88">
        <v>4796.1499999999996</v>
      </c>
      <c r="D65" s="90">
        <v>44713</v>
      </c>
    </row>
    <row r="66" spans="2:4">
      <c r="B66" s="87" t="s">
        <v>4453</v>
      </c>
      <c r="C66" s="88">
        <v>79.760000000000005</v>
      </c>
      <c r="D66" s="90">
        <v>44713</v>
      </c>
    </row>
    <row r="67" spans="2:4">
      <c r="B67" s="87" t="s">
        <v>4459</v>
      </c>
      <c r="C67" s="88">
        <v>7949.24</v>
      </c>
      <c r="D67" s="90">
        <v>44713</v>
      </c>
    </row>
    <row r="68" spans="2:4">
      <c r="B68" s="87" t="s">
        <v>4431</v>
      </c>
      <c r="C68" s="88">
        <v>15900.80098</v>
      </c>
      <c r="D68" s="90">
        <v>44819</v>
      </c>
    </row>
    <row r="69" spans="2:4">
      <c r="B69" s="87" t="s">
        <v>4432</v>
      </c>
      <c r="C69" s="88">
        <v>9654.6373100000001</v>
      </c>
      <c r="D69" s="90">
        <v>44821</v>
      </c>
    </row>
    <row r="70" spans="2:4">
      <c r="B70" s="87" t="s">
        <v>4447</v>
      </c>
      <c r="C70" s="88">
        <v>2551.39</v>
      </c>
      <c r="D70" s="90">
        <v>44835</v>
      </c>
    </row>
    <row r="71" spans="2:4">
      <c r="B71" s="87" t="s">
        <v>4443</v>
      </c>
      <c r="C71" s="88">
        <v>1009.92</v>
      </c>
      <c r="D71" s="90">
        <v>44986</v>
      </c>
    </row>
    <row r="72" spans="2:4">
      <c r="B72" s="87" t="s">
        <v>4511</v>
      </c>
      <c r="C72" s="88">
        <v>1562.74</v>
      </c>
      <c r="D72" s="90">
        <v>45047</v>
      </c>
    </row>
    <row r="73" spans="2:4">
      <c r="B73" s="87" t="s">
        <v>4466</v>
      </c>
      <c r="C73" s="88">
        <v>10040.950000000001</v>
      </c>
      <c r="D73" s="90">
        <v>45352</v>
      </c>
    </row>
    <row r="74" spans="2:4">
      <c r="B74" s="87" t="s">
        <v>2821</v>
      </c>
      <c r="C74" s="88">
        <v>6215.06</v>
      </c>
      <c r="D74" s="90">
        <v>45383</v>
      </c>
    </row>
    <row r="75" spans="2:4">
      <c r="B75" s="87" t="s">
        <v>4475</v>
      </c>
      <c r="C75" s="88">
        <v>3113.79</v>
      </c>
      <c r="D75" s="90">
        <v>45474</v>
      </c>
    </row>
    <row r="76" spans="2:4">
      <c r="B76" s="87" t="s">
        <v>4446</v>
      </c>
      <c r="C76" s="88">
        <v>357.1</v>
      </c>
      <c r="D76" s="90">
        <v>45536</v>
      </c>
    </row>
    <row r="77" spans="2:4">
      <c r="B77" s="87" t="s">
        <v>4488</v>
      </c>
      <c r="C77" s="88">
        <v>9330.36</v>
      </c>
      <c r="D77" s="90">
        <v>45536</v>
      </c>
    </row>
    <row r="78" spans="2:4">
      <c r="B78" s="87" t="s">
        <v>4437</v>
      </c>
      <c r="C78" s="88">
        <v>7464.4166400000004</v>
      </c>
      <c r="D78" s="90">
        <v>45602</v>
      </c>
    </row>
    <row r="79" spans="2:4">
      <c r="B79" s="87" t="s">
        <v>4429</v>
      </c>
      <c r="C79" s="88">
        <v>22938.264039999998</v>
      </c>
      <c r="D79" s="90">
        <v>45615</v>
      </c>
    </row>
    <row r="80" spans="2:4">
      <c r="B80" s="87" t="s">
        <v>4474</v>
      </c>
      <c r="C80" s="88">
        <v>7348.02</v>
      </c>
      <c r="D80" s="90">
        <v>45689</v>
      </c>
    </row>
    <row r="81" spans="2:4">
      <c r="B81" s="87" t="s">
        <v>4449</v>
      </c>
      <c r="C81" s="88">
        <v>5070.3599999999997</v>
      </c>
      <c r="D81" s="90">
        <v>45748</v>
      </c>
    </row>
    <row r="82" spans="2:4">
      <c r="B82" s="87" t="s">
        <v>4487</v>
      </c>
      <c r="C82" s="88">
        <v>18655.46</v>
      </c>
      <c r="D82" s="90">
        <v>45748</v>
      </c>
    </row>
    <row r="83" spans="2:4">
      <c r="B83" s="87" t="s">
        <v>4451</v>
      </c>
      <c r="C83" s="88">
        <v>1301.02</v>
      </c>
      <c r="D83" s="90">
        <v>45778</v>
      </c>
    </row>
    <row r="84" spans="2:4">
      <c r="B84" s="87" t="s">
        <v>4489</v>
      </c>
      <c r="C84" s="88">
        <v>9720.2099999999991</v>
      </c>
      <c r="D84" s="90">
        <v>45778</v>
      </c>
    </row>
    <row r="85" spans="2:4">
      <c r="B85" s="87" t="s">
        <v>4452</v>
      </c>
      <c r="C85" s="88">
        <v>4621.3999999999996</v>
      </c>
      <c r="D85" s="90">
        <v>45809</v>
      </c>
    </row>
    <row r="86" spans="2:4">
      <c r="B86" s="87" t="s">
        <v>4504</v>
      </c>
      <c r="C86" s="88">
        <v>6503.75</v>
      </c>
      <c r="D86" s="90">
        <v>45839</v>
      </c>
    </row>
    <row r="87" spans="2:4">
      <c r="B87" s="87" t="s">
        <v>2786</v>
      </c>
      <c r="C87" s="88">
        <v>14828.55</v>
      </c>
      <c r="D87" s="90">
        <v>45839</v>
      </c>
    </row>
    <row r="88" spans="2:4">
      <c r="B88" s="87" t="s">
        <v>4502</v>
      </c>
      <c r="C88" s="88">
        <v>635.89</v>
      </c>
      <c r="D88" s="90">
        <v>45931</v>
      </c>
    </row>
    <row r="89" spans="2:4">
      <c r="B89" s="87" t="s">
        <v>4464</v>
      </c>
      <c r="C89" s="88">
        <v>10315.99</v>
      </c>
      <c r="D89" s="90">
        <v>45992</v>
      </c>
    </row>
    <row r="90" spans="2:4">
      <c r="B90" s="87" t="s">
        <v>4455</v>
      </c>
      <c r="C90" s="88">
        <v>714.98</v>
      </c>
      <c r="D90" s="90">
        <v>46054</v>
      </c>
    </row>
    <row r="91" spans="2:4">
      <c r="B91" s="87" t="s">
        <v>4457</v>
      </c>
      <c r="C91" s="88">
        <v>1023.83</v>
      </c>
      <c r="D91" s="90">
        <v>46054</v>
      </c>
    </row>
    <row r="92" spans="2:4">
      <c r="B92" s="87" t="s">
        <v>4433</v>
      </c>
      <c r="C92" s="88">
        <v>1448.24469</v>
      </c>
      <c r="D92" s="90">
        <v>46059</v>
      </c>
    </row>
    <row r="93" spans="2:4">
      <c r="B93" s="87" t="s">
        <v>4454</v>
      </c>
      <c r="C93" s="88">
        <v>7354.75</v>
      </c>
      <c r="D93" s="90">
        <v>46082</v>
      </c>
    </row>
    <row r="94" spans="2:4">
      <c r="B94" s="87" t="s">
        <v>4460</v>
      </c>
      <c r="C94" s="88">
        <v>5627.74</v>
      </c>
      <c r="D94" s="90">
        <v>46174</v>
      </c>
    </row>
    <row r="95" spans="2:4">
      <c r="B95" s="87" t="s">
        <v>4468</v>
      </c>
      <c r="C95" s="88">
        <v>2567.5</v>
      </c>
      <c r="D95" s="90">
        <v>46174</v>
      </c>
    </row>
    <row r="96" spans="2:4">
      <c r="B96" s="87" t="s">
        <v>4479</v>
      </c>
      <c r="C96" s="88">
        <v>3837.79</v>
      </c>
      <c r="D96" s="90">
        <v>46174</v>
      </c>
    </row>
    <row r="97" spans="2:4">
      <c r="B97" s="87" t="s">
        <v>4485</v>
      </c>
      <c r="C97" s="88">
        <v>425.76</v>
      </c>
      <c r="D97" s="90">
        <v>46174</v>
      </c>
    </row>
    <row r="98" spans="2:4">
      <c r="B98" s="87" t="s">
        <v>4490</v>
      </c>
      <c r="C98" s="88">
        <v>750.27</v>
      </c>
      <c r="D98" s="90">
        <v>46174</v>
      </c>
    </row>
    <row r="99" spans="2:4">
      <c r="B99" s="87" t="s">
        <v>4497</v>
      </c>
      <c r="C99" s="88">
        <v>21098.06</v>
      </c>
      <c r="D99" s="90">
        <v>46296</v>
      </c>
    </row>
    <row r="100" spans="2:4">
      <c r="B100" s="87" t="s">
        <v>4498</v>
      </c>
      <c r="C100" s="88">
        <v>12475.37</v>
      </c>
      <c r="D100" s="90">
        <v>46296</v>
      </c>
    </row>
    <row r="101" spans="2:4">
      <c r="B101" s="87" t="s">
        <v>4509</v>
      </c>
      <c r="C101" s="88">
        <v>84.69</v>
      </c>
      <c r="D101" s="90">
        <v>46296</v>
      </c>
    </row>
    <row r="102" spans="2:4">
      <c r="B102" s="87" t="s">
        <v>4517</v>
      </c>
      <c r="C102" s="88">
        <v>18.11</v>
      </c>
      <c r="D102" s="90">
        <v>46296</v>
      </c>
    </row>
    <row r="103" spans="2:4">
      <c r="B103" s="87" t="s">
        <v>4438</v>
      </c>
      <c r="C103" s="88">
        <v>25808.449400000001</v>
      </c>
      <c r="D103" s="90">
        <v>46325</v>
      </c>
    </row>
    <row r="104" spans="2:4">
      <c r="B104" s="87" t="s">
        <v>4470</v>
      </c>
      <c r="C104" s="88">
        <v>6955.65</v>
      </c>
      <c r="D104" s="90">
        <v>46478</v>
      </c>
    </row>
    <row r="105" spans="2:4">
      <c r="B105" s="87" t="s">
        <v>4472</v>
      </c>
      <c r="C105" s="88">
        <v>3048.84</v>
      </c>
      <c r="D105" s="90">
        <v>46478</v>
      </c>
    </row>
    <row r="106" spans="2:4">
      <c r="B106" s="87" t="s">
        <v>4513</v>
      </c>
      <c r="C106" s="88">
        <v>15218.92</v>
      </c>
      <c r="D106" s="90">
        <v>46508</v>
      </c>
    </row>
    <row r="107" spans="2:4">
      <c r="B107" s="87" t="s">
        <v>2683</v>
      </c>
      <c r="C107" s="88">
        <v>29393.72</v>
      </c>
      <c r="D107" s="90">
        <v>46569</v>
      </c>
    </row>
    <row r="108" spans="2:4">
      <c r="B108" s="87" t="s">
        <v>4520</v>
      </c>
      <c r="C108" s="88">
        <v>10174.24</v>
      </c>
      <c r="D108" s="90">
        <v>46569</v>
      </c>
    </row>
    <row r="109" spans="2:4">
      <c r="B109" s="87" t="s">
        <v>4473</v>
      </c>
      <c r="C109" s="88">
        <v>19214.12</v>
      </c>
      <c r="D109" s="90">
        <v>46600</v>
      </c>
    </row>
    <row r="110" spans="2:4">
      <c r="B110" s="87" t="s">
        <v>4430</v>
      </c>
      <c r="C110" s="88">
        <v>17780.99829</v>
      </c>
      <c r="D110" s="90">
        <v>46626</v>
      </c>
    </row>
    <row r="111" spans="2:4">
      <c r="B111" s="87" t="s">
        <v>4512</v>
      </c>
      <c r="C111" s="88">
        <v>33090.800000000003</v>
      </c>
      <c r="D111" s="90">
        <v>46631</v>
      </c>
    </row>
    <row r="112" spans="2:4">
      <c r="B112" s="87" t="s">
        <v>4524</v>
      </c>
      <c r="C112" s="88">
        <v>8799.69</v>
      </c>
      <c r="D112" s="89">
        <v>46631</v>
      </c>
    </row>
    <row r="113" spans="2:4">
      <c r="B113" s="87" t="s">
        <v>4477</v>
      </c>
      <c r="C113" s="88">
        <v>633.34</v>
      </c>
      <c r="D113" s="90">
        <v>46661</v>
      </c>
    </row>
    <row r="114" spans="2:4">
      <c r="B114" s="87" t="s">
        <v>4465</v>
      </c>
      <c r="C114" s="88">
        <v>2213.1999999999998</v>
      </c>
      <c r="D114" s="90">
        <v>46722</v>
      </c>
    </row>
    <row r="115" spans="2:4">
      <c r="B115" s="87" t="s">
        <v>4499</v>
      </c>
      <c r="C115" s="88">
        <v>1594.17</v>
      </c>
      <c r="D115" s="90">
        <v>46722</v>
      </c>
    </row>
    <row r="116" spans="2:4">
      <c r="B116" s="87" t="s">
        <v>4503</v>
      </c>
      <c r="C116" s="88">
        <v>3421</v>
      </c>
      <c r="D116" s="90">
        <v>46722</v>
      </c>
    </row>
    <row r="117" spans="2:4">
      <c r="B117" s="87" t="s">
        <v>2814</v>
      </c>
      <c r="C117" s="88">
        <v>1699.84</v>
      </c>
      <c r="D117" s="90">
        <v>46722</v>
      </c>
    </row>
    <row r="118" spans="2:4">
      <c r="B118" s="87" t="s">
        <v>4525</v>
      </c>
      <c r="C118" s="88">
        <v>15921.29</v>
      </c>
      <c r="D118" s="90">
        <v>46722</v>
      </c>
    </row>
    <row r="119" spans="2:4">
      <c r="B119" s="87" t="s">
        <v>4518</v>
      </c>
      <c r="C119" s="88">
        <v>20081.8</v>
      </c>
      <c r="D119" s="90">
        <v>46784</v>
      </c>
    </row>
    <row r="120" spans="2:4">
      <c r="B120" s="87" t="s">
        <v>2809</v>
      </c>
      <c r="C120" s="88">
        <v>2563.4899999999998</v>
      </c>
      <c r="D120" s="90">
        <v>46813</v>
      </c>
    </row>
    <row r="121" spans="2:4">
      <c r="B121" s="87" t="s">
        <v>4482</v>
      </c>
      <c r="C121" s="88">
        <v>20463.53</v>
      </c>
      <c r="D121" s="90">
        <v>46844</v>
      </c>
    </row>
    <row r="122" spans="2:4">
      <c r="B122" s="87" t="s">
        <v>2826</v>
      </c>
      <c r="C122" s="88">
        <v>1124.74</v>
      </c>
      <c r="D122" s="90">
        <v>46905</v>
      </c>
    </row>
    <row r="123" spans="2:4">
      <c r="B123" s="87" t="s">
        <v>4467</v>
      </c>
      <c r="C123" s="88">
        <v>42.2</v>
      </c>
      <c r="D123" s="90">
        <v>46935</v>
      </c>
    </row>
    <row r="124" spans="2:4">
      <c r="B124" s="87" t="s">
        <v>4471</v>
      </c>
      <c r="C124" s="88">
        <v>205.87</v>
      </c>
      <c r="D124" s="90">
        <v>46935</v>
      </c>
    </row>
    <row r="125" spans="2:4">
      <c r="B125" s="87" t="s">
        <v>4476</v>
      </c>
      <c r="C125" s="88">
        <v>77.14</v>
      </c>
      <c r="D125" s="90">
        <v>46935</v>
      </c>
    </row>
    <row r="126" spans="2:4">
      <c r="B126" s="87" t="s">
        <v>4478</v>
      </c>
      <c r="C126" s="88">
        <v>450.96</v>
      </c>
      <c r="D126" s="90">
        <v>46935</v>
      </c>
    </row>
    <row r="127" spans="2:4">
      <c r="B127" s="87" t="s">
        <v>4481</v>
      </c>
      <c r="C127" s="88">
        <v>812.01</v>
      </c>
      <c r="D127" s="90">
        <v>46935</v>
      </c>
    </row>
    <row r="128" spans="2:4">
      <c r="B128" s="87" t="s">
        <v>2784</v>
      </c>
      <c r="C128" s="88">
        <v>199.97</v>
      </c>
      <c r="D128" s="90">
        <v>46935</v>
      </c>
    </row>
    <row r="129" spans="2:4">
      <c r="B129" s="87" t="s">
        <v>4486</v>
      </c>
      <c r="C129" s="88">
        <v>0.61</v>
      </c>
      <c r="D129" s="90">
        <v>46935</v>
      </c>
    </row>
    <row r="130" spans="2:4">
      <c r="B130" s="87" t="s">
        <v>4492</v>
      </c>
      <c r="C130" s="88">
        <v>5.75</v>
      </c>
      <c r="D130" s="90">
        <v>46935</v>
      </c>
    </row>
    <row r="131" spans="2:4">
      <c r="B131" s="87" t="s">
        <v>4510</v>
      </c>
      <c r="C131" s="88">
        <v>298.43</v>
      </c>
      <c r="D131" s="90">
        <v>46935</v>
      </c>
    </row>
    <row r="132" spans="2:4">
      <c r="B132" s="87" t="s">
        <v>4494</v>
      </c>
      <c r="C132" s="88">
        <v>17611.810000000001</v>
      </c>
      <c r="D132" s="90">
        <v>46966</v>
      </c>
    </row>
    <row r="133" spans="2:4">
      <c r="B133" s="87" t="s">
        <v>4461</v>
      </c>
      <c r="C133" s="88">
        <v>5381.88</v>
      </c>
      <c r="D133" s="90">
        <v>46997</v>
      </c>
    </row>
    <row r="134" spans="2:4">
      <c r="B134" s="87" t="s">
        <v>4500</v>
      </c>
      <c r="C134" s="88">
        <v>840.25</v>
      </c>
      <c r="D134" s="90">
        <v>46997</v>
      </c>
    </row>
    <row r="135" spans="2:4">
      <c r="B135" s="87" t="s">
        <v>4501</v>
      </c>
      <c r="C135" s="88">
        <v>32.799999999999997</v>
      </c>
      <c r="D135" s="90">
        <v>46997</v>
      </c>
    </row>
    <row r="136" spans="2:4">
      <c r="B136" s="87" t="s">
        <v>2749</v>
      </c>
      <c r="C136" s="88">
        <v>1326.34</v>
      </c>
      <c r="D136" s="90">
        <v>46997</v>
      </c>
    </row>
    <row r="137" spans="2:4">
      <c r="B137" s="87" t="s">
        <v>4463</v>
      </c>
      <c r="C137" s="88">
        <v>3998.75</v>
      </c>
      <c r="D137" s="90">
        <v>47027</v>
      </c>
    </row>
    <row r="138" spans="2:4">
      <c r="B138" s="87" t="s">
        <v>4462</v>
      </c>
      <c r="C138" s="88">
        <v>1303.93</v>
      </c>
      <c r="D138" s="90">
        <v>47088</v>
      </c>
    </row>
    <row r="139" spans="2:4">
      <c r="B139" s="87" t="s">
        <v>4505</v>
      </c>
      <c r="C139" s="88">
        <v>11375.29</v>
      </c>
      <c r="D139" s="90">
        <v>47088</v>
      </c>
    </row>
    <row r="140" spans="2:4">
      <c r="B140" s="87" t="s">
        <v>4506</v>
      </c>
      <c r="C140" s="88">
        <v>25479.19</v>
      </c>
      <c r="D140" s="90">
        <v>47119</v>
      </c>
    </row>
    <row r="141" spans="2:4">
      <c r="B141" s="87" t="s">
        <v>4507</v>
      </c>
      <c r="C141" s="88">
        <v>14980.14</v>
      </c>
      <c r="D141" s="90">
        <v>47119</v>
      </c>
    </row>
    <row r="142" spans="2:4">
      <c r="B142" s="87" t="s">
        <v>4508</v>
      </c>
      <c r="C142" s="88">
        <v>25051.759999999998</v>
      </c>
      <c r="D142" s="90">
        <v>47119</v>
      </c>
    </row>
    <row r="143" spans="2:4">
      <c r="B143" s="87" t="s">
        <v>4519</v>
      </c>
      <c r="C143" s="88">
        <v>1045.8699999999999</v>
      </c>
      <c r="D143" s="89">
        <v>47119</v>
      </c>
    </row>
    <row r="144" spans="2:4">
      <c r="B144" s="87" t="s">
        <v>4526</v>
      </c>
      <c r="C144" s="88">
        <v>914.05</v>
      </c>
      <c r="D144" s="90">
        <v>47119</v>
      </c>
    </row>
    <row r="145" spans="2:4">
      <c r="B145" s="87" t="s">
        <v>2764</v>
      </c>
      <c r="C145" s="88">
        <v>14792.75</v>
      </c>
      <c r="D145" s="90">
        <v>47178</v>
      </c>
    </row>
    <row r="146" spans="2:4">
      <c r="B146" s="87" t="s">
        <v>2791</v>
      </c>
      <c r="C146" s="88">
        <v>2137.58</v>
      </c>
      <c r="D146" s="90">
        <v>47209</v>
      </c>
    </row>
    <row r="147" spans="2:4">
      <c r="B147" s="87" t="s">
        <v>4521</v>
      </c>
      <c r="C147" s="88">
        <v>25431.88</v>
      </c>
      <c r="D147" s="90">
        <v>47209</v>
      </c>
    </row>
    <row r="148" spans="2:4">
      <c r="B148" s="87" t="s">
        <v>4469</v>
      </c>
      <c r="C148" s="88">
        <v>7067.9</v>
      </c>
      <c r="D148" s="90">
        <v>47239</v>
      </c>
    </row>
    <row r="149" spans="2:4">
      <c r="B149" s="87" t="s">
        <v>4514</v>
      </c>
      <c r="C149" s="88">
        <v>9601.27</v>
      </c>
      <c r="D149" s="90">
        <v>47239</v>
      </c>
    </row>
    <row r="150" spans="2:4">
      <c r="B150" s="87" t="s">
        <v>4516</v>
      </c>
      <c r="C150" s="88">
        <v>38799.58</v>
      </c>
      <c r="D150" s="90">
        <v>47270</v>
      </c>
    </row>
    <row r="151" spans="2:4">
      <c r="B151" s="87" t="s">
        <v>2767</v>
      </c>
      <c r="C151" s="88">
        <v>2835.22</v>
      </c>
      <c r="D151" s="90">
        <v>47362</v>
      </c>
    </row>
    <row r="152" spans="2:4">
      <c r="B152" s="87" t="s">
        <v>2676</v>
      </c>
      <c r="C152" s="88">
        <v>48339.15</v>
      </c>
      <c r="D152" s="90">
        <v>47392</v>
      </c>
    </row>
    <row r="153" spans="2:4">
      <c r="B153" s="87" t="s">
        <v>4523</v>
      </c>
      <c r="C153" s="88">
        <v>33142.769999999997</v>
      </c>
      <c r="D153" s="90">
        <v>47392</v>
      </c>
    </row>
    <row r="154" spans="2:4">
      <c r="B154" s="87" t="s">
        <v>4484</v>
      </c>
      <c r="C154" s="88">
        <v>2741.13</v>
      </c>
      <c r="D154" s="90">
        <v>47453</v>
      </c>
    </row>
    <row r="155" spans="2:4">
      <c r="B155" s="87" t="s">
        <v>4528</v>
      </c>
      <c r="C155" s="88">
        <v>30077.03</v>
      </c>
      <c r="D155" s="90">
        <v>47696</v>
      </c>
    </row>
    <row r="156" spans="2:4">
      <c r="B156" s="87" t="s">
        <v>4493</v>
      </c>
      <c r="C156" s="88">
        <v>18614.099999999999</v>
      </c>
      <c r="D156" s="90">
        <v>47969</v>
      </c>
    </row>
    <row r="157" spans="2:4">
      <c r="B157" s="87" t="s">
        <v>4515</v>
      </c>
      <c r="C157" s="88">
        <v>17555.47</v>
      </c>
      <c r="D157" s="90">
        <v>48000</v>
      </c>
    </row>
    <row r="158" spans="2:4">
      <c r="B158" s="87" t="s">
        <v>4495</v>
      </c>
      <c r="C158" s="88">
        <v>10726.53</v>
      </c>
      <c r="D158" s="90">
        <v>48061</v>
      </c>
    </row>
    <row r="159" spans="2:4">
      <c r="B159" s="87" t="s">
        <v>4496</v>
      </c>
      <c r="C159" s="88">
        <v>9616.9</v>
      </c>
      <c r="D159" s="90">
        <v>48183</v>
      </c>
    </row>
    <row r="160" spans="2:4">
      <c r="B160" s="87" t="s">
        <v>4522</v>
      </c>
      <c r="C160" s="88">
        <v>1064.82</v>
      </c>
      <c r="D160" s="89">
        <v>48214</v>
      </c>
    </row>
    <row r="161" spans="2:4">
      <c r="B161" s="87" t="s">
        <v>4529</v>
      </c>
      <c r="C161" s="88">
        <v>806.93</v>
      </c>
      <c r="D161" s="89">
        <v>48214</v>
      </c>
    </row>
    <row r="162" spans="2:4">
      <c r="B162" s="87" t="s">
        <v>4530</v>
      </c>
      <c r="C162" s="88">
        <v>2971.03</v>
      </c>
      <c r="D162" s="89">
        <v>48214</v>
      </c>
    </row>
    <row r="163" spans="2:4">
      <c r="B163" s="87" t="s">
        <v>4527</v>
      </c>
      <c r="C163" s="88">
        <v>30077.03</v>
      </c>
      <c r="D163" s="90">
        <v>48427</v>
      </c>
    </row>
    <row r="164" spans="2:4">
      <c r="B164" s="87" t="s">
        <v>4491</v>
      </c>
      <c r="C164" s="88">
        <v>7797.37</v>
      </c>
      <c r="D164" s="90">
        <v>48700</v>
      </c>
    </row>
    <row r="165" spans="2:4">
      <c r="B165" s="87" t="s">
        <v>4480</v>
      </c>
      <c r="C165" s="88">
        <v>23996.81</v>
      </c>
      <c r="D165" s="90">
        <v>50041</v>
      </c>
    </row>
    <row r="166" spans="2:4">
      <c r="B166" s="87" t="s">
        <v>4456</v>
      </c>
      <c r="C166" s="88">
        <v>26582.74</v>
      </c>
      <c r="D166" s="90">
        <v>51592</v>
      </c>
    </row>
  </sheetData>
  <sheetProtection sheet="1" objects="1" scenarios="1"/>
  <sortState ref="A51:BI169">
    <sortCondition ref="D51:D169"/>
  </sortState>
  <mergeCells count="1">
    <mergeCell ref="B7:D7"/>
  </mergeCells>
  <dataValidations count="1">
    <dataValidation allowBlank="1" showInputMessage="1" showErrorMessage="1" sqref="A1:XFD3 B46:D47 B167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43921</v>
      </c>
    </row>
    <row r="2" spans="2:18">
      <c r="B2" s="2" t="s">
        <v>1</v>
      </c>
      <c r="C2" s="12" t="s">
        <v>197</v>
      </c>
    </row>
    <row r="3" spans="2:18">
      <c r="B3" s="2" t="s">
        <v>2</v>
      </c>
      <c r="C3" s="26" t="s">
        <v>4386</v>
      </c>
    </row>
    <row r="4" spans="2:18" s="1" customFormat="1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19" t="s">
        <v>173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276</v>
      </c>
      <c r="D26" s="16"/>
    </row>
    <row r="27" spans="2:16">
      <c r="B27" t="s">
        <v>377</v>
      </c>
      <c r="D27" s="16"/>
    </row>
    <row r="28" spans="2:16">
      <c r="B28" t="s">
        <v>379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43921</v>
      </c>
    </row>
    <row r="2" spans="2:18">
      <c r="B2" s="2" t="s">
        <v>1</v>
      </c>
      <c r="C2" s="12" t="s">
        <v>197</v>
      </c>
    </row>
    <row r="3" spans="2:18">
      <c r="B3" s="2" t="s">
        <v>2</v>
      </c>
      <c r="C3" s="26" t="s">
        <v>4386</v>
      </c>
    </row>
    <row r="4" spans="2:18" s="1" customFormat="1">
      <c r="B4" s="2" t="s">
        <v>3</v>
      </c>
    </row>
    <row r="5" spans="2:18">
      <c r="B5" s="75" t="s">
        <v>198</v>
      </c>
      <c r="C5" t="s">
        <v>199</v>
      </c>
    </row>
    <row r="7" spans="2:18" ht="26.25" customHeight="1">
      <c r="B7" s="119" t="s">
        <v>177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2381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276</v>
      </c>
      <c r="D26" s="16"/>
    </row>
    <row r="27" spans="2:16">
      <c r="B27" t="s">
        <v>377</v>
      </c>
      <c r="D27" s="16"/>
    </row>
    <row r="28" spans="2:16">
      <c r="B28" t="s">
        <v>379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43921</v>
      </c>
    </row>
    <row r="2" spans="2:53">
      <c r="B2" s="2" t="s">
        <v>1</v>
      </c>
      <c r="C2" s="12" t="s">
        <v>197</v>
      </c>
    </row>
    <row r="3" spans="2:53">
      <c r="B3" s="2" t="s">
        <v>2</v>
      </c>
      <c r="C3" s="26" t="s">
        <v>4386</v>
      </c>
    </row>
    <row r="4" spans="2:53" s="1" customFormat="1">
      <c r="B4" s="2" t="s">
        <v>3</v>
      </c>
    </row>
    <row r="5" spans="2:53">
      <c r="B5" s="75" t="s">
        <v>198</v>
      </c>
      <c r="C5" t="s">
        <v>199</v>
      </c>
    </row>
    <row r="6" spans="2:53" ht="21.7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53" ht="27.7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7.1</v>
      </c>
      <c r="I11" s="7"/>
      <c r="J11" s="7"/>
      <c r="K11" s="77">
        <v>6.7999999999999996E-3</v>
      </c>
      <c r="L11" s="76">
        <v>2332471007.6999998</v>
      </c>
      <c r="M11" s="7"/>
      <c r="N11" s="76">
        <v>0</v>
      </c>
      <c r="O11" s="76">
        <v>2776787.6628697319</v>
      </c>
      <c r="P11" s="7"/>
      <c r="Q11" s="77">
        <v>1</v>
      </c>
      <c r="R11" s="77">
        <v>0.1648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7</v>
      </c>
      <c r="K12" s="81">
        <v>6.6E-3</v>
      </c>
      <c r="L12" s="82">
        <v>2324435696.4200001</v>
      </c>
      <c r="N12" s="82">
        <v>0</v>
      </c>
      <c r="O12" s="82">
        <v>2748499.636327487</v>
      </c>
      <c r="Q12" s="81">
        <v>0.98980000000000001</v>
      </c>
      <c r="R12" s="81">
        <v>0.16309999999999999</v>
      </c>
    </row>
    <row r="13" spans="2:53">
      <c r="B13" s="80" t="s">
        <v>277</v>
      </c>
      <c r="C13" s="16"/>
      <c r="D13" s="16"/>
      <c r="H13" s="82">
        <v>6.72</v>
      </c>
      <c r="K13" s="81">
        <v>2.0999999999999999E-3</v>
      </c>
      <c r="L13" s="82">
        <v>866317885.45000005</v>
      </c>
      <c r="N13" s="82">
        <v>0</v>
      </c>
      <c r="O13" s="82">
        <v>1078524.2468745159</v>
      </c>
      <c r="Q13" s="81">
        <v>0.38840000000000002</v>
      </c>
      <c r="R13" s="81">
        <v>6.4000000000000001E-2</v>
      </c>
    </row>
    <row r="14" spans="2:53">
      <c r="B14" s="80" t="s">
        <v>278</v>
      </c>
      <c r="C14" s="16"/>
      <c r="D14" s="16"/>
      <c r="H14" s="82">
        <v>6.72</v>
      </c>
      <c r="K14" s="81">
        <v>2.0999999999999999E-3</v>
      </c>
      <c r="L14" s="82">
        <v>866317885.45000005</v>
      </c>
      <c r="N14" s="82">
        <v>0</v>
      </c>
      <c r="O14" s="82">
        <v>1078524.2468745159</v>
      </c>
      <c r="Q14" s="81">
        <v>0.38840000000000002</v>
      </c>
      <c r="R14" s="81">
        <v>6.4000000000000001E-2</v>
      </c>
    </row>
    <row r="15" spans="2:53">
      <c r="B15" t="s">
        <v>279</v>
      </c>
      <c r="C15" t="s">
        <v>280</v>
      </c>
      <c r="D15" t="s">
        <v>100</v>
      </c>
      <c r="E15" t="s">
        <v>281</v>
      </c>
      <c r="G15" t="s">
        <v>282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105236743.09</v>
      </c>
      <c r="M15" s="78">
        <v>139.44999999999999</v>
      </c>
      <c r="N15" s="78">
        <v>0</v>
      </c>
      <c r="O15" s="78">
        <v>146752.638239005</v>
      </c>
      <c r="P15" s="79">
        <v>6.7999999999999996E-3</v>
      </c>
      <c r="Q15" s="79">
        <v>5.28E-2</v>
      </c>
      <c r="R15" s="79">
        <v>8.6999999999999994E-3</v>
      </c>
    </row>
    <row r="16" spans="2:53">
      <c r="B16" t="s">
        <v>283</v>
      </c>
      <c r="C16" t="s">
        <v>284</v>
      </c>
      <c r="D16" t="s">
        <v>100</v>
      </c>
      <c r="E16" t="s">
        <v>281</v>
      </c>
      <c r="G16" t="s">
        <v>282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94529457.299999997</v>
      </c>
      <c r="M16" s="78">
        <v>149</v>
      </c>
      <c r="N16" s="78">
        <v>0</v>
      </c>
      <c r="O16" s="78">
        <v>140848.89137699999</v>
      </c>
      <c r="P16" s="79">
        <v>8.0999999999999996E-3</v>
      </c>
      <c r="Q16" s="79">
        <v>5.0700000000000002E-2</v>
      </c>
      <c r="R16" s="79">
        <v>8.3999999999999995E-3</v>
      </c>
    </row>
    <row r="17" spans="2:18">
      <c r="B17" t="s">
        <v>285</v>
      </c>
      <c r="C17" t="s">
        <v>286</v>
      </c>
      <c r="D17" t="s">
        <v>100</v>
      </c>
      <c r="E17" t="s">
        <v>281</v>
      </c>
      <c r="G17" t="s">
        <v>282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46081755.420000002</v>
      </c>
      <c r="M17" s="78">
        <v>107.7</v>
      </c>
      <c r="N17" s="78">
        <v>0</v>
      </c>
      <c r="O17" s="78">
        <v>49630.050587340003</v>
      </c>
      <c r="P17" s="79">
        <v>3.3E-3</v>
      </c>
      <c r="Q17" s="79">
        <v>1.7899999999999999E-2</v>
      </c>
      <c r="R17" s="79">
        <v>2.8999999999999998E-3</v>
      </c>
    </row>
    <row r="18" spans="2:18">
      <c r="B18" t="s">
        <v>287</v>
      </c>
      <c r="C18" t="s">
        <v>288</v>
      </c>
      <c r="D18" t="s">
        <v>100</v>
      </c>
      <c r="E18" t="s">
        <v>281</v>
      </c>
      <c r="G18" t="s">
        <v>282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61879592.170000002</v>
      </c>
      <c r="M18" s="78">
        <v>111.32</v>
      </c>
      <c r="N18" s="78">
        <v>0</v>
      </c>
      <c r="O18" s="78">
        <v>68884.362003643997</v>
      </c>
      <c r="P18" s="79">
        <v>4.0000000000000001E-3</v>
      </c>
      <c r="Q18" s="79">
        <v>2.4799999999999999E-2</v>
      </c>
      <c r="R18" s="79">
        <v>4.1000000000000003E-3</v>
      </c>
    </row>
    <row r="19" spans="2:18">
      <c r="B19" t="s">
        <v>289</v>
      </c>
      <c r="C19" t="s">
        <v>290</v>
      </c>
      <c r="D19" t="s">
        <v>100</v>
      </c>
      <c r="E19" t="s">
        <v>281</v>
      </c>
      <c r="G19" t="s">
        <v>282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155162164.56999999</v>
      </c>
      <c r="M19" s="78">
        <v>108.8</v>
      </c>
      <c r="N19" s="78">
        <v>0</v>
      </c>
      <c r="O19" s="78">
        <v>168816.43505216</v>
      </c>
      <c r="P19" s="79">
        <v>9.2999999999999992E-3</v>
      </c>
      <c r="Q19" s="79">
        <v>6.08E-2</v>
      </c>
      <c r="R19" s="79">
        <v>0.01</v>
      </c>
    </row>
    <row r="20" spans="2:18">
      <c r="B20" t="s">
        <v>291</v>
      </c>
      <c r="C20" t="s">
        <v>292</v>
      </c>
      <c r="D20" t="s">
        <v>100</v>
      </c>
      <c r="E20" t="s">
        <v>281</v>
      </c>
      <c r="G20" t="s">
        <v>282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91812011.239999995</v>
      </c>
      <c r="M20" s="78">
        <v>105.65</v>
      </c>
      <c r="N20" s="78">
        <v>0</v>
      </c>
      <c r="O20" s="78">
        <v>96999.389875060006</v>
      </c>
      <c r="P20" s="79">
        <v>6.7000000000000002E-3</v>
      </c>
      <c r="Q20" s="79">
        <v>3.49E-2</v>
      </c>
      <c r="R20" s="79">
        <v>5.7999999999999996E-3</v>
      </c>
    </row>
    <row r="21" spans="2:18">
      <c r="B21" t="s">
        <v>293</v>
      </c>
      <c r="C21" t="s">
        <v>294</v>
      </c>
      <c r="D21" t="s">
        <v>100</v>
      </c>
      <c r="E21" t="s">
        <v>281</v>
      </c>
      <c r="G21" t="s">
        <v>282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341647.47</v>
      </c>
      <c r="M21" s="78">
        <v>100.23</v>
      </c>
      <c r="N21" s="78">
        <v>0</v>
      </c>
      <c r="O21" s="78">
        <v>342.43325918099998</v>
      </c>
      <c r="P21" s="79">
        <v>0</v>
      </c>
      <c r="Q21" s="79">
        <v>1E-4</v>
      </c>
      <c r="R21" s="79">
        <v>0</v>
      </c>
    </row>
    <row r="22" spans="2:18">
      <c r="B22" t="s">
        <v>295</v>
      </c>
      <c r="C22" t="s">
        <v>296</v>
      </c>
      <c r="D22" t="s">
        <v>100</v>
      </c>
      <c r="E22" t="s">
        <v>281</v>
      </c>
      <c r="G22" t="s">
        <v>282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56117574.740000002</v>
      </c>
      <c r="M22" s="78">
        <v>163.28</v>
      </c>
      <c r="N22" s="78">
        <v>0</v>
      </c>
      <c r="O22" s="78">
        <v>91628.776035471994</v>
      </c>
      <c r="P22" s="79">
        <v>3.2000000000000002E-3</v>
      </c>
      <c r="Q22" s="79">
        <v>3.3000000000000002E-2</v>
      </c>
      <c r="R22" s="79">
        <v>5.4000000000000003E-3</v>
      </c>
    </row>
    <row r="23" spans="2:18">
      <c r="B23" t="s">
        <v>297</v>
      </c>
      <c r="C23" t="s">
        <v>298</v>
      </c>
      <c r="D23" t="s">
        <v>100</v>
      </c>
      <c r="E23" t="s">
        <v>281</v>
      </c>
      <c r="G23" t="s">
        <v>282</v>
      </c>
      <c r="H23" s="78">
        <v>12.9</v>
      </c>
      <c r="I23" t="s">
        <v>102</v>
      </c>
      <c r="J23" s="79">
        <v>0.04</v>
      </c>
      <c r="K23" s="79">
        <v>1.4E-3</v>
      </c>
      <c r="L23" s="78">
        <v>37994632.009999998</v>
      </c>
      <c r="M23" s="78">
        <v>196.5</v>
      </c>
      <c r="N23" s="78">
        <v>0</v>
      </c>
      <c r="O23" s="78">
        <v>74659.451899649997</v>
      </c>
      <c r="P23" s="79">
        <v>2.3E-3</v>
      </c>
      <c r="Q23" s="79">
        <v>2.69E-2</v>
      </c>
      <c r="R23" s="79">
        <v>4.4000000000000003E-3</v>
      </c>
    </row>
    <row r="24" spans="2:18">
      <c r="B24" t="s">
        <v>299</v>
      </c>
      <c r="C24" t="s">
        <v>300</v>
      </c>
      <c r="D24" t="s">
        <v>100</v>
      </c>
      <c r="E24" t="s">
        <v>281</v>
      </c>
      <c r="G24" t="s">
        <v>282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163101379.96000001</v>
      </c>
      <c r="M24" s="78">
        <v>111.99</v>
      </c>
      <c r="N24" s="78">
        <v>0</v>
      </c>
      <c r="O24" s="78">
        <v>182657.23541720401</v>
      </c>
      <c r="P24" s="79">
        <v>9.7999999999999997E-3</v>
      </c>
      <c r="Q24" s="79">
        <v>6.5799999999999997E-2</v>
      </c>
      <c r="R24" s="79">
        <v>1.0800000000000001E-2</v>
      </c>
    </row>
    <row r="25" spans="2:18">
      <c r="B25" t="s">
        <v>301</v>
      </c>
      <c r="C25" t="s">
        <v>302</v>
      </c>
      <c r="D25" t="s">
        <v>100</v>
      </c>
      <c r="E25" t="s">
        <v>281</v>
      </c>
      <c r="G25" t="s">
        <v>282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54060927.479999997</v>
      </c>
      <c r="M25" s="78">
        <v>106</v>
      </c>
      <c r="N25" s="78">
        <v>0</v>
      </c>
      <c r="O25" s="78">
        <v>57304.583128799997</v>
      </c>
      <c r="P25" s="79">
        <v>5.1000000000000004E-3</v>
      </c>
      <c r="Q25" s="79">
        <v>2.06E-2</v>
      </c>
      <c r="R25" s="79">
        <v>3.3999999999999998E-3</v>
      </c>
    </row>
    <row r="26" spans="2:18">
      <c r="B26" s="80" t="s">
        <v>303</v>
      </c>
      <c r="C26" s="16"/>
      <c r="D26" s="16"/>
      <c r="H26" s="82">
        <v>7.18</v>
      </c>
      <c r="K26" s="81">
        <v>9.4999999999999998E-3</v>
      </c>
      <c r="L26" s="82">
        <v>1458117810.97</v>
      </c>
      <c r="N26" s="82">
        <v>0</v>
      </c>
      <c r="O26" s="82">
        <v>1669975.3894529711</v>
      </c>
      <c r="Q26" s="81">
        <v>0.60140000000000005</v>
      </c>
      <c r="R26" s="81">
        <v>9.9099999999999994E-2</v>
      </c>
    </row>
    <row r="27" spans="2:18">
      <c r="B27" s="80" t="s">
        <v>304</v>
      </c>
      <c r="C27" s="16"/>
      <c r="D27" s="16"/>
      <c r="H27" s="82">
        <v>0.5</v>
      </c>
      <c r="K27" s="81">
        <v>2.5000000000000001E-3</v>
      </c>
      <c r="L27" s="82">
        <v>371012386.35000002</v>
      </c>
      <c r="N27" s="82">
        <v>0</v>
      </c>
      <c r="O27" s="82">
        <v>370593.53965514502</v>
      </c>
      <c r="Q27" s="81">
        <v>0.13350000000000001</v>
      </c>
      <c r="R27" s="81">
        <v>2.1999999999999999E-2</v>
      </c>
    </row>
    <row r="28" spans="2:18">
      <c r="B28" t="s">
        <v>305</v>
      </c>
      <c r="C28" t="s">
        <v>306</v>
      </c>
      <c r="D28" t="s">
        <v>100</v>
      </c>
      <c r="E28" t="s">
        <v>281</v>
      </c>
      <c r="G28" t="s">
        <v>282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33338186.370000001</v>
      </c>
      <c r="M28" s="78">
        <v>99.99</v>
      </c>
      <c r="N28" s="78">
        <v>0</v>
      </c>
      <c r="O28" s="78">
        <v>33334.852551363001</v>
      </c>
      <c r="P28" s="79">
        <v>2.8E-3</v>
      </c>
      <c r="Q28" s="79">
        <v>1.2E-2</v>
      </c>
      <c r="R28" s="79">
        <v>2E-3</v>
      </c>
    </row>
    <row r="29" spans="2:18">
      <c r="B29" t="s">
        <v>307</v>
      </c>
      <c r="C29" t="s">
        <v>308</v>
      </c>
      <c r="D29" t="s">
        <v>100</v>
      </c>
      <c r="E29" t="s">
        <v>281</v>
      </c>
      <c r="G29" t="s">
        <v>282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93213519.150000006</v>
      </c>
      <c r="M29" s="78">
        <v>99.88</v>
      </c>
      <c r="N29" s="78">
        <v>0</v>
      </c>
      <c r="O29" s="78">
        <v>93101.662927020006</v>
      </c>
      <c r="P29" s="79">
        <v>1.04E-2</v>
      </c>
      <c r="Q29" s="79">
        <v>3.3500000000000002E-2</v>
      </c>
      <c r="R29" s="79">
        <v>5.4999999999999997E-3</v>
      </c>
    </row>
    <row r="30" spans="2:18">
      <c r="B30" t="s">
        <v>309</v>
      </c>
      <c r="C30" t="s">
        <v>310</v>
      </c>
      <c r="D30" t="s">
        <v>100</v>
      </c>
      <c r="E30" t="s">
        <v>281</v>
      </c>
      <c r="G30" t="s">
        <v>282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36731804.280000001</v>
      </c>
      <c r="M30" s="78">
        <v>99.8</v>
      </c>
      <c r="N30" s="78">
        <v>0</v>
      </c>
      <c r="O30" s="78">
        <v>36658.340671439997</v>
      </c>
      <c r="P30" s="79">
        <v>4.5999999999999999E-3</v>
      </c>
      <c r="Q30" s="79">
        <v>1.32E-2</v>
      </c>
      <c r="R30" s="79">
        <v>2.2000000000000001E-3</v>
      </c>
    </row>
    <row r="31" spans="2:18">
      <c r="B31" t="s">
        <v>311</v>
      </c>
      <c r="C31" t="s">
        <v>312</v>
      </c>
      <c r="D31" t="s">
        <v>100</v>
      </c>
      <c r="E31" t="s">
        <v>281</v>
      </c>
      <c r="G31" t="s">
        <v>282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57592321.259999998</v>
      </c>
      <c r="M31" s="78">
        <v>99.87</v>
      </c>
      <c r="N31" s="78">
        <v>0</v>
      </c>
      <c r="O31" s="78">
        <v>57517.451242362004</v>
      </c>
      <c r="P31" s="79">
        <v>6.4000000000000003E-3</v>
      </c>
      <c r="Q31" s="79">
        <v>2.07E-2</v>
      </c>
      <c r="R31" s="79">
        <v>3.3999999999999998E-3</v>
      </c>
    </row>
    <row r="32" spans="2:18">
      <c r="B32" t="s">
        <v>313</v>
      </c>
      <c r="C32" t="s">
        <v>314</v>
      </c>
      <c r="D32" t="s">
        <v>100</v>
      </c>
      <c r="E32" t="s">
        <v>281</v>
      </c>
      <c r="G32" t="s">
        <v>282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38022812.009999998</v>
      </c>
      <c r="M32" s="78">
        <v>99.85</v>
      </c>
      <c r="N32" s="78">
        <v>0</v>
      </c>
      <c r="O32" s="78">
        <v>37965.777791984998</v>
      </c>
      <c r="P32" s="79">
        <v>4.1999999999999997E-3</v>
      </c>
      <c r="Q32" s="79">
        <v>1.37E-2</v>
      </c>
      <c r="R32" s="79">
        <v>2.3E-3</v>
      </c>
    </row>
    <row r="33" spans="2:18">
      <c r="B33" t="s">
        <v>315</v>
      </c>
      <c r="C33" t="s">
        <v>316</v>
      </c>
      <c r="D33" t="s">
        <v>100</v>
      </c>
      <c r="E33" t="s">
        <v>281</v>
      </c>
      <c r="G33" t="s">
        <v>282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7179604.1399999997</v>
      </c>
      <c r="M33" s="78">
        <v>99.82</v>
      </c>
      <c r="N33" s="78">
        <v>0</v>
      </c>
      <c r="O33" s="78">
        <v>7166.6808525480001</v>
      </c>
      <c r="P33" s="79">
        <v>1E-3</v>
      </c>
      <c r="Q33" s="79">
        <v>2.5999999999999999E-3</v>
      </c>
      <c r="R33" s="79">
        <v>4.0000000000000002E-4</v>
      </c>
    </row>
    <row r="34" spans="2:18">
      <c r="B34" t="s">
        <v>317</v>
      </c>
      <c r="C34" t="s">
        <v>318</v>
      </c>
      <c r="D34" t="s">
        <v>100</v>
      </c>
      <c r="E34" t="s">
        <v>281</v>
      </c>
      <c r="G34" t="s">
        <v>282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4218434.9800000004</v>
      </c>
      <c r="M34" s="78">
        <v>99.98</v>
      </c>
      <c r="N34" s="78">
        <v>0</v>
      </c>
      <c r="O34" s="78">
        <v>4217.5912930040004</v>
      </c>
      <c r="P34" s="79">
        <v>4.0000000000000002E-4</v>
      </c>
      <c r="Q34" s="79">
        <v>1.5E-3</v>
      </c>
      <c r="R34" s="79">
        <v>2.9999999999999997E-4</v>
      </c>
    </row>
    <row r="35" spans="2:18">
      <c r="B35" t="s">
        <v>319</v>
      </c>
      <c r="C35" t="s">
        <v>320</v>
      </c>
      <c r="D35" t="s">
        <v>100</v>
      </c>
      <c r="E35" t="s">
        <v>281</v>
      </c>
      <c r="G35" t="s">
        <v>282</v>
      </c>
      <c r="H35" s="78">
        <v>0.17</v>
      </c>
      <c r="I35" t="s">
        <v>102</v>
      </c>
      <c r="J35" s="79">
        <v>0</v>
      </c>
      <c r="K35" s="79">
        <v>2.3E-3</v>
      </c>
      <c r="L35" s="78">
        <v>9988508.3100000005</v>
      </c>
      <c r="M35" s="78">
        <v>99.96</v>
      </c>
      <c r="N35" s="78">
        <v>0</v>
      </c>
      <c r="O35" s="78">
        <v>9984.5129066760001</v>
      </c>
      <c r="P35" s="79">
        <v>8.0000000000000004E-4</v>
      </c>
      <c r="Q35" s="79">
        <v>3.5999999999999999E-3</v>
      </c>
      <c r="R35" s="79">
        <v>5.9999999999999995E-4</v>
      </c>
    </row>
    <row r="36" spans="2:18">
      <c r="B36" t="s">
        <v>321</v>
      </c>
      <c r="C36" t="s">
        <v>322</v>
      </c>
      <c r="D36" t="s">
        <v>100</v>
      </c>
      <c r="E36" t="s">
        <v>281</v>
      </c>
      <c r="G36" t="s">
        <v>282</v>
      </c>
      <c r="H36" s="78">
        <v>0.35</v>
      </c>
      <c r="I36" t="s">
        <v>102</v>
      </c>
      <c r="J36" s="79">
        <v>0</v>
      </c>
      <c r="K36" s="79">
        <v>2.3E-3</v>
      </c>
      <c r="L36" s="78">
        <v>11280450.119999999</v>
      </c>
      <c r="M36" s="78">
        <v>99.92</v>
      </c>
      <c r="N36" s="78">
        <v>0</v>
      </c>
      <c r="O36" s="78">
        <v>11271.425759903999</v>
      </c>
      <c r="P36" s="79">
        <v>1.2999999999999999E-3</v>
      </c>
      <c r="Q36" s="79">
        <v>4.1000000000000003E-3</v>
      </c>
      <c r="R36" s="79">
        <v>6.9999999999999999E-4</v>
      </c>
    </row>
    <row r="37" spans="2:18">
      <c r="B37" t="s">
        <v>323</v>
      </c>
      <c r="C37" t="s">
        <v>324</v>
      </c>
      <c r="D37" t="s">
        <v>100</v>
      </c>
      <c r="E37" t="s">
        <v>281</v>
      </c>
      <c r="G37" t="s">
        <v>282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79446745.730000004</v>
      </c>
      <c r="M37" s="78">
        <v>99.91</v>
      </c>
      <c r="N37" s="78">
        <v>0</v>
      </c>
      <c r="O37" s="78">
        <v>79375.243658842999</v>
      </c>
      <c r="P37" s="79">
        <v>8.8000000000000005E-3</v>
      </c>
      <c r="Q37" s="79">
        <v>2.86E-2</v>
      </c>
      <c r="R37" s="79">
        <v>4.7000000000000002E-3</v>
      </c>
    </row>
    <row r="38" spans="2:18">
      <c r="B38" s="80" t="s">
        <v>325</v>
      </c>
      <c r="C38" s="16"/>
      <c r="D38" s="16"/>
      <c r="H38" s="82">
        <v>9.32</v>
      </c>
      <c r="K38" s="81">
        <v>1.17E-2</v>
      </c>
      <c r="L38" s="82">
        <v>1051213150.62</v>
      </c>
      <c r="N38" s="82">
        <v>0</v>
      </c>
      <c r="O38" s="82">
        <v>1263545.5901506259</v>
      </c>
      <c r="Q38" s="81">
        <v>0.45500000000000002</v>
      </c>
      <c r="R38" s="81">
        <v>7.4999999999999997E-2</v>
      </c>
    </row>
    <row r="39" spans="2:18">
      <c r="B39" t="s">
        <v>326</v>
      </c>
      <c r="C39" t="s">
        <v>327</v>
      </c>
      <c r="D39" t="s">
        <v>100</v>
      </c>
      <c r="E39" t="s">
        <v>281</v>
      </c>
      <c r="G39" t="s">
        <v>282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6324545.8499999996</v>
      </c>
      <c r="M39" s="78">
        <v>111.19</v>
      </c>
      <c r="N39" s="78">
        <v>0</v>
      </c>
      <c r="O39" s="78">
        <v>7032.2625306150003</v>
      </c>
      <c r="P39" s="79">
        <v>4.0000000000000002E-4</v>
      </c>
      <c r="Q39" s="79">
        <v>2.5000000000000001E-3</v>
      </c>
      <c r="R39" s="79">
        <v>4.0000000000000002E-4</v>
      </c>
    </row>
    <row r="40" spans="2:18">
      <c r="B40" t="s">
        <v>328</v>
      </c>
      <c r="C40" t="s">
        <v>329</v>
      </c>
      <c r="D40" t="s">
        <v>100</v>
      </c>
      <c r="E40" t="s">
        <v>281</v>
      </c>
      <c r="G40" t="s">
        <v>282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5954418.5499999998</v>
      </c>
      <c r="M40" s="78">
        <v>100.3</v>
      </c>
      <c r="N40" s="78">
        <v>0</v>
      </c>
      <c r="O40" s="78">
        <v>5972.28180565</v>
      </c>
      <c r="P40" s="79">
        <v>4.0000000000000002E-4</v>
      </c>
      <c r="Q40" s="79">
        <v>2.2000000000000001E-3</v>
      </c>
      <c r="R40" s="79">
        <v>4.0000000000000002E-4</v>
      </c>
    </row>
    <row r="41" spans="2:18">
      <c r="B41" t="s">
        <v>330</v>
      </c>
      <c r="C41" t="s">
        <v>331</v>
      </c>
      <c r="D41" t="s">
        <v>100</v>
      </c>
      <c r="E41" t="s">
        <v>281</v>
      </c>
      <c r="G41" t="s">
        <v>282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49809652.640000001</v>
      </c>
      <c r="M41" s="78">
        <v>110.31</v>
      </c>
      <c r="N41" s="78">
        <v>0</v>
      </c>
      <c r="O41" s="78">
        <v>54945.027827184</v>
      </c>
      <c r="P41" s="79">
        <v>2.8E-3</v>
      </c>
      <c r="Q41" s="79">
        <v>1.9800000000000002E-2</v>
      </c>
      <c r="R41" s="79">
        <v>3.3E-3</v>
      </c>
    </row>
    <row r="42" spans="2:18">
      <c r="B42" t="s">
        <v>332</v>
      </c>
      <c r="C42" t="s">
        <v>333</v>
      </c>
      <c r="D42" t="s">
        <v>100</v>
      </c>
      <c r="E42" t="s">
        <v>281</v>
      </c>
      <c r="G42" t="s">
        <v>282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56765590.670000002</v>
      </c>
      <c r="M42" s="78">
        <v>107.5</v>
      </c>
      <c r="N42" s="78">
        <v>0</v>
      </c>
      <c r="O42" s="78">
        <v>61023.009970250001</v>
      </c>
      <c r="P42" s="79">
        <v>3.5000000000000001E-3</v>
      </c>
      <c r="Q42" s="79">
        <v>2.1999999999999999E-2</v>
      </c>
      <c r="R42" s="79">
        <v>3.5999999999999999E-3</v>
      </c>
    </row>
    <row r="43" spans="2:18">
      <c r="B43" t="s">
        <v>334</v>
      </c>
      <c r="C43" t="s">
        <v>335</v>
      </c>
      <c r="D43" t="s">
        <v>100</v>
      </c>
      <c r="E43" t="s">
        <v>281</v>
      </c>
      <c r="G43" t="s">
        <v>282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212124917.81999999</v>
      </c>
      <c r="M43" s="78">
        <v>132.96</v>
      </c>
      <c r="N43" s="78">
        <v>0</v>
      </c>
      <c r="O43" s="78">
        <v>282041.29073347198</v>
      </c>
      <c r="P43" s="79">
        <v>1.34E-2</v>
      </c>
      <c r="Q43" s="79">
        <v>0.1016</v>
      </c>
      <c r="R43" s="79">
        <v>1.67E-2</v>
      </c>
    </row>
    <row r="44" spans="2:18">
      <c r="B44" t="s">
        <v>336</v>
      </c>
      <c r="C44" t="s">
        <v>337</v>
      </c>
      <c r="D44" t="s">
        <v>100</v>
      </c>
      <c r="E44" t="s">
        <v>281</v>
      </c>
      <c r="G44" t="s">
        <v>282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181298098.84</v>
      </c>
      <c r="M44" s="78">
        <v>106.39</v>
      </c>
      <c r="N44" s="78">
        <v>0</v>
      </c>
      <c r="O44" s="78">
        <v>192883.04735587601</v>
      </c>
      <c r="P44" s="79">
        <v>9.2999999999999992E-3</v>
      </c>
      <c r="Q44" s="79">
        <v>6.9500000000000006E-2</v>
      </c>
      <c r="R44" s="79">
        <v>1.14E-2</v>
      </c>
    </row>
    <row r="45" spans="2:18">
      <c r="B45" t="s">
        <v>338</v>
      </c>
      <c r="C45" t="s">
        <v>339</v>
      </c>
      <c r="D45" t="s">
        <v>100</v>
      </c>
      <c r="E45" t="s">
        <v>281</v>
      </c>
      <c r="G45" t="s">
        <v>282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69071064.049999997</v>
      </c>
      <c r="M45" s="78">
        <v>111.16</v>
      </c>
      <c r="N45" s="78">
        <v>0</v>
      </c>
      <c r="O45" s="78">
        <v>76779.39479798</v>
      </c>
      <c r="P45" s="79">
        <v>4.1000000000000003E-3</v>
      </c>
      <c r="Q45" s="79">
        <v>2.7699999999999999E-2</v>
      </c>
      <c r="R45" s="79">
        <v>4.5999999999999999E-3</v>
      </c>
    </row>
    <row r="46" spans="2:18">
      <c r="B46" t="s">
        <v>340</v>
      </c>
      <c r="C46" t="s">
        <v>341</v>
      </c>
      <c r="D46" t="s">
        <v>100</v>
      </c>
      <c r="E46" t="s">
        <v>281</v>
      </c>
      <c r="G46" t="s">
        <v>282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1317808.01</v>
      </c>
      <c r="M46" s="78">
        <v>101.73</v>
      </c>
      <c r="N46" s="78">
        <v>0</v>
      </c>
      <c r="O46" s="78">
        <v>1340.6060885730001</v>
      </c>
      <c r="P46" s="79">
        <v>1E-4</v>
      </c>
      <c r="Q46" s="79">
        <v>5.0000000000000001E-4</v>
      </c>
      <c r="R46" s="79">
        <v>1E-4</v>
      </c>
    </row>
    <row r="47" spans="2:18">
      <c r="B47" t="s">
        <v>342</v>
      </c>
      <c r="C47" t="s">
        <v>343</v>
      </c>
      <c r="D47" t="s">
        <v>100</v>
      </c>
      <c r="E47" t="s">
        <v>281</v>
      </c>
      <c r="G47" t="s">
        <v>282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50002249.07</v>
      </c>
      <c r="M47" s="78">
        <v>137.18</v>
      </c>
      <c r="N47" s="78">
        <v>0</v>
      </c>
      <c r="O47" s="78">
        <v>68593.085274226003</v>
      </c>
      <c r="P47" s="79">
        <v>3.0000000000000001E-3</v>
      </c>
      <c r="Q47" s="79">
        <v>2.47E-2</v>
      </c>
      <c r="R47" s="79">
        <v>4.1000000000000003E-3</v>
      </c>
    </row>
    <row r="48" spans="2:18">
      <c r="B48" t="s">
        <v>344</v>
      </c>
      <c r="C48" t="s">
        <v>345</v>
      </c>
      <c r="D48" t="s">
        <v>100</v>
      </c>
      <c r="E48" t="s">
        <v>281</v>
      </c>
      <c r="G48" t="s">
        <v>282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66919242.920000002</v>
      </c>
      <c r="M48" s="78">
        <v>112.64</v>
      </c>
      <c r="N48" s="78">
        <v>0</v>
      </c>
      <c r="O48" s="78">
        <v>75377.835225087998</v>
      </c>
      <c r="P48" s="79">
        <v>4.1000000000000003E-3</v>
      </c>
      <c r="Q48" s="79">
        <v>2.7099999999999999E-2</v>
      </c>
      <c r="R48" s="79">
        <v>4.4999999999999997E-3</v>
      </c>
    </row>
    <row r="49" spans="2:18">
      <c r="B49" t="s">
        <v>346</v>
      </c>
      <c r="C49" t="s">
        <v>347</v>
      </c>
      <c r="D49" t="s">
        <v>100</v>
      </c>
      <c r="E49" t="s">
        <v>281</v>
      </c>
      <c r="G49" t="s">
        <v>282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122892917.04000001</v>
      </c>
      <c r="M49" s="78">
        <v>165.1</v>
      </c>
      <c r="N49" s="78">
        <v>0</v>
      </c>
      <c r="O49" s="78">
        <v>202896.20603304001</v>
      </c>
      <c r="P49" s="79">
        <v>6.7000000000000002E-3</v>
      </c>
      <c r="Q49" s="79">
        <v>7.3099999999999998E-2</v>
      </c>
      <c r="R49" s="79">
        <v>1.2E-2</v>
      </c>
    </row>
    <row r="50" spans="2:18">
      <c r="B50" t="s">
        <v>348</v>
      </c>
      <c r="C50" t="s">
        <v>349</v>
      </c>
      <c r="D50" t="s">
        <v>100</v>
      </c>
      <c r="E50" t="s">
        <v>281</v>
      </c>
      <c r="G50" t="s">
        <v>282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37388459.619999997</v>
      </c>
      <c r="M50" s="78">
        <v>101.3</v>
      </c>
      <c r="N50" s="78">
        <v>0</v>
      </c>
      <c r="O50" s="78">
        <v>37874.509595060001</v>
      </c>
      <c r="P50" s="79">
        <v>3.5999999999999999E-3</v>
      </c>
      <c r="Q50" s="79">
        <v>1.3599999999999999E-2</v>
      </c>
      <c r="R50" s="79">
        <v>2.2000000000000001E-3</v>
      </c>
    </row>
    <row r="51" spans="2:18">
      <c r="B51" t="s">
        <v>350</v>
      </c>
      <c r="C51" t="s">
        <v>351</v>
      </c>
      <c r="D51" t="s">
        <v>100</v>
      </c>
      <c r="E51" t="s">
        <v>281</v>
      </c>
      <c r="G51" t="s">
        <v>282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34517234.590000004</v>
      </c>
      <c r="M51" s="78">
        <v>99.3</v>
      </c>
      <c r="N51" s="78">
        <v>0</v>
      </c>
      <c r="O51" s="78">
        <v>34275.613947869999</v>
      </c>
      <c r="P51" s="79">
        <v>6.4000000000000003E-3</v>
      </c>
      <c r="Q51" s="79">
        <v>1.23E-2</v>
      </c>
      <c r="R51" s="79">
        <v>2E-3</v>
      </c>
    </row>
    <row r="52" spans="2:18">
      <c r="B52" t="s">
        <v>352</v>
      </c>
      <c r="C52" t="s">
        <v>353</v>
      </c>
      <c r="D52" t="s">
        <v>100</v>
      </c>
      <c r="E52" t="s">
        <v>281</v>
      </c>
      <c r="G52" t="s">
        <v>282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46250919.729999997</v>
      </c>
      <c r="M52" s="78">
        <v>102.56</v>
      </c>
      <c r="N52" s="78">
        <v>0</v>
      </c>
      <c r="O52" s="78">
        <v>47434.943275088001</v>
      </c>
      <c r="P52" s="79">
        <v>4.0000000000000001E-3</v>
      </c>
      <c r="Q52" s="79">
        <v>1.7100000000000001E-2</v>
      </c>
      <c r="R52" s="79">
        <v>2.8E-3</v>
      </c>
    </row>
    <row r="53" spans="2:18">
      <c r="B53" t="s">
        <v>354</v>
      </c>
      <c r="C53" t="s">
        <v>355</v>
      </c>
      <c r="D53" t="s">
        <v>100</v>
      </c>
      <c r="E53" t="s">
        <v>281</v>
      </c>
      <c r="G53" t="s">
        <v>282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110576031.22</v>
      </c>
      <c r="M53" s="78">
        <v>104.07</v>
      </c>
      <c r="N53" s="78">
        <v>0</v>
      </c>
      <c r="O53" s="78">
        <v>115076.475690654</v>
      </c>
      <c r="P53" s="79">
        <v>6.6E-3</v>
      </c>
      <c r="Q53" s="79">
        <v>4.1399999999999999E-2</v>
      </c>
      <c r="R53" s="79">
        <v>6.7999999999999996E-3</v>
      </c>
    </row>
    <row r="54" spans="2:18">
      <c r="B54" s="80" t="s">
        <v>356</v>
      </c>
      <c r="C54" s="16"/>
      <c r="D54" s="16"/>
      <c r="H54" s="82">
        <v>0.89</v>
      </c>
      <c r="K54" s="81">
        <v>2.3999999999999998E-3</v>
      </c>
      <c r="L54" s="82">
        <v>35892274</v>
      </c>
      <c r="N54" s="82">
        <v>0</v>
      </c>
      <c r="O54" s="82">
        <v>35836.2596472</v>
      </c>
      <c r="Q54" s="81">
        <v>1.29E-2</v>
      </c>
      <c r="R54" s="81">
        <v>2.0999999999999999E-3</v>
      </c>
    </row>
    <row r="55" spans="2:18">
      <c r="B55" t="s">
        <v>357</v>
      </c>
      <c r="C55" t="s">
        <v>358</v>
      </c>
      <c r="D55" t="s">
        <v>100</v>
      </c>
      <c r="E55" t="s">
        <v>281</v>
      </c>
      <c r="G55" t="s">
        <v>359</v>
      </c>
      <c r="H55" s="78">
        <v>0.16</v>
      </c>
      <c r="I55" t="s">
        <v>102</v>
      </c>
      <c r="J55" s="79">
        <v>1.6000000000000001E-3</v>
      </c>
      <c r="K55" s="79">
        <v>8.0000000000000004E-4</v>
      </c>
      <c r="L55" s="78">
        <v>19192883</v>
      </c>
      <c r="M55" s="78">
        <v>100.02</v>
      </c>
      <c r="N55" s="78">
        <v>0</v>
      </c>
      <c r="O55" s="78">
        <v>19196.721576600001</v>
      </c>
      <c r="P55" s="79">
        <v>1.4E-3</v>
      </c>
      <c r="Q55" s="79">
        <v>6.8999999999999999E-3</v>
      </c>
      <c r="R55" s="79">
        <v>1.1000000000000001E-3</v>
      </c>
    </row>
    <row r="56" spans="2:18">
      <c r="B56" t="s">
        <v>360</v>
      </c>
      <c r="C56" t="s">
        <v>361</v>
      </c>
      <c r="D56" t="s">
        <v>100</v>
      </c>
      <c r="E56" t="s">
        <v>281</v>
      </c>
      <c r="G56" t="s">
        <v>362</v>
      </c>
      <c r="H56" s="78">
        <v>1.66</v>
      </c>
      <c r="I56" t="s">
        <v>102</v>
      </c>
      <c r="J56" s="79">
        <v>1.6000000000000001E-3</v>
      </c>
      <c r="K56" s="79">
        <v>4.1999999999999997E-3</v>
      </c>
      <c r="L56" s="78">
        <v>16449391</v>
      </c>
      <c r="M56" s="78">
        <v>99.66</v>
      </c>
      <c r="N56" s="78">
        <v>0</v>
      </c>
      <c r="O56" s="78">
        <v>16393.463070599999</v>
      </c>
      <c r="P56" s="79">
        <v>1.1999999999999999E-3</v>
      </c>
      <c r="Q56" s="79">
        <v>5.8999999999999999E-3</v>
      </c>
      <c r="R56" s="79">
        <v>1E-3</v>
      </c>
    </row>
    <row r="57" spans="2:18">
      <c r="B57" t="s">
        <v>363</v>
      </c>
      <c r="C57" t="s">
        <v>364</v>
      </c>
      <c r="D57" t="s">
        <v>100</v>
      </c>
      <c r="E57" t="s">
        <v>281</v>
      </c>
      <c r="G57" t="s">
        <v>365</v>
      </c>
      <c r="H57" s="78">
        <v>6.13</v>
      </c>
      <c r="I57" t="s">
        <v>102</v>
      </c>
      <c r="J57" s="79">
        <v>1.6000000000000001E-3</v>
      </c>
      <c r="K57" s="79">
        <v>4.7000000000000002E-3</v>
      </c>
      <c r="L57" s="78">
        <v>250000</v>
      </c>
      <c r="M57" s="78">
        <v>98.43</v>
      </c>
      <c r="N57" s="78">
        <v>0</v>
      </c>
      <c r="O57" s="78">
        <v>246.07499999999999</v>
      </c>
      <c r="P57" s="79">
        <v>0</v>
      </c>
      <c r="Q57" s="79">
        <v>1E-4</v>
      </c>
      <c r="R57" s="79">
        <v>0</v>
      </c>
    </row>
    <row r="58" spans="2:18">
      <c r="B58" s="80" t="s">
        <v>366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226</v>
      </c>
      <c r="C59" t="s">
        <v>226</v>
      </c>
      <c r="D59" s="16"/>
      <c r="E59" t="s">
        <v>226</v>
      </c>
      <c r="H59" s="78">
        <v>0</v>
      </c>
      <c r="I59" t="s">
        <v>226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274</v>
      </c>
      <c r="C60" s="16"/>
      <c r="D60" s="16"/>
      <c r="H60" s="82">
        <v>16.12</v>
      </c>
      <c r="K60" s="81">
        <v>2.9700000000000001E-2</v>
      </c>
      <c r="L60" s="82">
        <v>8035311.2800000003</v>
      </c>
      <c r="N60" s="82">
        <v>0</v>
      </c>
      <c r="O60" s="82">
        <v>28288.026542244701</v>
      </c>
      <c r="Q60" s="81">
        <v>1.0200000000000001E-2</v>
      </c>
      <c r="R60" s="81">
        <v>1.6999999999999999E-3</v>
      </c>
    </row>
    <row r="61" spans="2:18">
      <c r="B61" s="80" t="s">
        <v>367</v>
      </c>
      <c r="C61" s="16"/>
      <c r="D61" s="16"/>
      <c r="H61" s="82">
        <v>18.75</v>
      </c>
      <c r="K61" s="81">
        <v>3.49E-2</v>
      </c>
      <c r="L61" s="82">
        <v>6831111.2800000003</v>
      </c>
      <c r="N61" s="82">
        <v>0</v>
      </c>
      <c r="O61" s="82">
        <v>23894.772561363701</v>
      </c>
      <c r="Q61" s="81">
        <v>8.6E-3</v>
      </c>
      <c r="R61" s="81">
        <v>1.4E-3</v>
      </c>
    </row>
    <row r="62" spans="2:18">
      <c r="B62" t="s">
        <v>368</v>
      </c>
      <c r="C62" t="s">
        <v>369</v>
      </c>
      <c r="D62" t="s">
        <v>123</v>
      </c>
      <c r="E62" t="s">
        <v>370</v>
      </c>
      <c r="F62" t="s">
        <v>211</v>
      </c>
      <c r="G62" t="s">
        <v>282</v>
      </c>
      <c r="H62" s="78">
        <v>18.75</v>
      </c>
      <c r="I62" t="s">
        <v>106</v>
      </c>
      <c r="J62" s="79">
        <v>3.3799999999999997E-2</v>
      </c>
      <c r="K62" s="79">
        <v>3.49E-2</v>
      </c>
      <c r="L62" s="78">
        <v>6831111.2800000003</v>
      </c>
      <c r="M62" s="78">
        <v>98.118750031153368</v>
      </c>
      <c r="N62" s="78">
        <v>0</v>
      </c>
      <c r="O62" s="78">
        <v>23894.772561363701</v>
      </c>
      <c r="P62" s="79">
        <v>3.3999999999999998E-3</v>
      </c>
      <c r="Q62" s="79">
        <v>8.6E-3</v>
      </c>
      <c r="R62" s="79">
        <v>1.4E-3</v>
      </c>
    </row>
    <row r="63" spans="2:18">
      <c r="B63" s="80" t="s">
        <v>371</v>
      </c>
      <c r="C63" s="16"/>
      <c r="D63" s="16"/>
      <c r="H63" s="82">
        <v>1.83</v>
      </c>
      <c r="K63" s="81">
        <v>1.4E-3</v>
      </c>
      <c r="L63" s="82">
        <v>1204200</v>
      </c>
      <c r="N63" s="82">
        <v>0</v>
      </c>
      <c r="O63" s="82">
        <v>4393.2539808809997</v>
      </c>
      <c r="Q63" s="81">
        <v>1.6000000000000001E-3</v>
      </c>
      <c r="R63" s="81">
        <v>2.9999999999999997E-4</v>
      </c>
    </row>
    <row r="64" spans="2:18">
      <c r="B64" t="s">
        <v>372</v>
      </c>
      <c r="C64" t="s">
        <v>373</v>
      </c>
      <c r="D64" t="s">
        <v>123</v>
      </c>
      <c r="E64" t="s">
        <v>217</v>
      </c>
      <c r="F64" t="s">
        <v>218</v>
      </c>
      <c r="G64" t="s">
        <v>374</v>
      </c>
      <c r="H64" s="78">
        <v>2.86</v>
      </c>
      <c r="I64" t="s">
        <v>106</v>
      </c>
      <c r="J64" s="79">
        <v>1.4999999999999999E-2</v>
      </c>
      <c r="K64" s="79">
        <v>2.3999999999999998E-3</v>
      </c>
      <c r="L64" s="78">
        <v>560200</v>
      </c>
      <c r="M64" s="78">
        <v>103.77915082352941</v>
      </c>
      <c r="N64" s="78">
        <v>0</v>
      </c>
      <c r="O64" s="78">
        <v>2072.5869123385</v>
      </c>
      <c r="P64" s="79">
        <v>1.4999999999999999E-2</v>
      </c>
      <c r="Q64" s="79">
        <v>6.9999999999999999E-4</v>
      </c>
      <c r="R64" s="79">
        <v>1E-4</v>
      </c>
    </row>
    <row r="65" spans="2:18">
      <c r="B65" t="s">
        <v>375</v>
      </c>
      <c r="C65" t="s">
        <v>376</v>
      </c>
      <c r="D65" t="s">
        <v>123</v>
      </c>
      <c r="E65" t="s">
        <v>217</v>
      </c>
      <c r="F65" t="s">
        <v>218</v>
      </c>
      <c r="G65" t="s">
        <v>374</v>
      </c>
      <c r="H65" s="78">
        <v>0.91</v>
      </c>
      <c r="I65" t="s">
        <v>106</v>
      </c>
      <c r="J65" s="79">
        <v>1.1299999999999999E-2</v>
      </c>
      <c r="K65" s="79">
        <v>5.0000000000000001E-4</v>
      </c>
      <c r="L65" s="78">
        <v>644000</v>
      </c>
      <c r="M65" s="78">
        <v>101.08051316526611</v>
      </c>
      <c r="N65" s="78">
        <v>0</v>
      </c>
      <c r="O65" s="78">
        <v>2320.6670685425001</v>
      </c>
      <c r="P65" s="79">
        <v>0</v>
      </c>
      <c r="Q65" s="79">
        <v>8.0000000000000004E-4</v>
      </c>
      <c r="R65" s="79">
        <v>1E-4</v>
      </c>
    </row>
    <row r="66" spans="2:18">
      <c r="B66" t="s">
        <v>377</v>
      </c>
      <c r="C66" s="16"/>
      <c r="D66" s="16"/>
    </row>
    <row r="67" spans="2:18">
      <c r="B67" t="s">
        <v>378</v>
      </c>
      <c r="C67" s="16"/>
      <c r="D67" s="16"/>
    </row>
    <row r="68" spans="2:18">
      <c r="B68" t="s">
        <v>379</v>
      </c>
      <c r="C68" s="16"/>
      <c r="D68" s="16"/>
    </row>
    <row r="69" spans="2:18">
      <c r="B69" t="s">
        <v>380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3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43921</v>
      </c>
    </row>
    <row r="2" spans="2:23">
      <c r="B2" s="2" t="s">
        <v>1</v>
      </c>
      <c r="C2" s="12" t="s">
        <v>197</v>
      </c>
    </row>
    <row r="3" spans="2:23">
      <c r="B3" s="2" t="s">
        <v>2</v>
      </c>
      <c r="C3" s="26" t="s">
        <v>4386</v>
      </c>
    </row>
    <row r="4" spans="2:23" s="1" customFormat="1">
      <c r="B4" s="2" t="s">
        <v>3</v>
      </c>
    </row>
    <row r="5" spans="2:23">
      <c r="B5" s="75" t="s">
        <v>198</v>
      </c>
      <c r="C5" t="s">
        <v>199</v>
      </c>
    </row>
    <row r="7" spans="2:23" ht="26.25" customHeight="1">
      <c r="B7" s="119" t="s">
        <v>179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2381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2382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274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276</v>
      </c>
      <c r="D26" s="16"/>
    </row>
    <row r="27" spans="2:23">
      <c r="B27" t="s">
        <v>377</v>
      </c>
      <c r="D27" s="16"/>
    </row>
    <row r="28" spans="2:23">
      <c r="B28" t="s">
        <v>378</v>
      </c>
      <c r="D28" s="16"/>
    </row>
    <row r="29" spans="2:23">
      <c r="B29" t="s">
        <v>379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A1:XFD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43921</v>
      </c>
      <c r="E1" s="16"/>
      <c r="F1" s="16"/>
      <c r="G1" s="16"/>
    </row>
    <row r="2" spans="2:68">
      <c r="B2" s="2" t="s">
        <v>1</v>
      </c>
      <c r="C2" s="12" t="s">
        <v>197</v>
      </c>
      <c r="E2" s="16"/>
      <c r="F2" s="16"/>
      <c r="G2" s="16"/>
    </row>
    <row r="3" spans="2:68">
      <c r="B3" s="2" t="s">
        <v>2</v>
      </c>
      <c r="C3" s="26" t="s">
        <v>4386</v>
      </c>
      <c r="E3" s="16"/>
      <c r="F3" s="16"/>
      <c r="G3" s="16"/>
    </row>
    <row r="4" spans="2:68" s="1" customFormat="1">
      <c r="B4" s="2" t="s">
        <v>3</v>
      </c>
    </row>
    <row r="5" spans="2:68">
      <c r="B5" s="75" t="s">
        <v>198</v>
      </c>
      <c r="C5" t="s">
        <v>199</v>
      </c>
    </row>
    <row r="6" spans="2:68" ht="26.25" customHeight="1">
      <c r="B6" s="114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BP6" s="19"/>
    </row>
    <row r="7" spans="2:68" ht="26.25" customHeight="1">
      <c r="B7" s="114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303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276</v>
      </c>
      <c r="C24" s="16"/>
      <c r="D24" s="16"/>
      <c r="E24" s="16"/>
      <c r="F24" s="16"/>
      <c r="G24" s="16"/>
    </row>
    <row r="25" spans="2:21">
      <c r="B25" t="s">
        <v>377</v>
      </c>
      <c r="C25" s="16"/>
      <c r="D25" s="16"/>
      <c r="E25" s="16"/>
      <c r="F25" s="16"/>
      <c r="G25" s="16"/>
    </row>
    <row r="26" spans="2:21">
      <c r="B26" t="s">
        <v>378</v>
      </c>
      <c r="C26" s="16"/>
      <c r="D26" s="16"/>
      <c r="E26" s="16"/>
      <c r="F26" s="16"/>
      <c r="G26" s="16"/>
    </row>
    <row r="27" spans="2:21">
      <c r="B27" t="s">
        <v>379</v>
      </c>
      <c r="C27" s="16"/>
      <c r="D27" s="16"/>
      <c r="E27" s="16"/>
      <c r="F27" s="16"/>
      <c r="G27" s="16"/>
    </row>
    <row r="28" spans="2:21">
      <c r="B28" t="s">
        <v>380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3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43921</v>
      </c>
      <c r="E1" s="16"/>
      <c r="F1" s="16"/>
    </row>
    <row r="2" spans="2:66">
      <c r="B2" s="2" t="s">
        <v>1</v>
      </c>
      <c r="C2" s="12" t="s">
        <v>197</v>
      </c>
      <c r="E2" s="16"/>
      <c r="F2" s="16"/>
    </row>
    <row r="3" spans="2:66">
      <c r="B3" s="2" t="s">
        <v>2</v>
      </c>
      <c r="C3" s="26" t="s">
        <v>4386</v>
      </c>
      <c r="E3" s="16"/>
      <c r="F3" s="16"/>
    </row>
    <row r="4" spans="2:66" s="1" customFormat="1">
      <c r="B4" s="2" t="s">
        <v>3</v>
      </c>
    </row>
    <row r="5" spans="2:66">
      <c r="B5" s="75" t="s">
        <v>198</v>
      </c>
      <c r="C5" t="s">
        <v>199</v>
      </c>
    </row>
    <row r="6" spans="2:66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66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5.03</v>
      </c>
      <c r="L11" s="7"/>
      <c r="M11" s="7"/>
      <c r="N11" s="77">
        <v>3.5200000000000002E-2</v>
      </c>
      <c r="O11" s="76">
        <v>2633886898.48</v>
      </c>
      <c r="P11" s="33"/>
      <c r="Q11" s="76">
        <v>6562.2182199999997</v>
      </c>
      <c r="R11" s="76">
        <v>3346029.601393451</v>
      </c>
      <c r="S11" s="7"/>
      <c r="T11" s="77">
        <v>1</v>
      </c>
      <c r="U11" s="77">
        <v>0.19850000000000001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4.3499999999999996</v>
      </c>
      <c r="N12" s="81">
        <v>3.1199999999999999E-2</v>
      </c>
      <c r="O12" s="82">
        <v>2477102450.1599998</v>
      </c>
      <c r="Q12" s="82">
        <v>6562.2182199999997</v>
      </c>
      <c r="R12" s="82">
        <v>2797210.4134571231</v>
      </c>
      <c r="T12" s="81">
        <v>0.83599999999999997</v>
      </c>
      <c r="U12" s="81">
        <v>0.16600000000000001</v>
      </c>
    </row>
    <row r="13" spans="2:66">
      <c r="B13" s="80" t="s">
        <v>381</v>
      </c>
      <c r="C13" s="16"/>
      <c r="D13" s="16"/>
      <c r="E13" s="16"/>
      <c r="F13" s="16"/>
      <c r="K13" s="82">
        <v>4.32</v>
      </c>
      <c r="N13" s="81">
        <v>2.6200000000000001E-2</v>
      </c>
      <c r="O13" s="82">
        <v>1820637600.21</v>
      </c>
      <c r="Q13" s="82">
        <v>6118.3624600000003</v>
      </c>
      <c r="R13" s="82">
        <v>2146900.6671468401</v>
      </c>
      <c r="T13" s="81">
        <v>0.64159999999999995</v>
      </c>
      <c r="U13" s="81">
        <v>0.12740000000000001</v>
      </c>
    </row>
    <row r="14" spans="2:66">
      <c r="B14" t="s">
        <v>385</v>
      </c>
      <c r="C14" t="s">
        <v>386</v>
      </c>
      <c r="D14" t="s">
        <v>100</v>
      </c>
      <c r="E14" t="s">
        <v>123</v>
      </c>
      <c r="F14" t="s">
        <v>387</v>
      </c>
      <c r="G14" t="s">
        <v>388</v>
      </c>
      <c r="H14" t="s">
        <v>217</v>
      </c>
      <c r="I14" t="s">
        <v>218</v>
      </c>
      <c r="J14" t="s">
        <v>282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21145996.07</v>
      </c>
      <c r="P14" s="78">
        <v>96.1</v>
      </c>
      <c r="Q14" s="78">
        <v>0</v>
      </c>
      <c r="R14" s="78">
        <v>20321.302223269999</v>
      </c>
      <c r="S14" s="79">
        <v>1.41E-2</v>
      </c>
      <c r="T14" s="79">
        <v>6.1000000000000004E-3</v>
      </c>
      <c r="U14" s="79">
        <v>1.1999999999999999E-3</v>
      </c>
    </row>
    <row r="15" spans="2:66">
      <c r="B15" t="s">
        <v>389</v>
      </c>
      <c r="C15" t="s">
        <v>390</v>
      </c>
      <c r="D15" t="s">
        <v>100</v>
      </c>
      <c r="E15" t="s">
        <v>123</v>
      </c>
      <c r="F15" t="s">
        <v>387</v>
      </c>
      <c r="G15" t="s">
        <v>388</v>
      </c>
      <c r="H15" t="s">
        <v>217</v>
      </c>
      <c r="I15" t="s">
        <v>218</v>
      </c>
      <c r="J15" t="s">
        <v>282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5507486.1100000003</v>
      </c>
      <c r="P15" s="78">
        <v>100.92</v>
      </c>
      <c r="Q15" s="78">
        <v>0</v>
      </c>
      <c r="R15" s="78">
        <v>5558.1549822119996</v>
      </c>
      <c r="S15" s="79">
        <v>2.5600000000000001E-2</v>
      </c>
      <c r="T15" s="79">
        <v>1.6999999999999999E-3</v>
      </c>
      <c r="U15" s="79">
        <v>2.9999999999999997E-4</v>
      </c>
    </row>
    <row r="16" spans="2:66">
      <c r="B16" t="s">
        <v>391</v>
      </c>
      <c r="C16" t="s">
        <v>392</v>
      </c>
      <c r="D16" t="s">
        <v>100</v>
      </c>
      <c r="E16" t="s">
        <v>123</v>
      </c>
      <c r="F16" t="s">
        <v>393</v>
      </c>
      <c r="G16" t="s">
        <v>388</v>
      </c>
      <c r="H16" t="s">
        <v>217</v>
      </c>
      <c r="I16" t="s">
        <v>218</v>
      </c>
      <c r="J16" t="s">
        <v>282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20649864.510000002</v>
      </c>
      <c r="P16" s="78">
        <v>100.72</v>
      </c>
      <c r="Q16" s="78">
        <v>0</v>
      </c>
      <c r="R16" s="78">
        <v>20798.543534471999</v>
      </c>
      <c r="S16" s="79">
        <v>1.61E-2</v>
      </c>
      <c r="T16" s="79">
        <v>6.1999999999999998E-3</v>
      </c>
      <c r="U16" s="79">
        <v>1.1999999999999999E-3</v>
      </c>
    </row>
    <row r="17" spans="2:21">
      <c r="B17" t="s">
        <v>394</v>
      </c>
      <c r="C17" t="s">
        <v>395</v>
      </c>
      <c r="D17" t="s">
        <v>100</v>
      </c>
      <c r="E17" t="s">
        <v>123</v>
      </c>
      <c r="F17" t="s">
        <v>393</v>
      </c>
      <c r="G17" t="s">
        <v>388</v>
      </c>
      <c r="H17" t="s">
        <v>217</v>
      </c>
      <c r="I17" t="s">
        <v>218</v>
      </c>
      <c r="J17" t="s">
        <v>282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23197559.780000001</v>
      </c>
      <c r="P17" s="78">
        <v>99.55</v>
      </c>
      <c r="Q17" s="78">
        <v>0</v>
      </c>
      <c r="R17" s="78">
        <v>23093.17076099</v>
      </c>
      <c r="S17" s="79">
        <v>4.3E-3</v>
      </c>
      <c r="T17" s="79">
        <v>6.8999999999999999E-3</v>
      </c>
      <c r="U17" s="79">
        <v>1.4E-3</v>
      </c>
    </row>
    <row r="18" spans="2:21">
      <c r="B18" t="s">
        <v>396</v>
      </c>
      <c r="C18" t="s">
        <v>397</v>
      </c>
      <c r="D18" t="s">
        <v>100</v>
      </c>
      <c r="E18" t="s">
        <v>123</v>
      </c>
      <c r="F18" t="s">
        <v>398</v>
      </c>
      <c r="G18" t="s">
        <v>388</v>
      </c>
      <c r="H18" t="s">
        <v>217</v>
      </c>
      <c r="I18" t="s">
        <v>218</v>
      </c>
      <c r="J18" t="s">
        <v>282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1485822.01</v>
      </c>
      <c r="P18" s="78">
        <v>124.83</v>
      </c>
      <c r="Q18" s="78">
        <v>0</v>
      </c>
      <c r="R18" s="78">
        <v>1854.7516150829999</v>
      </c>
      <c r="S18" s="79">
        <v>7.4999999999999997E-3</v>
      </c>
      <c r="T18" s="79">
        <v>5.9999999999999995E-4</v>
      </c>
      <c r="U18" s="79">
        <v>1E-4</v>
      </c>
    </row>
    <row r="19" spans="2:21">
      <c r="B19" t="s">
        <v>399</v>
      </c>
      <c r="C19" t="s">
        <v>400</v>
      </c>
      <c r="D19" t="s">
        <v>100</v>
      </c>
      <c r="E19" t="s">
        <v>123</v>
      </c>
      <c r="F19" t="s">
        <v>398</v>
      </c>
      <c r="G19" t="s">
        <v>388</v>
      </c>
      <c r="H19" t="s">
        <v>217</v>
      </c>
      <c r="I19" t="s">
        <v>218</v>
      </c>
      <c r="J19" t="s">
        <v>282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12559347.210000001</v>
      </c>
      <c r="P19" s="78">
        <v>103.19</v>
      </c>
      <c r="Q19" s="78">
        <v>0</v>
      </c>
      <c r="R19" s="78">
        <v>12959.990385999001</v>
      </c>
      <c r="S19" s="79">
        <v>2.7E-2</v>
      </c>
      <c r="T19" s="79">
        <v>3.8999999999999998E-3</v>
      </c>
      <c r="U19" s="79">
        <v>8.0000000000000004E-4</v>
      </c>
    </row>
    <row r="20" spans="2:21">
      <c r="B20" t="s">
        <v>401</v>
      </c>
      <c r="C20" t="s">
        <v>402</v>
      </c>
      <c r="D20" t="s">
        <v>100</v>
      </c>
      <c r="E20" t="s">
        <v>123</v>
      </c>
      <c r="F20" t="s">
        <v>398</v>
      </c>
      <c r="G20" t="s">
        <v>388</v>
      </c>
      <c r="H20" t="s">
        <v>217</v>
      </c>
      <c r="I20" t="s">
        <v>218</v>
      </c>
      <c r="J20" t="s">
        <v>282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4603385.83</v>
      </c>
      <c r="P20" s="78">
        <v>114.04</v>
      </c>
      <c r="Q20" s="78">
        <v>0</v>
      </c>
      <c r="R20" s="78">
        <v>5249.7012005320003</v>
      </c>
      <c r="S20" s="79">
        <v>1.61E-2</v>
      </c>
      <c r="T20" s="79">
        <v>1.6000000000000001E-3</v>
      </c>
      <c r="U20" s="79">
        <v>2.9999999999999997E-4</v>
      </c>
    </row>
    <row r="21" spans="2:21">
      <c r="B21" t="s">
        <v>403</v>
      </c>
      <c r="C21" t="s">
        <v>404</v>
      </c>
      <c r="D21" t="s">
        <v>100</v>
      </c>
      <c r="E21" t="s">
        <v>123</v>
      </c>
      <c r="F21" t="s">
        <v>405</v>
      </c>
      <c r="G21" t="s">
        <v>388</v>
      </c>
      <c r="H21" t="s">
        <v>406</v>
      </c>
      <c r="I21" t="s">
        <v>150</v>
      </c>
      <c r="J21" t="s">
        <v>282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1350553.47</v>
      </c>
      <c r="P21" s="78">
        <v>102.59</v>
      </c>
      <c r="Q21" s="78">
        <v>0</v>
      </c>
      <c r="R21" s="78">
        <v>1385.532804873</v>
      </c>
      <c r="S21" s="79">
        <v>1.6999999999999999E-3</v>
      </c>
      <c r="T21" s="79">
        <v>4.0000000000000002E-4</v>
      </c>
      <c r="U21" s="79">
        <v>1E-4</v>
      </c>
    </row>
    <row r="22" spans="2:21">
      <c r="B22" t="s">
        <v>407</v>
      </c>
      <c r="C22" t="s">
        <v>408</v>
      </c>
      <c r="D22" t="s">
        <v>100</v>
      </c>
      <c r="E22" t="s">
        <v>123</v>
      </c>
      <c r="F22" t="s">
        <v>405</v>
      </c>
      <c r="G22" t="s">
        <v>388</v>
      </c>
      <c r="H22" t="s">
        <v>217</v>
      </c>
      <c r="I22" t="s">
        <v>218</v>
      </c>
      <c r="J22" t="s">
        <v>282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35944998.280000001</v>
      </c>
      <c r="P22" s="78">
        <v>100.78</v>
      </c>
      <c r="Q22" s="78">
        <v>0</v>
      </c>
      <c r="R22" s="78">
        <v>36225.369266583999</v>
      </c>
      <c r="S22" s="79">
        <v>1.1900000000000001E-2</v>
      </c>
      <c r="T22" s="79">
        <v>1.0800000000000001E-2</v>
      </c>
      <c r="U22" s="79">
        <v>2.0999999999999999E-3</v>
      </c>
    </row>
    <row r="23" spans="2:21">
      <c r="B23" t="s">
        <v>409</v>
      </c>
      <c r="C23" t="s">
        <v>410</v>
      </c>
      <c r="D23" t="s">
        <v>100</v>
      </c>
      <c r="E23" t="s">
        <v>123</v>
      </c>
      <c r="F23" t="s">
        <v>405</v>
      </c>
      <c r="G23" t="s">
        <v>388</v>
      </c>
      <c r="H23" t="s">
        <v>217</v>
      </c>
      <c r="I23" t="s">
        <v>218</v>
      </c>
      <c r="J23" t="s">
        <v>282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3802600.71</v>
      </c>
      <c r="P23" s="78">
        <v>99.12</v>
      </c>
      <c r="Q23" s="78">
        <v>0</v>
      </c>
      <c r="R23" s="78">
        <v>3769.1378237519998</v>
      </c>
      <c r="S23" s="79">
        <v>4.5999999999999999E-3</v>
      </c>
      <c r="T23" s="79">
        <v>1.1000000000000001E-3</v>
      </c>
      <c r="U23" s="79">
        <v>2.0000000000000001E-4</v>
      </c>
    </row>
    <row r="24" spans="2:21">
      <c r="B24" t="s">
        <v>411</v>
      </c>
      <c r="C24" t="s">
        <v>412</v>
      </c>
      <c r="D24" t="s">
        <v>100</v>
      </c>
      <c r="E24" t="s">
        <v>123</v>
      </c>
      <c r="F24" t="s">
        <v>405</v>
      </c>
      <c r="G24" t="s">
        <v>388</v>
      </c>
      <c r="H24" t="s">
        <v>406</v>
      </c>
      <c r="I24" t="s">
        <v>150</v>
      </c>
      <c r="J24" t="s">
        <v>282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35072034.07</v>
      </c>
      <c r="P24" s="78">
        <v>100.2</v>
      </c>
      <c r="Q24" s="78">
        <v>0</v>
      </c>
      <c r="R24" s="78">
        <v>35142.17813814</v>
      </c>
      <c r="S24" s="79">
        <v>1.4E-2</v>
      </c>
      <c r="T24" s="79">
        <v>1.0500000000000001E-2</v>
      </c>
      <c r="U24" s="79">
        <v>2.0999999999999999E-3</v>
      </c>
    </row>
    <row r="25" spans="2:21">
      <c r="B25" t="s">
        <v>413</v>
      </c>
      <c r="C25" t="s">
        <v>414</v>
      </c>
      <c r="D25" t="s">
        <v>100</v>
      </c>
      <c r="E25" t="s">
        <v>123</v>
      </c>
      <c r="F25" t="s">
        <v>405</v>
      </c>
      <c r="G25" t="s">
        <v>388</v>
      </c>
      <c r="H25" t="s">
        <v>217</v>
      </c>
      <c r="I25" t="s">
        <v>218</v>
      </c>
      <c r="J25" t="s">
        <v>282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26567630.120000001</v>
      </c>
      <c r="P25" s="78">
        <v>106.76</v>
      </c>
      <c r="Q25" s="78">
        <v>0</v>
      </c>
      <c r="R25" s="78">
        <v>28363.601916111998</v>
      </c>
      <c r="S25" s="79">
        <v>1.2800000000000001E-2</v>
      </c>
      <c r="T25" s="79">
        <v>8.5000000000000006E-3</v>
      </c>
      <c r="U25" s="79">
        <v>1.6999999999999999E-3</v>
      </c>
    </row>
    <row r="26" spans="2:21">
      <c r="B26" t="s">
        <v>415</v>
      </c>
      <c r="C26" t="s">
        <v>416</v>
      </c>
      <c r="D26" t="s">
        <v>100</v>
      </c>
      <c r="E26" t="s">
        <v>123</v>
      </c>
      <c r="F26" t="s">
        <v>405</v>
      </c>
      <c r="G26" t="s">
        <v>388</v>
      </c>
      <c r="H26" t="s">
        <v>217</v>
      </c>
      <c r="I26" t="s">
        <v>218</v>
      </c>
      <c r="J26" t="s">
        <v>282</v>
      </c>
      <c r="K26" s="78">
        <v>6.15</v>
      </c>
      <c r="L26" t="s">
        <v>102</v>
      </c>
      <c r="M26" s="79">
        <v>3.8E-3</v>
      </c>
      <c r="N26" s="79">
        <v>1.03E-2</v>
      </c>
      <c r="O26" s="78">
        <v>46735802.039999999</v>
      </c>
      <c r="P26" s="78">
        <v>95.06</v>
      </c>
      <c r="Q26" s="78">
        <v>0</v>
      </c>
      <c r="R26" s="78">
        <v>44427.053419224001</v>
      </c>
      <c r="S26" s="79">
        <v>1.5599999999999999E-2</v>
      </c>
      <c r="T26" s="79">
        <v>1.3299999999999999E-2</v>
      </c>
      <c r="U26" s="79">
        <v>2.5999999999999999E-3</v>
      </c>
    </row>
    <row r="27" spans="2:21">
      <c r="B27" t="s">
        <v>417</v>
      </c>
      <c r="C27" t="s">
        <v>418</v>
      </c>
      <c r="D27" t="s">
        <v>100</v>
      </c>
      <c r="E27" t="s">
        <v>123</v>
      </c>
      <c r="F27" t="s">
        <v>405</v>
      </c>
      <c r="G27" t="s">
        <v>388</v>
      </c>
      <c r="H27" t="s">
        <v>217</v>
      </c>
      <c r="I27" t="s">
        <v>218</v>
      </c>
      <c r="J27" t="s">
        <v>282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7017599.5999999996</v>
      </c>
      <c r="P27" s="78">
        <v>95.93</v>
      </c>
      <c r="Q27" s="78">
        <v>0</v>
      </c>
      <c r="R27" s="78">
        <v>6731.9832962800001</v>
      </c>
      <c r="S27" s="79">
        <v>0.01</v>
      </c>
      <c r="T27" s="79">
        <v>2E-3</v>
      </c>
      <c r="U27" s="79">
        <v>4.0000000000000002E-4</v>
      </c>
    </row>
    <row r="28" spans="2:21">
      <c r="B28" t="s">
        <v>419</v>
      </c>
      <c r="C28" t="s">
        <v>420</v>
      </c>
      <c r="D28" t="s">
        <v>100</v>
      </c>
      <c r="E28" t="s">
        <v>123</v>
      </c>
      <c r="F28" t="s">
        <v>405</v>
      </c>
      <c r="G28" t="s">
        <v>388</v>
      </c>
      <c r="H28" t="s">
        <v>217</v>
      </c>
      <c r="I28" t="s">
        <v>218</v>
      </c>
      <c r="J28" t="s">
        <v>282</v>
      </c>
      <c r="K28" s="78">
        <v>3.57</v>
      </c>
      <c r="L28" t="s">
        <v>102</v>
      </c>
      <c r="M28" s="79">
        <v>1E-3</v>
      </c>
      <c r="N28" s="79">
        <v>1.23E-2</v>
      </c>
      <c r="O28" s="78">
        <v>14022076.529999999</v>
      </c>
      <c r="P28" s="78">
        <v>95.65</v>
      </c>
      <c r="Q28" s="78">
        <v>0</v>
      </c>
      <c r="R28" s="78">
        <v>13412.116200945</v>
      </c>
      <c r="S28" s="79">
        <v>5.4999999999999997E-3</v>
      </c>
      <c r="T28" s="79">
        <v>4.0000000000000001E-3</v>
      </c>
      <c r="U28" s="79">
        <v>8.0000000000000004E-4</v>
      </c>
    </row>
    <row r="29" spans="2:21">
      <c r="B29" t="s">
        <v>421</v>
      </c>
      <c r="C29" t="s">
        <v>422</v>
      </c>
      <c r="D29" t="s">
        <v>100</v>
      </c>
      <c r="E29" t="s">
        <v>123</v>
      </c>
      <c r="F29" t="s">
        <v>423</v>
      </c>
      <c r="G29" t="s">
        <v>127</v>
      </c>
      <c r="H29" t="s">
        <v>217</v>
      </c>
      <c r="I29" t="s">
        <v>218</v>
      </c>
      <c r="J29" t="s">
        <v>282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1019504.36</v>
      </c>
      <c r="P29" s="78">
        <v>95.38</v>
      </c>
      <c r="Q29" s="78">
        <v>0</v>
      </c>
      <c r="R29" s="78">
        <v>972.40325856799996</v>
      </c>
      <c r="S29" s="79">
        <v>1.9E-3</v>
      </c>
      <c r="T29" s="79">
        <v>2.9999999999999997E-4</v>
      </c>
      <c r="U29" s="79">
        <v>1E-4</v>
      </c>
    </row>
    <row r="30" spans="2:21">
      <c r="B30" t="s">
        <v>424</v>
      </c>
      <c r="C30" t="s">
        <v>425</v>
      </c>
      <c r="D30" t="s">
        <v>100</v>
      </c>
      <c r="E30" t="s">
        <v>123</v>
      </c>
      <c r="F30" t="s">
        <v>423</v>
      </c>
      <c r="G30" t="s">
        <v>127</v>
      </c>
      <c r="H30" t="s">
        <v>217</v>
      </c>
      <c r="I30" t="s">
        <v>218</v>
      </c>
      <c r="J30" t="s">
        <v>282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33445301.710000001</v>
      </c>
      <c r="P30" s="78">
        <v>110.8</v>
      </c>
      <c r="Q30" s="78">
        <v>0</v>
      </c>
      <c r="R30" s="78">
        <v>37057.394294680002</v>
      </c>
      <c r="S30" s="79">
        <v>2.2599999999999999E-2</v>
      </c>
      <c r="T30" s="79">
        <v>1.11E-2</v>
      </c>
      <c r="U30" s="79">
        <v>2.2000000000000001E-3</v>
      </c>
    </row>
    <row r="31" spans="2:21">
      <c r="B31" t="s">
        <v>426</v>
      </c>
      <c r="C31" t="s">
        <v>427</v>
      </c>
      <c r="D31" t="s">
        <v>100</v>
      </c>
      <c r="E31" t="s">
        <v>123</v>
      </c>
      <c r="F31" t="s">
        <v>428</v>
      </c>
      <c r="G31" t="s">
        <v>388</v>
      </c>
      <c r="H31" t="s">
        <v>217</v>
      </c>
      <c r="I31" t="s">
        <v>218</v>
      </c>
      <c r="J31" t="s">
        <v>282</v>
      </c>
      <c r="K31" s="78">
        <v>0.46</v>
      </c>
      <c r="L31" t="s">
        <v>102</v>
      </c>
      <c r="M31" s="79">
        <v>1.6E-2</v>
      </c>
      <c r="N31" s="79">
        <v>1.84E-2</v>
      </c>
      <c r="O31" s="78">
        <v>866.97</v>
      </c>
      <c r="P31" s="78">
        <v>100.55</v>
      </c>
      <c r="Q31" s="78">
        <v>0</v>
      </c>
      <c r="R31" s="78">
        <v>0.87173833499999998</v>
      </c>
      <c r="S31" s="79">
        <v>0</v>
      </c>
      <c r="T31" s="79">
        <v>0</v>
      </c>
      <c r="U31" s="79">
        <v>0</v>
      </c>
    </row>
    <row r="32" spans="2:21">
      <c r="B32" t="s">
        <v>429</v>
      </c>
      <c r="C32" t="s">
        <v>430</v>
      </c>
      <c r="D32" t="s">
        <v>100</v>
      </c>
      <c r="E32" t="s">
        <v>123</v>
      </c>
      <c r="F32" t="s">
        <v>428</v>
      </c>
      <c r="G32" t="s">
        <v>388</v>
      </c>
      <c r="H32" t="s">
        <v>217</v>
      </c>
      <c r="I32" t="s">
        <v>218</v>
      </c>
      <c r="J32" t="s">
        <v>282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54958136.770000003</v>
      </c>
      <c r="P32" s="78">
        <v>103.87</v>
      </c>
      <c r="Q32" s="78">
        <v>0</v>
      </c>
      <c r="R32" s="78">
        <v>57085.016662998998</v>
      </c>
      <c r="S32" s="79">
        <v>1.3899999999999999E-2</v>
      </c>
      <c r="T32" s="79">
        <v>1.7100000000000001E-2</v>
      </c>
      <c r="U32" s="79">
        <v>3.3999999999999998E-3</v>
      </c>
    </row>
    <row r="33" spans="2:21">
      <c r="B33" t="s">
        <v>431</v>
      </c>
      <c r="C33" t="s">
        <v>432</v>
      </c>
      <c r="D33" t="s">
        <v>100</v>
      </c>
      <c r="E33" t="s">
        <v>123</v>
      </c>
      <c r="F33" t="s">
        <v>428</v>
      </c>
      <c r="G33" t="s">
        <v>388</v>
      </c>
      <c r="H33" t="s">
        <v>217</v>
      </c>
      <c r="I33" t="s">
        <v>218</v>
      </c>
      <c r="J33" t="s">
        <v>282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22957711.780000001</v>
      </c>
      <c r="P33" s="78">
        <v>100.6</v>
      </c>
      <c r="Q33" s="78">
        <v>0</v>
      </c>
      <c r="R33" s="78">
        <v>23095.458050680001</v>
      </c>
      <c r="S33" s="79">
        <v>1.15E-2</v>
      </c>
      <c r="T33" s="79">
        <v>6.8999999999999999E-3</v>
      </c>
      <c r="U33" s="79">
        <v>1.4E-3</v>
      </c>
    </row>
    <row r="34" spans="2:21">
      <c r="B34" t="s">
        <v>433</v>
      </c>
      <c r="C34" t="s">
        <v>434</v>
      </c>
      <c r="D34" t="s">
        <v>100</v>
      </c>
      <c r="E34" t="s">
        <v>123</v>
      </c>
      <c r="F34" t="s">
        <v>428</v>
      </c>
      <c r="G34" t="s">
        <v>388</v>
      </c>
      <c r="H34" t="s">
        <v>217</v>
      </c>
      <c r="I34" t="s">
        <v>218</v>
      </c>
      <c r="J34" t="s">
        <v>282</v>
      </c>
      <c r="K34" s="78">
        <v>2.25</v>
      </c>
      <c r="L34" t="s">
        <v>102</v>
      </c>
      <c r="M34" s="79">
        <v>0.05</v>
      </c>
      <c r="N34" s="79">
        <v>1.52E-2</v>
      </c>
      <c r="O34" s="78">
        <v>41326521.310000002</v>
      </c>
      <c r="P34" s="78">
        <v>112.4</v>
      </c>
      <c r="Q34" s="78">
        <v>0</v>
      </c>
      <c r="R34" s="78">
        <v>46451.009952439999</v>
      </c>
      <c r="S34" s="79">
        <v>1.3100000000000001E-2</v>
      </c>
      <c r="T34" s="79">
        <v>1.3899999999999999E-2</v>
      </c>
      <c r="U34" s="79">
        <v>2.8E-3</v>
      </c>
    </row>
    <row r="35" spans="2:21">
      <c r="B35" t="s">
        <v>435</v>
      </c>
      <c r="C35" t="s">
        <v>436</v>
      </c>
      <c r="D35" t="s">
        <v>100</v>
      </c>
      <c r="E35" t="s">
        <v>123</v>
      </c>
      <c r="F35" t="s">
        <v>428</v>
      </c>
      <c r="G35" t="s">
        <v>388</v>
      </c>
      <c r="H35" t="s">
        <v>217</v>
      </c>
      <c r="I35" t="s">
        <v>218</v>
      </c>
      <c r="J35" t="s">
        <v>282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14875445.029999999</v>
      </c>
      <c r="P35" s="78">
        <v>99.8</v>
      </c>
      <c r="Q35" s="78">
        <v>0</v>
      </c>
      <c r="R35" s="78">
        <v>14845.69413994</v>
      </c>
      <c r="S35" s="79">
        <v>7.0000000000000001E-3</v>
      </c>
      <c r="T35" s="79">
        <v>4.4000000000000003E-3</v>
      </c>
      <c r="U35" s="79">
        <v>8.9999999999999998E-4</v>
      </c>
    </row>
    <row r="36" spans="2:21">
      <c r="B36" t="s">
        <v>437</v>
      </c>
      <c r="C36" t="s">
        <v>438</v>
      </c>
      <c r="D36" t="s">
        <v>100</v>
      </c>
      <c r="E36" t="s">
        <v>123</v>
      </c>
      <c r="F36" t="s">
        <v>387</v>
      </c>
      <c r="G36" t="s">
        <v>388</v>
      </c>
      <c r="H36" t="s">
        <v>439</v>
      </c>
      <c r="I36" t="s">
        <v>218</v>
      </c>
      <c r="J36" t="s">
        <v>282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189992.32000000001</v>
      </c>
      <c r="P36" s="78">
        <v>126.58</v>
      </c>
      <c r="Q36" s="78">
        <v>0</v>
      </c>
      <c r="R36" s="78">
        <v>240.492278656</v>
      </c>
      <c r="S36" s="79">
        <v>7.3000000000000001E-3</v>
      </c>
      <c r="T36" s="79">
        <v>1E-4</v>
      </c>
      <c r="U36" s="79">
        <v>0</v>
      </c>
    </row>
    <row r="37" spans="2:21">
      <c r="B37" t="s">
        <v>440</v>
      </c>
      <c r="C37" t="s">
        <v>441</v>
      </c>
      <c r="D37" t="s">
        <v>100</v>
      </c>
      <c r="E37" t="s">
        <v>123</v>
      </c>
      <c r="F37" t="s">
        <v>387</v>
      </c>
      <c r="G37" t="s">
        <v>388</v>
      </c>
      <c r="H37" t="s">
        <v>439</v>
      </c>
      <c r="I37" t="s">
        <v>218</v>
      </c>
      <c r="J37" t="s">
        <v>282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3277384.57</v>
      </c>
      <c r="P37" s="78">
        <v>107.03</v>
      </c>
      <c r="Q37" s="78">
        <v>0</v>
      </c>
      <c r="R37" s="78">
        <v>3507.7847052709999</v>
      </c>
      <c r="S37" s="79">
        <v>1.9099999999999999E-2</v>
      </c>
      <c r="T37" s="79">
        <v>1E-3</v>
      </c>
      <c r="U37" s="79">
        <v>2.0000000000000001E-4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444</v>
      </c>
      <c r="G38" t="s">
        <v>388</v>
      </c>
      <c r="H38" t="s">
        <v>439</v>
      </c>
      <c r="I38" t="s">
        <v>218</v>
      </c>
      <c r="J38" t="s">
        <v>282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2402994.2200000002</v>
      </c>
      <c r="P38" s="78">
        <v>127.2</v>
      </c>
      <c r="Q38" s="78">
        <v>0</v>
      </c>
      <c r="R38" s="78">
        <v>3056.6086478399998</v>
      </c>
      <c r="S38" s="79">
        <v>1.0999999999999999E-2</v>
      </c>
      <c r="T38" s="79">
        <v>8.9999999999999998E-4</v>
      </c>
      <c r="U38" s="79">
        <v>2.0000000000000001E-4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447</v>
      </c>
      <c r="G39" t="s">
        <v>448</v>
      </c>
      <c r="H39" t="s">
        <v>439</v>
      </c>
      <c r="I39" t="s">
        <v>218</v>
      </c>
      <c r="J39" t="s">
        <v>282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593469.91</v>
      </c>
      <c r="P39" s="78">
        <v>112.16</v>
      </c>
      <c r="Q39" s="78">
        <v>0</v>
      </c>
      <c r="R39" s="78">
        <v>665.63585105599998</v>
      </c>
      <c r="S39" s="79">
        <v>1.0800000000000001E-2</v>
      </c>
      <c r="T39" s="79">
        <v>2.0000000000000001E-4</v>
      </c>
      <c r="U39" s="79">
        <v>0</v>
      </c>
    </row>
    <row r="40" spans="2:21">
      <c r="B40" t="s">
        <v>449</v>
      </c>
      <c r="C40" t="s">
        <v>450</v>
      </c>
      <c r="D40" t="s">
        <v>100</v>
      </c>
      <c r="E40" t="s">
        <v>123</v>
      </c>
      <c r="F40" t="s">
        <v>451</v>
      </c>
      <c r="G40" t="s">
        <v>388</v>
      </c>
      <c r="H40" t="s">
        <v>439</v>
      </c>
      <c r="I40" t="s">
        <v>218</v>
      </c>
      <c r="J40" t="s">
        <v>282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3643939.19</v>
      </c>
      <c r="P40" s="78">
        <v>112.06</v>
      </c>
      <c r="Q40" s="78">
        <v>0</v>
      </c>
      <c r="R40" s="78">
        <v>4083.3982563139998</v>
      </c>
      <c r="S40" s="79">
        <v>1.14E-2</v>
      </c>
      <c r="T40" s="79">
        <v>1.1999999999999999E-3</v>
      </c>
      <c r="U40" s="79">
        <v>2.0000000000000001E-4</v>
      </c>
    </row>
    <row r="41" spans="2:21">
      <c r="B41" t="s">
        <v>452</v>
      </c>
      <c r="C41" t="s">
        <v>453</v>
      </c>
      <c r="D41" t="s">
        <v>100</v>
      </c>
      <c r="E41" t="s">
        <v>123</v>
      </c>
      <c r="F41" t="s">
        <v>393</v>
      </c>
      <c r="G41" t="s">
        <v>388</v>
      </c>
      <c r="H41" t="s">
        <v>439</v>
      </c>
      <c r="I41" t="s">
        <v>218</v>
      </c>
      <c r="J41" t="s">
        <v>282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7374319.1900000004</v>
      </c>
      <c r="P41" s="78">
        <v>104.82</v>
      </c>
      <c r="Q41" s="78">
        <v>0</v>
      </c>
      <c r="R41" s="78">
        <v>7729.7613749579996</v>
      </c>
      <c r="S41" s="79">
        <v>8.3000000000000001E-3</v>
      </c>
      <c r="T41" s="79">
        <v>2.3E-3</v>
      </c>
      <c r="U41" s="79">
        <v>5.0000000000000001E-4</v>
      </c>
    </row>
    <row r="42" spans="2:21">
      <c r="B42" t="s">
        <v>454</v>
      </c>
      <c r="C42" t="s">
        <v>455</v>
      </c>
      <c r="D42" t="s">
        <v>100</v>
      </c>
      <c r="E42" t="s">
        <v>123</v>
      </c>
      <c r="F42" t="s">
        <v>456</v>
      </c>
      <c r="G42" t="s">
        <v>448</v>
      </c>
      <c r="H42" t="s">
        <v>457</v>
      </c>
      <c r="I42" t="s">
        <v>150</v>
      </c>
      <c r="J42" t="s">
        <v>282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17291041.18</v>
      </c>
      <c r="P42" s="78">
        <v>103.69</v>
      </c>
      <c r="Q42" s="78">
        <v>0</v>
      </c>
      <c r="R42" s="78">
        <v>17929.080599542001</v>
      </c>
      <c r="S42" s="79">
        <v>1.18E-2</v>
      </c>
      <c r="T42" s="79">
        <v>5.4000000000000003E-3</v>
      </c>
      <c r="U42" s="79">
        <v>1.1000000000000001E-3</v>
      </c>
    </row>
    <row r="43" spans="2:21">
      <c r="B43" t="s">
        <v>458</v>
      </c>
      <c r="C43" t="s">
        <v>459</v>
      </c>
      <c r="D43" t="s">
        <v>100</v>
      </c>
      <c r="E43" t="s">
        <v>123</v>
      </c>
      <c r="F43" t="s">
        <v>456</v>
      </c>
      <c r="G43" t="s">
        <v>448</v>
      </c>
      <c r="H43" t="s">
        <v>457</v>
      </c>
      <c r="I43" t="s">
        <v>150</v>
      </c>
      <c r="J43" t="s">
        <v>282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34841757.380000003</v>
      </c>
      <c r="P43" s="78">
        <v>100.2</v>
      </c>
      <c r="Q43" s="78">
        <v>0</v>
      </c>
      <c r="R43" s="78">
        <v>34911.440894760002</v>
      </c>
      <c r="S43" s="79">
        <v>2.2800000000000001E-2</v>
      </c>
      <c r="T43" s="79">
        <v>1.04E-2</v>
      </c>
      <c r="U43" s="79">
        <v>2.0999999999999999E-3</v>
      </c>
    </row>
    <row r="44" spans="2:21">
      <c r="B44" t="s">
        <v>460</v>
      </c>
      <c r="C44" t="s">
        <v>461</v>
      </c>
      <c r="D44" t="s">
        <v>100</v>
      </c>
      <c r="E44" t="s">
        <v>123</v>
      </c>
      <c r="F44" t="s">
        <v>462</v>
      </c>
      <c r="G44" t="s">
        <v>127</v>
      </c>
      <c r="H44" t="s">
        <v>439</v>
      </c>
      <c r="I44" t="s">
        <v>218</v>
      </c>
      <c r="J44" t="s">
        <v>282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3937749.21</v>
      </c>
      <c r="P44" s="78">
        <v>114.21</v>
      </c>
      <c r="Q44" s="78">
        <v>0</v>
      </c>
      <c r="R44" s="78">
        <v>4497.3033727410002</v>
      </c>
      <c r="S44" s="79">
        <v>3.3999999999999998E-3</v>
      </c>
      <c r="T44" s="79">
        <v>1.2999999999999999E-3</v>
      </c>
      <c r="U44" s="79">
        <v>2.9999999999999997E-4</v>
      </c>
    </row>
    <row r="45" spans="2:21">
      <c r="B45" t="s">
        <v>463</v>
      </c>
      <c r="C45" t="s">
        <v>464</v>
      </c>
      <c r="D45" t="s">
        <v>100</v>
      </c>
      <c r="E45" t="s">
        <v>123</v>
      </c>
      <c r="F45" t="s">
        <v>465</v>
      </c>
      <c r="G45" t="s">
        <v>448</v>
      </c>
      <c r="H45" t="s">
        <v>457</v>
      </c>
      <c r="I45" t="s">
        <v>150</v>
      </c>
      <c r="J45" t="s">
        <v>282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76662761.090000004</v>
      </c>
      <c r="P45" s="78">
        <v>101</v>
      </c>
      <c r="Q45" s="78">
        <v>0</v>
      </c>
      <c r="R45" s="78">
        <v>77429.388700900003</v>
      </c>
      <c r="S45" s="79">
        <v>2.01E-2</v>
      </c>
      <c r="T45" s="79">
        <v>2.3099999999999999E-2</v>
      </c>
      <c r="U45" s="79">
        <v>4.5999999999999999E-3</v>
      </c>
    </row>
    <row r="46" spans="2:21">
      <c r="B46" t="s">
        <v>466</v>
      </c>
      <c r="C46" t="s">
        <v>467</v>
      </c>
      <c r="D46" t="s">
        <v>100</v>
      </c>
      <c r="E46" t="s">
        <v>123</v>
      </c>
      <c r="F46" t="s">
        <v>465</v>
      </c>
      <c r="G46" t="s">
        <v>448</v>
      </c>
      <c r="H46" t="s">
        <v>457</v>
      </c>
      <c r="I46" t="s">
        <v>150</v>
      </c>
      <c r="J46" t="s">
        <v>282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35129009.880000003</v>
      </c>
      <c r="P46" s="78">
        <v>102</v>
      </c>
      <c r="Q46" s="78">
        <v>0</v>
      </c>
      <c r="R46" s="78">
        <v>35831.590077599998</v>
      </c>
      <c r="S46" s="79">
        <v>1.44E-2</v>
      </c>
      <c r="T46" s="79">
        <v>1.0699999999999999E-2</v>
      </c>
      <c r="U46" s="79">
        <v>2.0999999999999999E-3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465</v>
      </c>
      <c r="G47" t="s">
        <v>448</v>
      </c>
      <c r="H47" t="s">
        <v>457</v>
      </c>
      <c r="I47" t="s">
        <v>150</v>
      </c>
      <c r="J47" t="s">
        <v>282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17393834.170000002</v>
      </c>
      <c r="P47" s="78">
        <v>109.3</v>
      </c>
      <c r="Q47" s="78">
        <v>0</v>
      </c>
      <c r="R47" s="78">
        <v>19011.460747810001</v>
      </c>
      <c r="S47" s="79">
        <v>1.4500000000000001E-2</v>
      </c>
      <c r="T47" s="79">
        <v>5.7000000000000002E-3</v>
      </c>
      <c r="U47" s="79">
        <v>1.1000000000000001E-3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465</v>
      </c>
      <c r="G48" t="s">
        <v>448</v>
      </c>
      <c r="H48" t="s">
        <v>439</v>
      </c>
      <c r="I48" t="s">
        <v>218</v>
      </c>
      <c r="J48" t="s">
        <v>282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9616740.9900000002</v>
      </c>
      <c r="P48" s="78">
        <v>98</v>
      </c>
      <c r="Q48" s="78">
        <v>1962.62787</v>
      </c>
      <c r="R48" s="78">
        <v>11387.0340402</v>
      </c>
      <c r="S48" s="79">
        <v>1.2699999999999999E-2</v>
      </c>
      <c r="T48" s="79">
        <v>3.3999999999999998E-3</v>
      </c>
      <c r="U48" s="79">
        <v>6.9999999999999999E-4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428</v>
      </c>
      <c r="G49" t="s">
        <v>388</v>
      </c>
      <c r="H49" t="s">
        <v>439</v>
      </c>
      <c r="I49" t="s">
        <v>218</v>
      </c>
      <c r="J49" t="s">
        <v>282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5702836.9900000002</v>
      </c>
      <c r="P49" s="78">
        <v>110.7</v>
      </c>
      <c r="Q49" s="78">
        <v>0</v>
      </c>
      <c r="R49" s="78">
        <v>6313.0405479299998</v>
      </c>
      <c r="S49" s="79">
        <v>5.7000000000000002E-3</v>
      </c>
      <c r="T49" s="79">
        <v>1.9E-3</v>
      </c>
      <c r="U49" s="79">
        <v>4.0000000000000002E-4</v>
      </c>
    </row>
    <row r="50" spans="2:21">
      <c r="B50" t="s">
        <v>474</v>
      </c>
      <c r="C50" t="s">
        <v>475</v>
      </c>
      <c r="D50" t="s">
        <v>100</v>
      </c>
      <c r="E50" t="s">
        <v>123</v>
      </c>
      <c r="F50" t="s">
        <v>428</v>
      </c>
      <c r="G50" t="s">
        <v>388</v>
      </c>
      <c r="H50" t="s">
        <v>439</v>
      </c>
      <c r="I50" t="s">
        <v>218</v>
      </c>
      <c r="J50" t="s">
        <v>282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9131042.8200000003</v>
      </c>
      <c r="P50" s="78">
        <v>124.05</v>
      </c>
      <c r="Q50" s="78">
        <v>0</v>
      </c>
      <c r="R50" s="78">
        <v>11327.05861821</v>
      </c>
      <c r="S50" s="79">
        <v>1.17E-2</v>
      </c>
      <c r="T50" s="79">
        <v>3.3999999999999998E-3</v>
      </c>
      <c r="U50" s="79">
        <v>6.9999999999999999E-4</v>
      </c>
    </row>
    <row r="51" spans="2:21">
      <c r="B51" t="s">
        <v>476</v>
      </c>
      <c r="C51" t="s">
        <v>477</v>
      </c>
      <c r="D51" t="s">
        <v>100</v>
      </c>
      <c r="E51" t="s">
        <v>123</v>
      </c>
      <c r="F51" t="s">
        <v>428</v>
      </c>
      <c r="G51" t="s">
        <v>388</v>
      </c>
      <c r="H51" t="s">
        <v>439</v>
      </c>
      <c r="I51" t="s">
        <v>218</v>
      </c>
      <c r="J51" t="s">
        <v>282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21272120.329999998</v>
      </c>
      <c r="P51" s="78">
        <v>110.7</v>
      </c>
      <c r="Q51" s="78">
        <v>0</v>
      </c>
      <c r="R51" s="78">
        <v>23548.237205310001</v>
      </c>
      <c r="S51" s="79">
        <v>9.7999999999999997E-3</v>
      </c>
      <c r="T51" s="79">
        <v>7.0000000000000001E-3</v>
      </c>
      <c r="U51" s="79">
        <v>1.4E-3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480</v>
      </c>
      <c r="G52" t="s">
        <v>448</v>
      </c>
      <c r="H52" t="s">
        <v>481</v>
      </c>
      <c r="I52" t="s">
        <v>218</v>
      </c>
      <c r="J52" t="s">
        <v>282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11106534.51</v>
      </c>
      <c r="P52" s="78">
        <v>94.74</v>
      </c>
      <c r="Q52" s="78">
        <v>0</v>
      </c>
      <c r="R52" s="78">
        <v>10522.330794774</v>
      </c>
      <c r="S52" s="79">
        <v>1.47E-2</v>
      </c>
      <c r="T52" s="79">
        <v>3.0999999999999999E-3</v>
      </c>
      <c r="U52" s="79">
        <v>5.9999999999999995E-4</v>
      </c>
    </row>
    <row r="53" spans="2:21">
      <c r="B53" t="s">
        <v>482</v>
      </c>
      <c r="C53" t="s">
        <v>483</v>
      </c>
      <c r="D53" t="s">
        <v>100</v>
      </c>
      <c r="E53" t="s">
        <v>123</v>
      </c>
      <c r="F53" t="s">
        <v>480</v>
      </c>
      <c r="G53" t="s">
        <v>448</v>
      </c>
      <c r="H53" t="s">
        <v>481</v>
      </c>
      <c r="I53" t="s">
        <v>218</v>
      </c>
      <c r="J53" t="s">
        <v>282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41118788.670000002</v>
      </c>
      <c r="P53" s="78">
        <v>134.51</v>
      </c>
      <c r="Q53" s="78">
        <v>0</v>
      </c>
      <c r="R53" s="78">
        <v>55308.882640017</v>
      </c>
      <c r="S53" s="79">
        <v>2.18E-2</v>
      </c>
      <c r="T53" s="79">
        <v>1.6500000000000001E-2</v>
      </c>
      <c r="U53" s="79">
        <v>3.3E-3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486</v>
      </c>
      <c r="G54" t="s">
        <v>448</v>
      </c>
      <c r="H54" t="s">
        <v>481</v>
      </c>
      <c r="I54" t="s">
        <v>218</v>
      </c>
      <c r="J54" t="s">
        <v>282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11924663.189999999</v>
      </c>
      <c r="P54" s="78">
        <v>91.71</v>
      </c>
      <c r="Q54" s="78">
        <v>0</v>
      </c>
      <c r="R54" s="78">
        <v>10936.108611549</v>
      </c>
      <c r="S54" s="79">
        <v>2.98E-2</v>
      </c>
      <c r="T54" s="79">
        <v>3.3E-3</v>
      </c>
      <c r="U54" s="79">
        <v>5.9999999999999995E-4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486</v>
      </c>
      <c r="G55" t="s">
        <v>448</v>
      </c>
      <c r="H55" t="s">
        <v>481</v>
      </c>
      <c r="I55" t="s">
        <v>218</v>
      </c>
      <c r="J55" t="s">
        <v>282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6401788.8899999997</v>
      </c>
      <c r="P55" s="78">
        <v>112.64</v>
      </c>
      <c r="Q55" s="78">
        <v>0</v>
      </c>
      <c r="R55" s="78">
        <v>7210.9750056960002</v>
      </c>
      <c r="S55" s="79">
        <v>1.44E-2</v>
      </c>
      <c r="T55" s="79">
        <v>2.2000000000000001E-3</v>
      </c>
      <c r="U55" s="79">
        <v>4.0000000000000002E-4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486</v>
      </c>
      <c r="G56" t="s">
        <v>448</v>
      </c>
      <c r="H56" t="s">
        <v>481</v>
      </c>
      <c r="I56" t="s">
        <v>218</v>
      </c>
      <c r="J56" t="s">
        <v>282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26345187.890000001</v>
      </c>
      <c r="P56" s="78">
        <v>101</v>
      </c>
      <c r="Q56" s="78">
        <v>0</v>
      </c>
      <c r="R56" s="78">
        <v>26608.6397689</v>
      </c>
      <c r="S56" s="79">
        <v>2.3900000000000001E-2</v>
      </c>
      <c r="T56" s="79">
        <v>8.0000000000000002E-3</v>
      </c>
      <c r="U56" s="79">
        <v>1.6000000000000001E-3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486</v>
      </c>
      <c r="G57" t="s">
        <v>448</v>
      </c>
      <c r="H57" t="s">
        <v>481</v>
      </c>
      <c r="I57" t="s">
        <v>218</v>
      </c>
      <c r="J57" t="s">
        <v>282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28120748.91</v>
      </c>
      <c r="P57" s="78">
        <v>100</v>
      </c>
      <c r="Q57" s="78">
        <v>0</v>
      </c>
      <c r="R57" s="78">
        <v>28120.748909999998</v>
      </c>
      <c r="S57" s="79">
        <v>2.1999999999999999E-2</v>
      </c>
      <c r="T57" s="79">
        <v>8.3999999999999995E-3</v>
      </c>
      <c r="U57" s="79">
        <v>1.6999999999999999E-3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486</v>
      </c>
      <c r="G58" t="s">
        <v>448</v>
      </c>
      <c r="H58" t="s">
        <v>481</v>
      </c>
      <c r="I58" t="s">
        <v>218</v>
      </c>
      <c r="J58" t="s">
        <v>282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26837168.579999998</v>
      </c>
      <c r="P58" s="78">
        <v>101.5</v>
      </c>
      <c r="Q58" s="78">
        <v>0</v>
      </c>
      <c r="R58" s="78">
        <v>27239.726108700001</v>
      </c>
      <c r="S58" s="79">
        <v>2.1299999999999999E-2</v>
      </c>
      <c r="T58" s="79">
        <v>8.0999999999999996E-3</v>
      </c>
      <c r="U58" s="79">
        <v>1.6000000000000001E-3</v>
      </c>
    </row>
    <row r="59" spans="2:21">
      <c r="B59" t="s">
        <v>495</v>
      </c>
      <c r="C59" t="s">
        <v>496</v>
      </c>
      <c r="D59" t="s">
        <v>100</v>
      </c>
      <c r="E59" t="s">
        <v>123</v>
      </c>
      <c r="F59" t="s">
        <v>486</v>
      </c>
      <c r="G59" t="s">
        <v>448</v>
      </c>
      <c r="H59" t="s">
        <v>481</v>
      </c>
      <c r="I59" t="s">
        <v>218</v>
      </c>
      <c r="J59" t="s">
        <v>282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18147169.010000002</v>
      </c>
      <c r="P59" s="78">
        <v>100.7</v>
      </c>
      <c r="Q59" s="78">
        <v>416.00353999999999</v>
      </c>
      <c r="R59" s="78">
        <v>18690.20273307</v>
      </c>
      <c r="S59" s="79">
        <v>2.3099999999999999E-2</v>
      </c>
      <c r="T59" s="79">
        <v>5.5999999999999999E-3</v>
      </c>
      <c r="U59" s="79">
        <v>1.1000000000000001E-3</v>
      </c>
    </row>
    <row r="60" spans="2:21">
      <c r="B60" t="s">
        <v>497</v>
      </c>
      <c r="C60" t="s">
        <v>498</v>
      </c>
      <c r="D60" t="s">
        <v>100</v>
      </c>
      <c r="E60" t="s">
        <v>123</v>
      </c>
      <c r="F60" t="s">
        <v>499</v>
      </c>
      <c r="G60" t="s">
        <v>448</v>
      </c>
      <c r="H60" t="s">
        <v>481</v>
      </c>
      <c r="I60" t="s">
        <v>218</v>
      </c>
      <c r="J60" t="s">
        <v>282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6043723.2800000003</v>
      </c>
      <c r="P60" s="78">
        <v>106.01</v>
      </c>
      <c r="Q60" s="78">
        <v>0</v>
      </c>
      <c r="R60" s="78">
        <v>6406.9510491279998</v>
      </c>
      <c r="S60" s="79">
        <v>9.1000000000000004E-3</v>
      </c>
      <c r="T60" s="79">
        <v>1.9E-3</v>
      </c>
      <c r="U60" s="79">
        <v>4.0000000000000002E-4</v>
      </c>
    </row>
    <row r="61" spans="2:21">
      <c r="B61" t="s">
        <v>500</v>
      </c>
      <c r="C61" t="s">
        <v>501</v>
      </c>
      <c r="D61" t="s">
        <v>100</v>
      </c>
      <c r="E61" t="s">
        <v>123</v>
      </c>
      <c r="F61" t="s">
        <v>499</v>
      </c>
      <c r="G61" t="s">
        <v>448</v>
      </c>
      <c r="H61" t="s">
        <v>481</v>
      </c>
      <c r="I61" t="s">
        <v>218</v>
      </c>
      <c r="J61" t="s">
        <v>282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8890518.1899999995</v>
      </c>
      <c r="P61" s="78">
        <v>115.54</v>
      </c>
      <c r="Q61" s="78">
        <v>0</v>
      </c>
      <c r="R61" s="78">
        <v>10272.104716726</v>
      </c>
      <c r="S61" s="79">
        <v>2.01E-2</v>
      </c>
      <c r="T61" s="79">
        <v>3.0999999999999999E-3</v>
      </c>
      <c r="U61" s="79">
        <v>5.9999999999999995E-4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499</v>
      </c>
      <c r="G62" t="s">
        <v>448</v>
      </c>
      <c r="H62" t="s">
        <v>481</v>
      </c>
      <c r="I62" t="s">
        <v>218</v>
      </c>
      <c r="J62" t="s">
        <v>282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21302610.219999999</v>
      </c>
      <c r="P62" s="78">
        <v>117.1</v>
      </c>
      <c r="Q62" s="78">
        <v>0</v>
      </c>
      <c r="R62" s="78">
        <v>24945.356567620001</v>
      </c>
      <c r="S62" s="79">
        <v>2.12E-2</v>
      </c>
      <c r="T62" s="79">
        <v>7.4999999999999997E-3</v>
      </c>
      <c r="U62" s="79">
        <v>1.5E-3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507</v>
      </c>
      <c r="H63" t="s">
        <v>481</v>
      </c>
      <c r="I63" t="s">
        <v>218</v>
      </c>
      <c r="J63" t="s">
        <v>282</v>
      </c>
      <c r="L63" t="s">
        <v>102</v>
      </c>
      <c r="M63" s="79">
        <v>2.9899999999999999E-2</v>
      </c>
      <c r="N63" s="79">
        <v>0</v>
      </c>
      <c r="O63" s="78">
        <v>676037.37</v>
      </c>
      <c r="P63" s="78">
        <v>109.25</v>
      </c>
      <c r="Q63" s="78">
        <v>0</v>
      </c>
      <c r="R63" s="78">
        <v>738.57082672499996</v>
      </c>
      <c r="S63" s="79">
        <v>2.3E-3</v>
      </c>
      <c r="T63" s="79">
        <v>2.0000000000000001E-4</v>
      </c>
      <c r="U63" s="79">
        <v>0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506</v>
      </c>
      <c r="G64" t="s">
        <v>507</v>
      </c>
      <c r="H64" t="s">
        <v>481</v>
      </c>
      <c r="I64" t="s">
        <v>218</v>
      </c>
      <c r="J64" t="s">
        <v>282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6889273.8099999996</v>
      </c>
      <c r="P64" s="78">
        <v>113.29</v>
      </c>
      <c r="Q64" s="78">
        <v>0</v>
      </c>
      <c r="R64" s="78">
        <v>7804.8582993489999</v>
      </c>
      <c r="S64" s="79">
        <v>7.4999999999999997E-3</v>
      </c>
      <c r="T64" s="79">
        <v>2.3E-3</v>
      </c>
      <c r="U64" s="79">
        <v>5.0000000000000001E-4</v>
      </c>
    </row>
    <row r="65" spans="2:21">
      <c r="B65" t="s">
        <v>510</v>
      </c>
      <c r="C65" t="s">
        <v>511</v>
      </c>
      <c r="D65" t="s">
        <v>100</v>
      </c>
      <c r="E65" t="s">
        <v>123</v>
      </c>
      <c r="F65" t="s">
        <v>512</v>
      </c>
      <c r="G65" t="s">
        <v>448</v>
      </c>
      <c r="H65" t="s">
        <v>481</v>
      </c>
      <c r="I65" t="s">
        <v>218</v>
      </c>
      <c r="J65" t="s">
        <v>282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47117959.710000001</v>
      </c>
      <c r="P65" s="78">
        <v>103.2</v>
      </c>
      <c r="Q65" s="78">
        <v>0</v>
      </c>
      <c r="R65" s="78">
        <v>48625.73442072</v>
      </c>
      <c r="S65" s="79">
        <v>1.47E-2</v>
      </c>
      <c r="T65" s="79">
        <v>1.4500000000000001E-2</v>
      </c>
      <c r="U65" s="79">
        <v>2.8999999999999998E-3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515</v>
      </c>
      <c r="G66" t="s">
        <v>448</v>
      </c>
      <c r="H66" t="s">
        <v>481</v>
      </c>
      <c r="I66" t="s">
        <v>218</v>
      </c>
      <c r="J66" t="s">
        <v>282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34725145.780000001</v>
      </c>
      <c r="P66" s="78">
        <v>107.8</v>
      </c>
      <c r="Q66" s="78">
        <v>0</v>
      </c>
      <c r="R66" s="78">
        <v>37433.707150839997</v>
      </c>
      <c r="S66" s="79">
        <v>2.8400000000000002E-2</v>
      </c>
      <c r="T66" s="79">
        <v>1.12E-2</v>
      </c>
      <c r="U66" s="79">
        <v>2.2000000000000001E-3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515</v>
      </c>
      <c r="G67" t="s">
        <v>448</v>
      </c>
      <c r="H67" t="s">
        <v>481</v>
      </c>
      <c r="I67" t="s">
        <v>218</v>
      </c>
      <c r="J67" t="s">
        <v>282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2233121.81</v>
      </c>
      <c r="P67" s="78">
        <v>112</v>
      </c>
      <c r="Q67" s="78">
        <v>0</v>
      </c>
      <c r="R67" s="78">
        <v>2501.0964272000001</v>
      </c>
      <c r="S67" s="79">
        <v>2.2499999999999999E-2</v>
      </c>
      <c r="T67" s="79">
        <v>6.9999999999999999E-4</v>
      </c>
      <c r="U67" s="79">
        <v>1E-4</v>
      </c>
    </row>
    <row r="68" spans="2:21">
      <c r="B68" t="s">
        <v>518</v>
      </c>
      <c r="C68" t="s">
        <v>519</v>
      </c>
      <c r="D68" t="s">
        <v>100</v>
      </c>
      <c r="E68" t="s">
        <v>123</v>
      </c>
      <c r="F68" t="s">
        <v>515</v>
      </c>
      <c r="G68" t="s">
        <v>448</v>
      </c>
      <c r="H68" t="s">
        <v>481</v>
      </c>
      <c r="I68" t="s">
        <v>218</v>
      </c>
      <c r="J68" t="s">
        <v>282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37379335.990000002</v>
      </c>
      <c r="P68" s="78">
        <v>110.35</v>
      </c>
      <c r="Q68" s="78">
        <v>0</v>
      </c>
      <c r="R68" s="78">
        <v>41248.097264964999</v>
      </c>
      <c r="S68" s="79">
        <v>2.2700000000000001E-2</v>
      </c>
      <c r="T68" s="79">
        <v>1.23E-2</v>
      </c>
      <c r="U68" s="79">
        <v>2.3999999999999998E-3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515</v>
      </c>
      <c r="G69" t="s">
        <v>448</v>
      </c>
      <c r="H69" t="s">
        <v>481</v>
      </c>
      <c r="I69" t="s">
        <v>218</v>
      </c>
      <c r="J69" t="s">
        <v>282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24522074.449999999</v>
      </c>
      <c r="P69" s="78">
        <v>93.9</v>
      </c>
      <c r="Q69" s="78">
        <v>0</v>
      </c>
      <c r="R69" s="78">
        <v>23026.227908550001</v>
      </c>
      <c r="S69" s="79">
        <v>1.5100000000000001E-2</v>
      </c>
      <c r="T69" s="79">
        <v>6.8999999999999999E-3</v>
      </c>
      <c r="U69" s="79">
        <v>1.4E-3</v>
      </c>
    </row>
    <row r="70" spans="2:21">
      <c r="B70" t="s">
        <v>522</v>
      </c>
      <c r="C70" t="s">
        <v>523</v>
      </c>
      <c r="D70" t="s">
        <v>100</v>
      </c>
      <c r="E70" t="s">
        <v>123</v>
      </c>
      <c r="F70" t="s">
        <v>512</v>
      </c>
      <c r="G70" t="s">
        <v>448</v>
      </c>
      <c r="H70" t="s">
        <v>481</v>
      </c>
      <c r="I70" t="s">
        <v>218</v>
      </c>
      <c r="J70" t="s">
        <v>282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9811893.6799999997</v>
      </c>
      <c r="P70" s="78">
        <v>103</v>
      </c>
      <c r="Q70" s="78">
        <v>0</v>
      </c>
      <c r="R70" s="78">
        <v>10106.2504904</v>
      </c>
      <c r="S70" s="79">
        <v>2.7199999999999998E-2</v>
      </c>
      <c r="T70" s="79">
        <v>3.0000000000000001E-3</v>
      </c>
      <c r="U70" s="79">
        <v>5.9999999999999995E-4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512</v>
      </c>
      <c r="G71" t="s">
        <v>448</v>
      </c>
      <c r="H71" t="s">
        <v>481</v>
      </c>
      <c r="I71" t="s">
        <v>218</v>
      </c>
      <c r="J71" t="s">
        <v>282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7126565.2699999996</v>
      </c>
      <c r="P71" s="78">
        <v>89.4</v>
      </c>
      <c r="Q71" s="78">
        <v>0</v>
      </c>
      <c r="R71" s="78">
        <v>6371.1493513799996</v>
      </c>
      <c r="S71" s="79">
        <v>2.3800000000000002E-2</v>
      </c>
      <c r="T71" s="79">
        <v>1.9E-3</v>
      </c>
      <c r="U71" s="79">
        <v>4.0000000000000002E-4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528</v>
      </c>
      <c r="G72" t="s">
        <v>448</v>
      </c>
      <c r="H72" t="s">
        <v>481</v>
      </c>
      <c r="I72" t="s">
        <v>218</v>
      </c>
      <c r="J72" t="s">
        <v>282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855245.06</v>
      </c>
      <c r="P72" s="78">
        <v>89.92</v>
      </c>
      <c r="Q72" s="78">
        <v>0</v>
      </c>
      <c r="R72" s="78">
        <v>769.036357952</v>
      </c>
      <c r="S72" s="79">
        <v>1.9E-3</v>
      </c>
      <c r="T72" s="79">
        <v>2.0000000000000001E-4</v>
      </c>
      <c r="U72" s="79">
        <v>0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528</v>
      </c>
      <c r="G73" t="s">
        <v>448</v>
      </c>
      <c r="H73" t="s">
        <v>481</v>
      </c>
      <c r="I73" t="s">
        <v>218</v>
      </c>
      <c r="J73" t="s">
        <v>282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9564422.0199999996</v>
      </c>
      <c r="P73" s="78">
        <v>92.15</v>
      </c>
      <c r="Q73" s="78">
        <v>0</v>
      </c>
      <c r="R73" s="78">
        <v>8813.6148914299993</v>
      </c>
      <c r="S73" s="79">
        <v>2.5499999999999998E-2</v>
      </c>
      <c r="T73" s="79">
        <v>2.5999999999999999E-3</v>
      </c>
      <c r="U73" s="79">
        <v>5.0000000000000001E-4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528</v>
      </c>
      <c r="G74" t="s">
        <v>448</v>
      </c>
      <c r="H74" t="s">
        <v>481</v>
      </c>
      <c r="I74" t="s">
        <v>218</v>
      </c>
      <c r="J74" t="s">
        <v>282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11683249.02</v>
      </c>
      <c r="P74" s="78">
        <v>99.17</v>
      </c>
      <c r="Q74" s="78">
        <v>0</v>
      </c>
      <c r="R74" s="78">
        <v>11586.278053133999</v>
      </c>
      <c r="S74" s="79">
        <v>2.5999999999999999E-2</v>
      </c>
      <c r="T74" s="79">
        <v>3.5000000000000001E-3</v>
      </c>
      <c r="U74" s="79">
        <v>6.9999999999999999E-4</v>
      </c>
    </row>
    <row r="75" spans="2:21">
      <c r="B75" t="s">
        <v>533</v>
      </c>
      <c r="C75" t="s">
        <v>534</v>
      </c>
      <c r="D75" t="s">
        <v>100</v>
      </c>
      <c r="E75" t="s">
        <v>123</v>
      </c>
      <c r="F75" t="s">
        <v>393</v>
      </c>
      <c r="G75" t="s">
        <v>388</v>
      </c>
      <c r="H75" t="s">
        <v>481</v>
      </c>
      <c r="I75" t="s">
        <v>218</v>
      </c>
      <c r="J75" t="s">
        <v>282</v>
      </c>
      <c r="K75" s="78">
        <v>0.83</v>
      </c>
      <c r="L75" t="s">
        <v>102</v>
      </c>
      <c r="M75" s="79">
        <v>0.04</v>
      </c>
      <c r="N75" s="79">
        <v>1.44E-2</v>
      </c>
      <c r="O75" s="78">
        <v>31983103.719999999</v>
      </c>
      <c r="P75" s="78">
        <v>111.43</v>
      </c>
      <c r="Q75" s="78">
        <v>0</v>
      </c>
      <c r="R75" s="78">
        <v>35638.772475195998</v>
      </c>
      <c r="S75" s="79">
        <v>2.3699999999999999E-2</v>
      </c>
      <c r="T75" s="79">
        <v>1.0699999999999999E-2</v>
      </c>
      <c r="U75" s="79">
        <v>2.0999999999999999E-3</v>
      </c>
    </row>
    <row r="76" spans="2:21">
      <c r="B76" t="s">
        <v>535</v>
      </c>
      <c r="C76" t="s">
        <v>536</v>
      </c>
      <c r="D76" t="s">
        <v>100</v>
      </c>
      <c r="E76" t="s">
        <v>123</v>
      </c>
      <c r="F76" t="s">
        <v>537</v>
      </c>
      <c r="G76" t="s">
        <v>538</v>
      </c>
      <c r="H76" t="s">
        <v>481</v>
      </c>
      <c r="I76" t="s">
        <v>218</v>
      </c>
      <c r="J76" t="s">
        <v>282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54779.4</v>
      </c>
      <c r="P76" s="78">
        <v>126.68</v>
      </c>
      <c r="Q76" s="78">
        <v>0</v>
      </c>
      <c r="R76" s="78">
        <v>69.394543920000004</v>
      </c>
      <c r="S76" s="79">
        <v>1.1000000000000001E-3</v>
      </c>
      <c r="T76" s="79">
        <v>0</v>
      </c>
      <c r="U76" s="79">
        <v>0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541</v>
      </c>
      <c r="G77" t="s">
        <v>542</v>
      </c>
      <c r="H77" t="s">
        <v>543</v>
      </c>
      <c r="I77" t="s">
        <v>150</v>
      </c>
      <c r="J77" t="s">
        <v>282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69445515.859999999</v>
      </c>
      <c r="P77" s="78">
        <v>118.3</v>
      </c>
      <c r="Q77" s="78">
        <v>0</v>
      </c>
      <c r="R77" s="78">
        <v>82154.045262379994</v>
      </c>
      <c r="S77" s="79">
        <v>2.35E-2</v>
      </c>
      <c r="T77" s="79">
        <v>2.46E-2</v>
      </c>
      <c r="U77" s="79">
        <v>4.8999999999999998E-3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541</v>
      </c>
      <c r="G78" t="s">
        <v>542</v>
      </c>
      <c r="H78" t="s">
        <v>543</v>
      </c>
      <c r="I78" t="s">
        <v>150</v>
      </c>
      <c r="J78" t="s">
        <v>282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34066524.100000001</v>
      </c>
      <c r="P78" s="78">
        <v>120</v>
      </c>
      <c r="Q78" s="78">
        <v>1025.54375</v>
      </c>
      <c r="R78" s="78">
        <v>41905.372669999997</v>
      </c>
      <c r="S78" s="79">
        <v>1.2800000000000001E-2</v>
      </c>
      <c r="T78" s="79">
        <v>1.2500000000000001E-2</v>
      </c>
      <c r="U78" s="79">
        <v>2.5000000000000001E-3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541</v>
      </c>
      <c r="G79" t="s">
        <v>542</v>
      </c>
      <c r="H79" t="s">
        <v>543</v>
      </c>
      <c r="I79" t="s">
        <v>150</v>
      </c>
      <c r="J79" t="s">
        <v>282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25225062.52</v>
      </c>
      <c r="P79" s="78">
        <v>108</v>
      </c>
      <c r="Q79" s="78">
        <v>0</v>
      </c>
      <c r="R79" s="78">
        <v>27243.067521600002</v>
      </c>
      <c r="S79" s="79">
        <v>2.0400000000000001E-2</v>
      </c>
      <c r="T79" s="79">
        <v>8.0999999999999996E-3</v>
      </c>
      <c r="U79" s="79">
        <v>1.6000000000000001E-3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550</v>
      </c>
      <c r="G80" t="s">
        <v>448</v>
      </c>
      <c r="H80" t="s">
        <v>481</v>
      </c>
      <c r="I80" t="s">
        <v>218</v>
      </c>
      <c r="J80" t="s">
        <v>282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8570316.8399999999</v>
      </c>
      <c r="P80" s="78">
        <v>100.87</v>
      </c>
      <c r="Q80" s="78">
        <v>0</v>
      </c>
      <c r="R80" s="78">
        <v>8644.8785965080006</v>
      </c>
      <c r="S80" s="79">
        <v>1.89E-2</v>
      </c>
      <c r="T80" s="79">
        <v>2.5999999999999999E-3</v>
      </c>
      <c r="U80" s="79">
        <v>5.0000000000000001E-4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538</v>
      </c>
      <c r="H81" t="s">
        <v>481</v>
      </c>
      <c r="I81" t="s">
        <v>218</v>
      </c>
      <c r="J81" t="s">
        <v>282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108490.12</v>
      </c>
      <c r="P81" s="78">
        <v>125.1</v>
      </c>
      <c r="Q81" s="78">
        <v>0</v>
      </c>
      <c r="R81" s="78">
        <v>135.72114012</v>
      </c>
      <c r="S81" s="79">
        <v>2.8999999999999998E-3</v>
      </c>
      <c r="T81" s="79">
        <v>0</v>
      </c>
      <c r="U81" s="79">
        <v>0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393</v>
      </c>
      <c r="G82" t="s">
        <v>388</v>
      </c>
      <c r="H82" t="s">
        <v>481</v>
      </c>
      <c r="I82" t="s">
        <v>218</v>
      </c>
      <c r="J82" t="s">
        <v>282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241.72</v>
      </c>
      <c r="P82" s="78">
        <v>4972667</v>
      </c>
      <c r="Q82" s="78">
        <v>0</v>
      </c>
      <c r="R82" s="78">
        <v>12019.9306724</v>
      </c>
      <c r="S82" s="79">
        <v>0</v>
      </c>
      <c r="T82" s="79">
        <v>3.5999999999999999E-3</v>
      </c>
      <c r="U82" s="79">
        <v>6.9999999999999999E-4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393</v>
      </c>
      <c r="G83" t="s">
        <v>388</v>
      </c>
      <c r="H83" t="s">
        <v>481</v>
      </c>
      <c r="I83" t="s">
        <v>218</v>
      </c>
      <c r="J83" t="s">
        <v>282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368.5</v>
      </c>
      <c r="P83" s="78">
        <v>4873513</v>
      </c>
      <c r="Q83" s="78">
        <v>0</v>
      </c>
      <c r="R83" s="78">
        <v>17958.895404999999</v>
      </c>
      <c r="S83" s="79">
        <v>0</v>
      </c>
      <c r="T83" s="79">
        <v>5.4000000000000003E-3</v>
      </c>
      <c r="U83" s="79">
        <v>1.1000000000000001E-3</v>
      </c>
    </row>
    <row r="84" spans="2:21">
      <c r="B84" t="s">
        <v>558</v>
      </c>
      <c r="C84" t="s">
        <v>559</v>
      </c>
      <c r="D84" t="s">
        <v>100</v>
      </c>
      <c r="E84" t="s">
        <v>123</v>
      </c>
      <c r="F84" t="s">
        <v>393</v>
      </c>
      <c r="G84" t="s">
        <v>388</v>
      </c>
      <c r="H84" t="s">
        <v>481</v>
      </c>
      <c r="I84" t="s">
        <v>218</v>
      </c>
      <c r="J84" t="s">
        <v>282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300.54000000000002</v>
      </c>
      <c r="P84" s="78">
        <v>4738000</v>
      </c>
      <c r="Q84" s="78">
        <v>0</v>
      </c>
      <c r="R84" s="78">
        <v>14239.5852</v>
      </c>
      <c r="S84" s="79">
        <v>0</v>
      </c>
      <c r="T84" s="79">
        <v>4.3E-3</v>
      </c>
      <c r="U84" s="79">
        <v>8.0000000000000004E-4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393</v>
      </c>
      <c r="G85" t="s">
        <v>388</v>
      </c>
      <c r="H85" t="s">
        <v>481</v>
      </c>
      <c r="I85" t="s">
        <v>218</v>
      </c>
      <c r="J85" t="s">
        <v>282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113.41</v>
      </c>
      <c r="P85" s="78">
        <v>4855001</v>
      </c>
      <c r="Q85" s="78">
        <v>0</v>
      </c>
      <c r="R85" s="78">
        <v>5506.0566341000003</v>
      </c>
      <c r="S85" s="79">
        <v>0</v>
      </c>
      <c r="T85" s="79">
        <v>1.6000000000000001E-3</v>
      </c>
      <c r="U85" s="79">
        <v>2.9999999999999997E-4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393</v>
      </c>
      <c r="G86" t="s">
        <v>388</v>
      </c>
      <c r="H86" t="s">
        <v>481</v>
      </c>
      <c r="I86" t="s">
        <v>218</v>
      </c>
      <c r="J86" t="s">
        <v>282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20172617.539999999</v>
      </c>
      <c r="P86" s="78">
        <v>109.96</v>
      </c>
      <c r="Q86" s="78">
        <v>0</v>
      </c>
      <c r="R86" s="78">
        <v>22181.810246984001</v>
      </c>
      <c r="S86" s="79">
        <v>2.0199999999999999E-2</v>
      </c>
      <c r="T86" s="79">
        <v>6.6E-3</v>
      </c>
      <c r="U86" s="79">
        <v>1.2999999999999999E-3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566</v>
      </c>
      <c r="G87" t="s">
        <v>448</v>
      </c>
      <c r="H87" t="s">
        <v>481</v>
      </c>
      <c r="I87" t="s">
        <v>218</v>
      </c>
      <c r="J87" t="s">
        <v>282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18636334.629999999</v>
      </c>
      <c r="P87" s="78">
        <v>107.66</v>
      </c>
      <c r="Q87" s="78">
        <v>0</v>
      </c>
      <c r="R87" s="78">
        <v>20063.877862657999</v>
      </c>
      <c r="S87" s="79">
        <v>2.7300000000000001E-2</v>
      </c>
      <c r="T87" s="79">
        <v>6.0000000000000001E-3</v>
      </c>
      <c r="U87" s="79">
        <v>1.1999999999999999E-3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428</v>
      </c>
      <c r="G88" t="s">
        <v>388</v>
      </c>
      <c r="H88" t="s">
        <v>481</v>
      </c>
      <c r="I88" t="s">
        <v>218</v>
      </c>
      <c r="J88" t="s">
        <v>282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39705542.009999998</v>
      </c>
      <c r="P88" s="78">
        <v>110.66</v>
      </c>
      <c r="Q88" s="78">
        <v>718.00990999999999</v>
      </c>
      <c r="R88" s="78">
        <v>44656.162698266002</v>
      </c>
      <c r="S88" s="79">
        <v>2.52E-2</v>
      </c>
      <c r="T88" s="79">
        <v>1.3299999999999999E-2</v>
      </c>
      <c r="U88" s="79">
        <v>2.5999999999999999E-3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486</v>
      </c>
      <c r="G89" t="s">
        <v>448</v>
      </c>
      <c r="H89" t="s">
        <v>571</v>
      </c>
      <c r="I89" t="s">
        <v>218</v>
      </c>
      <c r="J89" t="s">
        <v>282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5224281.6900000004</v>
      </c>
      <c r="P89" s="78">
        <v>115.65</v>
      </c>
      <c r="Q89" s="78">
        <v>0</v>
      </c>
      <c r="R89" s="78">
        <v>6041.8817744850003</v>
      </c>
      <c r="S89" s="79">
        <v>6.3E-3</v>
      </c>
      <c r="T89" s="79">
        <v>1.8E-3</v>
      </c>
      <c r="U89" s="79">
        <v>4.0000000000000002E-4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486</v>
      </c>
      <c r="G90" t="s">
        <v>448</v>
      </c>
      <c r="H90" t="s">
        <v>571</v>
      </c>
      <c r="I90" t="s">
        <v>218</v>
      </c>
      <c r="J90" t="s">
        <v>282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7752433.8200000003</v>
      </c>
      <c r="P90" s="78">
        <v>106</v>
      </c>
      <c r="Q90" s="78">
        <v>195.96151</v>
      </c>
      <c r="R90" s="78">
        <v>8413.5413592000004</v>
      </c>
      <c r="S90" s="79">
        <v>1.46E-2</v>
      </c>
      <c r="T90" s="79">
        <v>2.5000000000000001E-3</v>
      </c>
      <c r="U90" s="79">
        <v>5.0000000000000001E-4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486</v>
      </c>
      <c r="G91" t="s">
        <v>448</v>
      </c>
      <c r="H91" t="s">
        <v>571</v>
      </c>
      <c r="I91" t="s">
        <v>218</v>
      </c>
      <c r="J91" t="s">
        <v>282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1176924.1299999999</v>
      </c>
      <c r="P91" s="78">
        <v>97</v>
      </c>
      <c r="Q91" s="78">
        <v>0</v>
      </c>
      <c r="R91" s="78">
        <v>1141.6164060999999</v>
      </c>
      <c r="S91" s="79">
        <v>8.9999999999999998E-4</v>
      </c>
      <c r="T91" s="79">
        <v>2.9999999999999997E-4</v>
      </c>
      <c r="U91" s="79">
        <v>1E-4</v>
      </c>
    </row>
    <row r="92" spans="2:21">
      <c r="B92" t="s">
        <v>576</v>
      </c>
      <c r="C92" t="s">
        <v>577</v>
      </c>
      <c r="D92" t="s">
        <v>100</v>
      </c>
      <c r="E92" t="s">
        <v>123</v>
      </c>
      <c r="F92" t="s">
        <v>486</v>
      </c>
      <c r="G92" t="s">
        <v>448</v>
      </c>
      <c r="H92" t="s">
        <v>571</v>
      </c>
      <c r="I92" t="s">
        <v>218</v>
      </c>
      <c r="J92" t="s">
        <v>282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5376968.9900000002</v>
      </c>
      <c r="P92" s="78">
        <v>96.14</v>
      </c>
      <c r="Q92" s="78">
        <v>0</v>
      </c>
      <c r="R92" s="78">
        <v>5169.417986986</v>
      </c>
      <c r="S92" s="79">
        <v>1.37E-2</v>
      </c>
      <c r="T92" s="79">
        <v>1.5E-3</v>
      </c>
      <c r="U92" s="79">
        <v>2.9999999999999997E-4</v>
      </c>
    </row>
    <row r="93" spans="2:21">
      <c r="B93" t="s">
        <v>578</v>
      </c>
      <c r="C93" t="s">
        <v>579</v>
      </c>
      <c r="D93" t="s">
        <v>100</v>
      </c>
      <c r="E93" t="s">
        <v>123</v>
      </c>
      <c r="F93" t="s">
        <v>580</v>
      </c>
      <c r="G93" t="s">
        <v>542</v>
      </c>
      <c r="H93" t="s">
        <v>571</v>
      </c>
      <c r="I93" t="s">
        <v>218</v>
      </c>
      <c r="J93" t="s">
        <v>282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8798682.1099999994</v>
      </c>
      <c r="P93" s="78">
        <v>101.28</v>
      </c>
      <c r="Q93" s="78">
        <v>0</v>
      </c>
      <c r="R93" s="78">
        <v>8911.3052410079999</v>
      </c>
      <c r="S93" s="79">
        <v>1.6199999999999999E-2</v>
      </c>
      <c r="T93" s="79">
        <v>2.7000000000000001E-3</v>
      </c>
      <c r="U93" s="79">
        <v>5.0000000000000001E-4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580</v>
      </c>
      <c r="G94" t="s">
        <v>542</v>
      </c>
      <c r="H94" t="s">
        <v>571</v>
      </c>
      <c r="I94" t="s">
        <v>218</v>
      </c>
      <c r="J94" t="s">
        <v>282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34970336.549999997</v>
      </c>
      <c r="P94" s="78">
        <v>96.55</v>
      </c>
      <c r="Q94" s="78">
        <v>0</v>
      </c>
      <c r="R94" s="78">
        <v>33763.859939025002</v>
      </c>
      <c r="S94" s="79">
        <v>2.01E-2</v>
      </c>
      <c r="T94" s="79">
        <v>1.01E-2</v>
      </c>
      <c r="U94" s="79">
        <v>2E-3</v>
      </c>
    </row>
    <row r="95" spans="2:21">
      <c r="B95" t="s">
        <v>583</v>
      </c>
      <c r="C95" t="s">
        <v>584</v>
      </c>
      <c r="D95" t="s">
        <v>100</v>
      </c>
      <c r="E95" t="s">
        <v>123</v>
      </c>
      <c r="F95" t="s">
        <v>585</v>
      </c>
      <c r="G95" t="s">
        <v>586</v>
      </c>
      <c r="H95" t="s">
        <v>571</v>
      </c>
      <c r="I95" t="s">
        <v>218</v>
      </c>
      <c r="J95" t="s">
        <v>282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54795091.189999998</v>
      </c>
      <c r="P95" s="78">
        <v>145.5</v>
      </c>
      <c r="Q95" s="78">
        <v>0</v>
      </c>
      <c r="R95" s="78">
        <v>79726.857681449997</v>
      </c>
      <c r="S95" s="79">
        <v>1.54E-2</v>
      </c>
      <c r="T95" s="79">
        <v>2.3800000000000002E-2</v>
      </c>
      <c r="U95" s="79">
        <v>4.7000000000000002E-3</v>
      </c>
    </row>
    <row r="96" spans="2:21">
      <c r="B96" t="s">
        <v>587</v>
      </c>
      <c r="C96" t="s">
        <v>588</v>
      </c>
      <c r="D96" t="s">
        <v>100</v>
      </c>
      <c r="E96" t="s">
        <v>123</v>
      </c>
      <c r="F96" t="s">
        <v>589</v>
      </c>
      <c r="G96" t="s">
        <v>132</v>
      </c>
      <c r="H96" t="s">
        <v>571</v>
      </c>
      <c r="I96" t="s">
        <v>218</v>
      </c>
      <c r="J96" t="s">
        <v>282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22414064.600000001</v>
      </c>
      <c r="P96" s="78">
        <v>100.22</v>
      </c>
      <c r="Q96" s="78">
        <v>0</v>
      </c>
      <c r="R96" s="78">
        <v>22463.37554212</v>
      </c>
      <c r="S96" s="79">
        <v>2.5399999999999999E-2</v>
      </c>
      <c r="T96" s="79">
        <v>6.7000000000000002E-3</v>
      </c>
      <c r="U96" s="79">
        <v>1.2999999999999999E-3</v>
      </c>
    </row>
    <row r="97" spans="2:21">
      <c r="B97" t="s">
        <v>590</v>
      </c>
      <c r="C97" t="s">
        <v>591</v>
      </c>
      <c r="D97" t="s">
        <v>100</v>
      </c>
      <c r="E97" t="s">
        <v>123</v>
      </c>
      <c r="F97" t="s">
        <v>589</v>
      </c>
      <c r="G97" t="s">
        <v>132</v>
      </c>
      <c r="H97" t="s">
        <v>571</v>
      </c>
      <c r="I97" t="s">
        <v>218</v>
      </c>
      <c r="J97" t="s">
        <v>282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18393292.079999998</v>
      </c>
      <c r="P97" s="78">
        <v>107.15</v>
      </c>
      <c r="Q97" s="78">
        <v>0</v>
      </c>
      <c r="R97" s="78">
        <v>19708.41246372</v>
      </c>
      <c r="S97" s="79">
        <v>1.23E-2</v>
      </c>
      <c r="T97" s="79">
        <v>5.8999999999999999E-3</v>
      </c>
      <c r="U97" s="79">
        <v>1.1999999999999999E-3</v>
      </c>
    </row>
    <row r="98" spans="2:21">
      <c r="B98" t="s">
        <v>592</v>
      </c>
      <c r="C98" t="s">
        <v>593</v>
      </c>
      <c r="D98" t="s">
        <v>100</v>
      </c>
      <c r="E98" t="s">
        <v>123</v>
      </c>
      <c r="F98" t="s">
        <v>528</v>
      </c>
      <c r="G98" t="s">
        <v>448</v>
      </c>
      <c r="H98" t="s">
        <v>214</v>
      </c>
      <c r="I98" t="s">
        <v>150</v>
      </c>
      <c r="J98" t="s">
        <v>282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4919906.82</v>
      </c>
      <c r="P98" s="78">
        <v>98.05</v>
      </c>
      <c r="Q98" s="78">
        <v>0</v>
      </c>
      <c r="R98" s="78">
        <v>4823.9686370099998</v>
      </c>
      <c r="S98" s="79">
        <v>1.2500000000000001E-2</v>
      </c>
      <c r="T98" s="79">
        <v>1.4E-3</v>
      </c>
      <c r="U98" s="79">
        <v>2.9999999999999997E-4</v>
      </c>
    </row>
    <row r="99" spans="2:21">
      <c r="B99" t="s">
        <v>594</v>
      </c>
      <c r="C99" t="s">
        <v>595</v>
      </c>
      <c r="D99" t="s">
        <v>100</v>
      </c>
      <c r="E99" t="s">
        <v>123</v>
      </c>
      <c r="F99" t="s">
        <v>528</v>
      </c>
      <c r="G99" t="s">
        <v>448</v>
      </c>
      <c r="H99" t="s">
        <v>214</v>
      </c>
      <c r="I99" t="s">
        <v>150</v>
      </c>
      <c r="J99" t="s">
        <v>282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8587093.25</v>
      </c>
      <c r="P99" s="78">
        <v>98.45</v>
      </c>
      <c r="Q99" s="78">
        <v>0</v>
      </c>
      <c r="R99" s="78">
        <v>8453.9933046250007</v>
      </c>
      <c r="S99" s="79">
        <v>1.3100000000000001E-2</v>
      </c>
      <c r="T99" s="79">
        <v>2.5000000000000001E-3</v>
      </c>
      <c r="U99" s="79">
        <v>5.0000000000000001E-4</v>
      </c>
    </row>
    <row r="100" spans="2:21">
      <c r="B100" t="s">
        <v>596</v>
      </c>
      <c r="C100" t="s">
        <v>597</v>
      </c>
      <c r="D100" t="s">
        <v>100</v>
      </c>
      <c r="E100" t="s">
        <v>123</v>
      </c>
      <c r="F100" t="s">
        <v>528</v>
      </c>
      <c r="G100" t="s">
        <v>448</v>
      </c>
      <c r="H100" t="s">
        <v>214</v>
      </c>
      <c r="I100" t="s">
        <v>150</v>
      </c>
      <c r="J100" t="s">
        <v>282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4238665.5999999996</v>
      </c>
      <c r="P100" s="78">
        <v>99.7</v>
      </c>
      <c r="Q100" s="78">
        <v>0</v>
      </c>
      <c r="R100" s="78">
        <v>4225.9496031999997</v>
      </c>
      <c r="S100" s="79">
        <v>9.4000000000000004E-3</v>
      </c>
      <c r="T100" s="79">
        <v>1.2999999999999999E-3</v>
      </c>
      <c r="U100" s="79">
        <v>2.9999999999999997E-4</v>
      </c>
    </row>
    <row r="101" spans="2:21">
      <c r="B101" t="s">
        <v>598</v>
      </c>
      <c r="C101" t="s">
        <v>599</v>
      </c>
      <c r="D101" t="s">
        <v>100</v>
      </c>
      <c r="E101" t="s">
        <v>123</v>
      </c>
      <c r="F101" t="s">
        <v>528</v>
      </c>
      <c r="G101" t="s">
        <v>448</v>
      </c>
      <c r="H101" t="s">
        <v>214</v>
      </c>
      <c r="I101" t="s">
        <v>150</v>
      </c>
      <c r="J101" t="s">
        <v>282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893806.07</v>
      </c>
      <c r="P101" s="78">
        <v>86.84</v>
      </c>
      <c r="Q101" s="78">
        <v>0</v>
      </c>
      <c r="R101" s="78">
        <v>776.18119118799996</v>
      </c>
      <c r="S101" s="79">
        <v>1.5E-3</v>
      </c>
      <c r="T101" s="79">
        <v>2.0000000000000001E-4</v>
      </c>
      <c r="U101" s="79">
        <v>0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528</v>
      </c>
      <c r="G102" t="s">
        <v>448</v>
      </c>
      <c r="H102" t="s">
        <v>571</v>
      </c>
      <c r="I102" t="s">
        <v>218</v>
      </c>
      <c r="J102" t="s">
        <v>282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5561043.4800000004</v>
      </c>
      <c r="P102" s="78">
        <v>102.1</v>
      </c>
      <c r="Q102" s="78">
        <v>0</v>
      </c>
      <c r="R102" s="78">
        <v>5677.8253930800001</v>
      </c>
      <c r="S102" s="79">
        <v>1.2999999999999999E-2</v>
      </c>
      <c r="T102" s="79">
        <v>1.6999999999999999E-3</v>
      </c>
      <c r="U102" s="79">
        <v>2.9999999999999997E-4</v>
      </c>
    </row>
    <row r="103" spans="2:21">
      <c r="B103" t="s">
        <v>602</v>
      </c>
      <c r="C103" t="s">
        <v>603</v>
      </c>
      <c r="D103" t="s">
        <v>100</v>
      </c>
      <c r="E103" t="s">
        <v>123</v>
      </c>
      <c r="F103" t="s">
        <v>528</v>
      </c>
      <c r="G103" t="s">
        <v>448</v>
      </c>
      <c r="H103" t="s">
        <v>214</v>
      </c>
      <c r="I103" t="s">
        <v>150</v>
      </c>
      <c r="J103" t="s">
        <v>282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10566742.85</v>
      </c>
      <c r="P103" s="78">
        <v>101.53</v>
      </c>
      <c r="Q103" s="78">
        <v>0</v>
      </c>
      <c r="R103" s="78">
        <v>10728.414015605</v>
      </c>
      <c r="S103" s="79">
        <v>2.2200000000000001E-2</v>
      </c>
      <c r="T103" s="79">
        <v>3.2000000000000002E-3</v>
      </c>
      <c r="U103" s="79">
        <v>5.9999999999999995E-4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387</v>
      </c>
      <c r="G104" t="s">
        <v>388</v>
      </c>
      <c r="H104" t="s">
        <v>571</v>
      </c>
      <c r="I104" t="s">
        <v>218</v>
      </c>
      <c r="J104" t="s">
        <v>282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88.05</v>
      </c>
      <c r="P104" s="78">
        <v>5164800</v>
      </c>
      <c r="Q104" s="78">
        <v>0</v>
      </c>
      <c r="R104" s="78">
        <v>4547.6063999999997</v>
      </c>
      <c r="S104" s="79">
        <v>0</v>
      </c>
      <c r="T104" s="79">
        <v>1.4E-3</v>
      </c>
      <c r="U104" s="79">
        <v>2.9999999999999997E-4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387</v>
      </c>
      <c r="G105" t="s">
        <v>388</v>
      </c>
      <c r="H105" t="s">
        <v>571</v>
      </c>
      <c r="I105" t="s">
        <v>218</v>
      </c>
      <c r="J105" t="s">
        <v>282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386.48</v>
      </c>
      <c r="P105" s="78">
        <v>5095100</v>
      </c>
      <c r="Q105" s="78">
        <v>0</v>
      </c>
      <c r="R105" s="78">
        <v>19691.54248</v>
      </c>
      <c r="S105" s="79">
        <v>0</v>
      </c>
      <c r="T105" s="79">
        <v>5.8999999999999999E-3</v>
      </c>
      <c r="U105" s="79">
        <v>1.1999999999999999E-3</v>
      </c>
    </row>
    <row r="106" spans="2:21">
      <c r="B106" t="s">
        <v>608</v>
      </c>
      <c r="C106" t="s">
        <v>609</v>
      </c>
      <c r="D106" t="s">
        <v>100</v>
      </c>
      <c r="E106" t="s">
        <v>123</v>
      </c>
      <c r="F106" t="s">
        <v>387</v>
      </c>
      <c r="G106" t="s">
        <v>388</v>
      </c>
      <c r="H106" t="s">
        <v>571</v>
      </c>
      <c r="I106" t="s">
        <v>218</v>
      </c>
      <c r="J106" t="s">
        <v>282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21</v>
      </c>
      <c r="P106" s="78">
        <v>4833000</v>
      </c>
      <c r="Q106" s="78">
        <v>0</v>
      </c>
      <c r="R106" s="78">
        <v>1014.93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610</v>
      </c>
      <c r="C107" t="s">
        <v>611</v>
      </c>
      <c r="D107" t="s">
        <v>100</v>
      </c>
      <c r="E107" t="s">
        <v>123</v>
      </c>
      <c r="F107" t="s">
        <v>612</v>
      </c>
      <c r="G107" t="s">
        <v>613</v>
      </c>
      <c r="H107" t="s">
        <v>571</v>
      </c>
      <c r="I107" t="s">
        <v>218</v>
      </c>
      <c r="J107" t="s">
        <v>614</v>
      </c>
      <c r="K107" s="78">
        <v>2.58</v>
      </c>
      <c r="L107" t="s">
        <v>102</v>
      </c>
      <c r="M107" s="79">
        <v>3.2899999999999999E-2</v>
      </c>
      <c r="N107" s="79">
        <v>4.1599999999999998E-2</v>
      </c>
      <c r="O107" s="78">
        <v>1</v>
      </c>
      <c r="P107" s="78">
        <v>99.99</v>
      </c>
      <c r="Q107" s="78">
        <v>0</v>
      </c>
      <c r="R107" s="78">
        <v>9.9989999999999996E-4</v>
      </c>
      <c r="S107" s="79">
        <v>0</v>
      </c>
      <c r="T107" s="79">
        <v>0</v>
      </c>
      <c r="U107" s="79">
        <v>0</v>
      </c>
    </row>
    <row r="108" spans="2:21">
      <c r="B108" t="s">
        <v>615</v>
      </c>
      <c r="C108" t="s">
        <v>616</v>
      </c>
      <c r="D108" t="s">
        <v>100</v>
      </c>
      <c r="E108" t="s">
        <v>123</v>
      </c>
      <c r="F108" t="s">
        <v>617</v>
      </c>
      <c r="G108" t="s">
        <v>613</v>
      </c>
      <c r="H108" t="s">
        <v>214</v>
      </c>
      <c r="I108" t="s">
        <v>150</v>
      </c>
      <c r="J108" t="s">
        <v>618</v>
      </c>
      <c r="K108" s="78">
        <v>0.99</v>
      </c>
      <c r="L108" t="s">
        <v>102</v>
      </c>
      <c r="M108" s="79">
        <v>5.0999999999999997E-2</v>
      </c>
      <c r="N108" s="79">
        <v>-8.6999999999999994E-3</v>
      </c>
      <c r="O108" s="78">
        <v>3224</v>
      </c>
      <c r="P108" s="78">
        <v>126</v>
      </c>
      <c r="Q108" s="78">
        <v>0</v>
      </c>
      <c r="R108" s="78">
        <v>4.0622400000000001</v>
      </c>
      <c r="S108" s="79">
        <v>0</v>
      </c>
      <c r="T108" s="79">
        <v>0</v>
      </c>
      <c r="U108" s="79">
        <v>0</v>
      </c>
    </row>
    <row r="109" spans="2:21">
      <c r="B109" t="s">
        <v>619</v>
      </c>
      <c r="C109" t="s">
        <v>620</v>
      </c>
      <c r="D109" t="s">
        <v>100</v>
      </c>
      <c r="E109" t="s">
        <v>123</v>
      </c>
      <c r="F109" t="s">
        <v>617</v>
      </c>
      <c r="G109" t="s">
        <v>613</v>
      </c>
      <c r="H109" t="s">
        <v>214</v>
      </c>
      <c r="I109" t="s">
        <v>150</v>
      </c>
      <c r="J109" t="s">
        <v>282</v>
      </c>
      <c r="K109" s="78">
        <v>5.16</v>
      </c>
      <c r="L109" t="s">
        <v>102</v>
      </c>
      <c r="M109" s="79">
        <v>0.04</v>
      </c>
      <c r="N109" s="79">
        <v>3.9199999999999999E-2</v>
      </c>
      <c r="O109" s="78">
        <v>6777344.0999999996</v>
      </c>
      <c r="P109" s="78">
        <v>101.5</v>
      </c>
      <c r="Q109" s="78">
        <v>0</v>
      </c>
      <c r="R109" s="78">
        <v>6879.0042615000002</v>
      </c>
      <c r="S109" s="79">
        <v>2.3E-3</v>
      </c>
      <c r="T109" s="79">
        <v>2.0999999999999999E-3</v>
      </c>
      <c r="U109" s="79">
        <v>4.0000000000000002E-4</v>
      </c>
    </row>
    <row r="110" spans="2:21">
      <c r="B110" t="s">
        <v>621</v>
      </c>
      <c r="C110" t="s">
        <v>622</v>
      </c>
      <c r="D110" t="s">
        <v>100</v>
      </c>
      <c r="E110" t="s">
        <v>123</v>
      </c>
      <c r="F110" t="s">
        <v>617</v>
      </c>
      <c r="G110" t="s">
        <v>613</v>
      </c>
      <c r="H110" t="s">
        <v>571</v>
      </c>
      <c r="I110" t="s">
        <v>218</v>
      </c>
      <c r="J110" t="s">
        <v>282</v>
      </c>
      <c r="K110" s="78">
        <v>5.38</v>
      </c>
      <c r="L110" t="s">
        <v>102</v>
      </c>
      <c r="M110" s="79">
        <v>2.7799999999999998E-2</v>
      </c>
      <c r="N110" s="79">
        <v>3.6799999999999999E-2</v>
      </c>
      <c r="O110" s="78">
        <v>16283393.560000001</v>
      </c>
      <c r="P110" s="78">
        <v>97.5</v>
      </c>
      <c r="Q110" s="78">
        <v>0</v>
      </c>
      <c r="R110" s="78">
        <v>15876.308720999999</v>
      </c>
      <c r="S110" s="79">
        <v>8.9999999999999993E-3</v>
      </c>
      <c r="T110" s="79">
        <v>4.7000000000000002E-3</v>
      </c>
      <c r="U110" s="79">
        <v>8.9999999999999998E-4</v>
      </c>
    </row>
    <row r="111" spans="2:21">
      <c r="B111" t="s">
        <v>623</v>
      </c>
      <c r="C111" t="s">
        <v>624</v>
      </c>
      <c r="D111" t="s">
        <v>100</v>
      </c>
      <c r="E111" t="s">
        <v>123</v>
      </c>
      <c r="F111" t="s">
        <v>444</v>
      </c>
      <c r="G111" t="s">
        <v>388</v>
      </c>
      <c r="H111" t="s">
        <v>571</v>
      </c>
      <c r="I111" t="s">
        <v>218</v>
      </c>
      <c r="J111" t="s">
        <v>282</v>
      </c>
      <c r="K111" s="78">
        <v>5.36</v>
      </c>
      <c r="L111" t="s">
        <v>102</v>
      </c>
      <c r="M111" s="79">
        <v>1.46E-2</v>
      </c>
      <c r="N111" s="79">
        <v>2.58E-2</v>
      </c>
      <c r="O111" s="78">
        <v>472.77</v>
      </c>
      <c r="P111" s="78">
        <v>4718500</v>
      </c>
      <c r="Q111" s="78">
        <v>0</v>
      </c>
      <c r="R111" s="78">
        <v>22307.652450000001</v>
      </c>
      <c r="S111" s="79">
        <v>0</v>
      </c>
      <c r="T111" s="79">
        <v>6.7000000000000002E-3</v>
      </c>
      <c r="U111" s="79">
        <v>1.2999999999999999E-3</v>
      </c>
    </row>
    <row r="112" spans="2:21">
      <c r="B112" t="s">
        <v>625</v>
      </c>
      <c r="C112" t="s">
        <v>626</v>
      </c>
      <c r="D112" t="s">
        <v>100</v>
      </c>
      <c r="E112" t="s">
        <v>123</v>
      </c>
      <c r="F112" t="s">
        <v>537</v>
      </c>
      <c r="G112" t="s">
        <v>538</v>
      </c>
      <c r="H112" t="s">
        <v>571</v>
      </c>
      <c r="I112" t="s">
        <v>218</v>
      </c>
      <c r="J112" t="s">
        <v>282</v>
      </c>
      <c r="K112" s="78">
        <v>2.98</v>
      </c>
      <c r="L112" t="s">
        <v>102</v>
      </c>
      <c r="M112" s="79">
        <v>3.85E-2</v>
      </c>
      <c r="N112" s="79">
        <v>9.1000000000000004E-3</v>
      </c>
      <c r="O112" s="78">
        <v>4186388.35</v>
      </c>
      <c r="P112" s="78">
        <v>114.18</v>
      </c>
      <c r="Q112" s="78">
        <v>0</v>
      </c>
      <c r="R112" s="78">
        <v>4780.0182180299998</v>
      </c>
      <c r="S112" s="79">
        <v>1.7500000000000002E-2</v>
      </c>
      <c r="T112" s="79">
        <v>1.4E-3</v>
      </c>
      <c r="U112" s="79">
        <v>2.9999999999999997E-4</v>
      </c>
    </row>
    <row r="113" spans="2:21">
      <c r="B113" t="s">
        <v>627</v>
      </c>
      <c r="C113" t="s">
        <v>628</v>
      </c>
      <c r="D113" t="s">
        <v>100</v>
      </c>
      <c r="E113" t="s">
        <v>123</v>
      </c>
      <c r="F113" t="s">
        <v>537</v>
      </c>
      <c r="G113" t="s">
        <v>538</v>
      </c>
      <c r="H113" t="s">
        <v>571</v>
      </c>
      <c r="I113" t="s">
        <v>218</v>
      </c>
      <c r="J113" t="s">
        <v>282</v>
      </c>
      <c r="K113" s="78">
        <v>3.86</v>
      </c>
      <c r="L113" t="s">
        <v>102</v>
      </c>
      <c r="M113" s="79">
        <v>3.85E-2</v>
      </c>
      <c r="N113" s="79">
        <v>1.41E-2</v>
      </c>
      <c r="O113" s="78">
        <v>3664820.38</v>
      </c>
      <c r="P113" s="78">
        <v>114.88</v>
      </c>
      <c r="Q113" s="78">
        <v>0</v>
      </c>
      <c r="R113" s="78">
        <v>4210.1456525439999</v>
      </c>
      <c r="S113" s="79">
        <v>1.47E-2</v>
      </c>
      <c r="T113" s="79">
        <v>1.2999999999999999E-3</v>
      </c>
      <c r="U113" s="79">
        <v>2.0000000000000001E-4</v>
      </c>
    </row>
    <row r="114" spans="2:21">
      <c r="B114" t="s">
        <v>629</v>
      </c>
      <c r="C114" t="s">
        <v>630</v>
      </c>
      <c r="D114" t="s">
        <v>100</v>
      </c>
      <c r="E114" t="s">
        <v>123</v>
      </c>
      <c r="F114" t="s">
        <v>537</v>
      </c>
      <c r="G114" t="s">
        <v>538</v>
      </c>
      <c r="H114" t="s">
        <v>571</v>
      </c>
      <c r="I114" t="s">
        <v>218</v>
      </c>
      <c r="J114" t="s">
        <v>282</v>
      </c>
      <c r="K114" s="78">
        <v>0.16</v>
      </c>
      <c r="L114" t="s">
        <v>102</v>
      </c>
      <c r="M114" s="79">
        <v>3.9E-2</v>
      </c>
      <c r="N114" s="79">
        <v>0.20519999999999999</v>
      </c>
      <c r="O114" s="78">
        <v>2796135.29</v>
      </c>
      <c r="P114" s="78">
        <v>107.2</v>
      </c>
      <c r="Q114" s="78">
        <v>0</v>
      </c>
      <c r="R114" s="78">
        <v>2997.4570308799998</v>
      </c>
      <c r="S114" s="79">
        <v>1.4E-2</v>
      </c>
      <c r="T114" s="79">
        <v>8.9999999999999998E-4</v>
      </c>
      <c r="U114" s="79">
        <v>2.0000000000000001E-4</v>
      </c>
    </row>
    <row r="115" spans="2:21">
      <c r="B115" t="s">
        <v>631</v>
      </c>
      <c r="C115" t="s">
        <v>632</v>
      </c>
      <c r="D115" t="s">
        <v>100</v>
      </c>
      <c r="E115" t="s">
        <v>123</v>
      </c>
      <c r="F115" t="s">
        <v>537</v>
      </c>
      <c r="G115" t="s">
        <v>538</v>
      </c>
      <c r="H115" t="s">
        <v>571</v>
      </c>
      <c r="I115" t="s">
        <v>218</v>
      </c>
      <c r="J115" t="s">
        <v>282</v>
      </c>
      <c r="K115" s="78">
        <v>1.1399999999999999</v>
      </c>
      <c r="L115" t="s">
        <v>102</v>
      </c>
      <c r="M115" s="79">
        <v>3.9E-2</v>
      </c>
      <c r="N115" s="79">
        <v>2.8199999999999999E-2</v>
      </c>
      <c r="O115" s="78">
        <v>4513469.9400000004</v>
      </c>
      <c r="P115" s="78">
        <v>111.2</v>
      </c>
      <c r="Q115" s="78">
        <v>0</v>
      </c>
      <c r="R115" s="78">
        <v>5018.9785732800001</v>
      </c>
      <c r="S115" s="79">
        <v>1.1299999999999999E-2</v>
      </c>
      <c r="T115" s="79">
        <v>1.5E-3</v>
      </c>
      <c r="U115" s="79">
        <v>2.9999999999999997E-4</v>
      </c>
    </row>
    <row r="116" spans="2:21">
      <c r="B116" t="s">
        <v>633</v>
      </c>
      <c r="C116" t="s">
        <v>634</v>
      </c>
      <c r="D116" t="s">
        <v>100</v>
      </c>
      <c r="E116" t="s">
        <v>123</v>
      </c>
      <c r="F116" t="s">
        <v>635</v>
      </c>
      <c r="G116" t="s">
        <v>388</v>
      </c>
      <c r="H116" t="s">
        <v>571</v>
      </c>
      <c r="I116" t="s">
        <v>218</v>
      </c>
      <c r="J116" t="s">
        <v>282</v>
      </c>
      <c r="K116" s="78">
        <v>1.25</v>
      </c>
      <c r="L116" t="s">
        <v>102</v>
      </c>
      <c r="M116" s="79">
        <v>0.02</v>
      </c>
      <c r="N116" s="79">
        <v>1.6199999999999999E-2</v>
      </c>
      <c r="O116" s="78">
        <v>3537367.2</v>
      </c>
      <c r="P116" s="78">
        <v>102.87</v>
      </c>
      <c r="Q116" s="78">
        <v>0</v>
      </c>
      <c r="R116" s="78">
        <v>3638.8896386400002</v>
      </c>
      <c r="S116" s="79">
        <v>1.24E-2</v>
      </c>
      <c r="T116" s="79">
        <v>1.1000000000000001E-3</v>
      </c>
      <c r="U116" s="79">
        <v>2.0000000000000001E-4</v>
      </c>
    </row>
    <row r="117" spans="2:21">
      <c r="B117" t="s">
        <v>636</v>
      </c>
      <c r="C117" t="s">
        <v>637</v>
      </c>
      <c r="D117" t="s">
        <v>100</v>
      </c>
      <c r="E117" t="s">
        <v>123</v>
      </c>
      <c r="F117" t="s">
        <v>550</v>
      </c>
      <c r="G117" t="s">
        <v>448</v>
      </c>
      <c r="H117" t="s">
        <v>571</v>
      </c>
      <c r="I117" t="s">
        <v>218</v>
      </c>
      <c r="J117" t="s">
        <v>282</v>
      </c>
      <c r="K117" s="78">
        <v>6.47</v>
      </c>
      <c r="L117" t="s">
        <v>102</v>
      </c>
      <c r="M117" s="79">
        <v>2.4E-2</v>
      </c>
      <c r="N117" s="79">
        <v>2.2499999999999999E-2</v>
      </c>
      <c r="O117" s="78">
        <v>11741954.310000001</v>
      </c>
      <c r="P117" s="78">
        <v>102.47</v>
      </c>
      <c r="Q117" s="78">
        <v>0</v>
      </c>
      <c r="R117" s="78">
        <v>12031.980581457001</v>
      </c>
      <c r="S117" s="79">
        <v>2.2599999999999999E-2</v>
      </c>
      <c r="T117" s="79">
        <v>3.5999999999999999E-3</v>
      </c>
      <c r="U117" s="79">
        <v>6.9999999999999999E-4</v>
      </c>
    </row>
    <row r="118" spans="2:21">
      <c r="B118" t="s">
        <v>638</v>
      </c>
      <c r="C118" t="s">
        <v>639</v>
      </c>
      <c r="D118" t="s">
        <v>100</v>
      </c>
      <c r="E118" t="s">
        <v>123</v>
      </c>
      <c r="F118" t="s">
        <v>550</v>
      </c>
      <c r="G118" t="s">
        <v>448</v>
      </c>
      <c r="H118" t="s">
        <v>214</v>
      </c>
      <c r="I118" t="s">
        <v>150</v>
      </c>
      <c r="J118" t="s">
        <v>282</v>
      </c>
      <c r="K118" s="78">
        <v>2.42</v>
      </c>
      <c r="L118" t="s">
        <v>102</v>
      </c>
      <c r="M118" s="79">
        <v>3.4799999999999998E-2</v>
      </c>
      <c r="N118" s="79">
        <v>2.2700000000000001E-2</v>
      </c>
      <c r="O118" s="78">
        <v>209631.34</v>
      </c>
      <c r="P118" s="78">
        <v>103.42</v>
      </c>
      <c r="Q118" s="78">
        <v>0</v>
      </c>
      <c r="R118" s="78">
        <v>216.80073182800001</v>
      </c>
      <c r="S118" s="79">
        <v>5.0000000000000001E-4</v>
      </c>
      <c r="T118" s="79">
        <v>1E-4</v>
      </c>
      <c r="U118" s="79">
        <v>0</v>
      </c>
    </row>
    <row r="119" spans="2:21">
      <c r="B119" t="s">
        <v>640</v>
      </c>
      <c r="C119" t="s">
        <v>641</v>
      </c>
      <c r="D119" t="s">
        <v>100</v>
      </c>
      <c r="E119" t="s">
        <v>123</v>
      </c>
      <c r="F119" t="s">
        <v>553</v>
      </c>
      <c r="G119" t="s">
        <v>538</v>
      </c>
      <c r="H119" t="s">
        <v>214</v>
      </c>
      <c r="I119" t="s">
        <v>150</v>
      </c>
      <c r="J119" t="s">
        <v>282</v>
      </c>
      <c r="K119" s="78">
        <v>5.01</v>
      </c>
      <c r="L119" t="s">
        <v>102</v>
      </c>
      <c r="M119" s="79">
        <v>2.4799999999999999E-2</v>
      </c>
      <c r="N119" s="79">
        <v>2.3099999999999999E-2</v>
      </c>
      <c r="O119" s="78">
        <v>5566405.9400000004</v>
      </c>
      <c r="P119" s="78">
        <v>101.64</v>
      </c>
      <c r="Q119" s="78">
        <v>0</v>
      </c>
      <c r="R119" s="78">
        <v>5657.6949974159998</v>
      </c>
      <c r="S119" s="79">
        <v>1.3100000000000001E-2</v>
      </c>
      <c r="T119" s="79">
        <v>1.6999999999999999E-3</v>
      </c>
      <c r="U119" s="79">
        <v>2.9999999999999997E-4</v>
      </c>
    </row>
    <row r="120" spans="2:21">
      <c r="B120" t="s">
        <v>642</v>
      </c>
      <c r="C120" t="s">
        <v>643</v>
      </c>
      <c r="D120" t="s">
        <v>100</v>
      </c>
      <c r="E120" t="s">
        <v>123</v>
      </c>
      <c r="F120" t="s">
        <v>644</v>
      </c>
      <c r="G120" t="s">
        <v>448</v>
      </c>
      <c r="H120" t="s">
        <v>571</v>
      </c>
      <c r="I120" t="s">
        <v>218</v>
      </c>
      <c r="J120" t="s">
        <v>282</v>
      </c>
      <c r="K120" s="78">
        <v>2.97</v>
      </c>
      <c r="L120" t="s">
        <v>102</v>
      </c>
      <c r="M120" s="79">
        <v>4.3999999999999997E-2</v>
      </c>
      <c r="N120" s="79">
        <v>1.8499999999999999E-2</v>
      </c>
      <c r="O120" s="78">
        <v>220897.41</v>
      </c>
      <c r="P120" s="78">
        <v>109.08</v>
      </c>
      <c r="Q120" s="78">
        <v>0</v>
      </c>
      <c r="R120" s="78">
        <v>240.95489482799999</v>
      </c>
      <c r="S120" s="79">
        <v>8.9999999999999998E-4</v>
      </c>
      <c r="T120" s="79">
        <v>1E-4</v>
      </c>
      <c r="U120" s="79">
        <v>0</v>
      </c>
    </row>
    <row r="121" spans="2:21">
      <c r="B121" t="s">
        <v>645</v>
      </c>
      <c r="C121" t="s">
        <v>646</v>
      </c>
      <c r="D121" t="s">
        <v>100</v>
      </c>
      <c r="E121" t="s">
        <v>123</v>
      </c>
      <c r="F121" t="s">
        <v>566</v>
      </c>
      <c r="G121" t="s">
        <v>448</v>
      </c>
      <c r="H121" t="s">
        <v>571</v>
      </c>
      <c r="I121" t="s">
        <v>218</v>
      </c>
      <c r="J121" t="s">
        <v>282</v>
      </c>
      <c r="K121" s="78">
        <v>6.1</v>
      </c>
      <c r="L121" t="s">
        <v>102</v>
      </c>
      <c r="M121" s="79">
        <v>2.81E-2</v>
      </c>
      <c r="N121" s="79">
        <v>2.7900000000000001E-2</v>
      </c>
      <c r="O121" s="78">
        <v>970049.35</v>
      </c>
      <c r="P121" s="78">
        <v>102.26</v>
      </c>
      <c r="Q121" s="78">
        <v>0</v>
      </c>
      <c r="R121" s="78">
        <v>991.97246530999996</v>
      </c>
      <c r="S121" s="79">
        <v>2E-3</v>
      </c>
      <c r="T121" s="79">
        <v>2.9999999999999997E-4</v>
      </c>
      <c r="U121" s="79">
        <v>1E-4</v>
      </c>
    </row>
    <row r="122" spans="2:21">
      <c r="B122" t="s">
        <v>647</v>
      </c>
      <c r="C122" t="s">
        <v>648</v>
      </c>
      <c r="D122" t="s">
        <v>100</v>
      </c>
      <c r="E122" t="s">
        <v>123</v>
      </c>
      <c r="F122" t="s">
        <v>566</v>
      </c>
      <c r="G122" t="s">
        <v>448</v>
      </c>
      <c r="H122" t="s">
        <v>571</v>
      </c>
      <c r="I122" t="s">
        <v>218</v>
      </c>
      <c r="J122" t="s">
        <v>282</v>
      </c>
      <c r="K122" s="78">
        <v>4.1500000000000004</v>
      </c>
      <c r="L122" t="s">
        <v>102</v>
      </c>
      <c r="M122" s="79">
        <v>3.6999999999999998E-2</v>
      </c>
      <c r="N122" s="79">
        <v>1.9400000000000001E-2</v>
      </c>
      <c r="O122" s="78">
        <v>2694080.86</v>
      </c>
      <c r="P122" s="78">
        <v>108.6</v>
      </c>
      <c r="Q122" s="78">
        <v>0</v>
      </c>
      <c r="R122" s="78">
        <v>2925.7718139600001</v>
      </c>
      <c r="S122" s="79">
        <v>4.1999999999999997E-3</v>
      </c>
      <c r="T122" s="79">
        <v>8.9999999999999998E-4</v>
      </c>
      <c r="U122" s="79">
        <v>2.0000000000000001E-4</v>
      </c>
    </row>
    <row r="123" spans="2:21">
      <c r="B123" t="s">
        <v>649</v>
      </c>
      <c r="C123" t="s">
        <v>650</v>
      </c>
      <c r="D123" t="s">
        <v>100</v>
      </c>
      <c r="E123" t="s">
        <v>123</v>
      </c>
      <c r="F123" t="s">
        <v>651</v>
      </c>
      <c r="G123" t="s">
        <v>448</v>
      </c>
      <c r="H123" t="s">
        <v>571</v>
      </c>
      <c r="I123" t="s">
        <v>218</v>
      </c>
      <c r="J123" t="s">
        <v>282</v>
      </c>
      <c r="K123" s="78">
        <v>5.57</v>
      </c>
      <c r="L123" t="s">
        <v>102</v>
      </c>
      <c r="M123" s="79">
        <v>1.4E-2</v>
      </c>
      <c r="N123" s="79">
        <v>1.77E-2</v>
      </c>
      <c r="O123" s="78">
        <v>12270471.91</v>
      </c>
      <c r="P123" s="78">
        <v>98.61</v>
      </c>
      <c r="Q123" s="78">
        <v>0</v>
      </c>
      <c r="R123" s="78">
        <v>12099.912350451001</v>
      </c>
      <c r="S123" s="79">
        <v>2.3199999999999998E-2</v>
      </c>
      <c r="T123" s="79">
        <v>3.5999999999999999E-3</v>
      </c>
      <c r="U123" s="79">
        <v>6.9999999999999999E-4</v>
      </c>
    </row>
    <row r="124" spans="2:21">
      <c r="B124" t="s">
        <v>652</v>
      </c>
      <c r="C124" t="s">
        <v>653</v>
      </c>
      <c r="D124" t="s">
        <v>100</v>
      </c>
      <c r="E124" t="s">
        <v>123</v>
      </c>
      <c r="F124" t="s">
        <v>405</v>
      </c>
      <c r="G124" t="s">
        <v>388</v>
      </c>
      <c r="H124" t="s">
        <v>571</v>
      </c>
      <c r="I124" t="s">
        <v>218</v>
      </c>
      <c r="J124" t="s">
        <v>282</v>
      </c>
      <c r="K124" s="78">
        <v>3.46</v>
      </c>
      <c r="L124" t="s">
        <v>102</v>
      </c>
      <c r="M124" s="79">
        <v>1.8200000000000001E-2</v>
      </c>
      <c r="N124" s="79">
        <v>7.1999999999999998E-3</v>
      </c>
      <c r="O124" s="78">
        <v>226.11</v>
      </c>
      <c r="P124" s="78">
        <v>5222837</v>
      </c>
      <c r="Q124" s="78">
        <v>0</v>
      </c>
      <c r="R124" s="78">
        <v>11809.356740699999</v>
      </c>
      <c r="S124" s="79">
        <v>0</v>
      </c>
      <c r="T124" s="79">
        <v>3.5000000000000001E-3</v>
      </c>
      <c r="U124" s="79">
        <v>6.9999999999999999E-4</v>
      </c>
    </row>
    <row r="125" spans="2:21">
      <c r="B125" t="s">
        <v>654</v>
      </c>
      <c r="C125" t="s">
        <v>655</v>
      </c>
      <c r="D125" t="s">
        <v>100</v>
      </c>
      <c r="E125" t="s">
        <v>123</v>
      </c>
      <c r="F125" t="s">
        <v>405</v>
      </c>
      <c r="G125" t="s">
        <v>388</v>
      </c>
      <c r="H125" t="s">
        <v>571</v>
      </c>
      <c r="I125" t="s">
        <v>218</v>
      </c>
      <c r="J125" t="s">
        <v>282</v>
      </c>
      <c r="K125" s="78">
        <v>2.68</v>
      </c>
      <c r="L125" t="s">
        <v>102</v>
      </c>
      <c r="M125" s="79">
        <v>1.06E-2</v>
      </c>
      <c r="N125" s="79">
        <v>2.5499999999999998E-2</v>
      </c>
      <c r="O125" s="78">
        <v>281.76</v>
      </c>
      <c r="P125" s="78">
        <v>4869803</v>
      </c>
      <c r="Q125" s="78">
        <v>0</v>
      </c>
      <c r="R125" s="78">
        <v>13721.156932800001</v>
      </c>
      <c r="S125" s="79">
        <v>0</v>
      </c>
      <c r="T125" s="79">
        <v>4.1000000000000003E-3</v>
      </c>
      <c r="U125" s="79">
        <v>8.0000000000000004E-4</v>
      </c>
    </row>
    <row r="126" spans="2:21">
      <c r="B126" t="s">
        <v>656</v>
      </c>
      <c r="C126" t="s">
        <v>657</v>
      </c>
      <c r="D126" t="s">
        <v>100</v>
      </c>
      <c r="E126" t="s">
        <v>123</v>
      </c>
      <c r="F126" t="s">
        <v>405</v>
      </c>
      <c r="G126" t="s">
        <v>388</v>
      </c>
      <c r="H126" t="s">
        <v>571</v>
      </c>
      <c r="I126" t="s">
        <v>218</v>
      </c>
      <c r="J126" t="s">
        <v>282</v>
      </c>
      <c r="K126" s="78">
        <v>4.55</v>
      </c>
      <c r="L126" t="s">
        <v>102</v>
      </c>
      <c r="M126" s="79">
        <v>1.89E-2</v>
      </c>
      <c r="N126" s="79">
        <v>2.2700000000000001E-2</v>
      </c>
      <c r="O126" s="78">
        <v>519.96</v>
      </c>
      <c r="P126" s="78">
        <v>4873378</v>
      </c>
      <c r="Q126" s="78">
        <v>0</v>
      </c>
      <c r="R126" s="78">
        <v>25339.616248800001</v>
      </c>
      <c r="S126" s="79">
        <v>0</v>
      </c>
      <c r="T126" s="79">
        <v>7.6E-3</v>
      </c>
      <c r="U126" s="79">
        <v>1.5E-3</v>
      </c>
    </row>
    <row r="127" spans="2:21">
      <c r="B127" t="s">
        <v>658</v>
      </c>
      <c r="C127" t="s">
        <v>659</v>
      </c>
      <c r="D127" t="s">
        <v>100</v>
      </c>
      <c r="E127" t="s">
        <v>123</v>
      </c>
      <c r="F127" t="s">
        <v>660</v>
      </c>
      <c r="G127" t="s">
        <v>388</v>
      </c>
      <c r="H127" t="s">
        <v>571</v>
      </c>
      <c r="I127" t="s">
        <v>218</v>
      </c>
      <c r="J127" t="s">
        <v>282</v>
      </c>
      <c r="K127" s="78">
        <v>1.7</v>
      </c>
      <c r="L127" t="s">
        <v>102</v>
      </c>
      <c r="M127" s="79">
        <v>4.4999999999999998E-2</v>
      </c>
      <c r="N127" s="79">
        <v>1.9699999999999999E-2</v>
      </c>
      <c r="O127" s="78">
        <v>28529903.350000001</v>
      </c>
      <c r="P127" s="78">
        <v>125.96</v>
      </c>
      <c r="Q127" s="78">
        <v>387.37768999999997</v>
      </c>
      <c r="R127" s="78">
        <v>36323.64394966</v>
      </c>
      <c r="S127" s="79">
        <v>1.6799999999999999E-2</v>
      </c>
      <c r="T127" s="79">
        <v>1.09E-2</v>
      </c>
      <c r="U127" s="79">
        <v>2.2000000000000001E-3</v>
      </c>
    </row>
    <row r="128" spans="2:21">
      <c r="B128" t="s">
        <v>661</v>
      </c>
      <c r="C128" t="s">
        <v>662</v>
      </c>
      <c r="D128" t="s">
        <v>100</v>
      </c>
      <c r="E128" t="s">
        <v>123</v>
      </c>
      <c r="F128" t="s">
        <v>663</v>
      </c>
      <c r="G128" t="s">
        <v>538</v>
      </c>
      <c r="H128" t="s">
        <v>214</v>
      </c>
      <c r="I128" t="s">
        <v>150</v>
      </c>
      <c r="J128" t="s">
        <v>282</v>
      </c>
      <c r="K128" s="78">
        <v>1.22</v>
      </c>
      <c r="L128" t="s">
        <v>102</v>
      </c>
      <c r="M128" s="79">
        <v>4.0500000000000001E-2</v>
      </c>
      <c r="N128" s="79">
        <v>2.0000000000000001E-4</v>
      </c>
      <c r="O128" s="78">
        <v>1577861.54</v>
      </c>
      <c r="P128" s="78">
        <v>130.35</v>
      </c>
      <c r="Q128" s="78">
        <v>0</v>
      </c>
      <c r="R128" s="78">
        <v>2056.7425173900001</v>
      </c>
      <c r="S128" s="79">
        <v>1.4500000000000001E-2</v>
      </c>
      <c r="T128" s="79">
        <v>5.9999999999999995E-4</v>
      </c>
      <c r="U128" s="79">
        <v>1E-4</v>
      </c>
    </row>
    <row r="129" spans="2:21">
      <c r="B129" t="s">
        <v>664</v>
      </c>
      <c r="C129" t="s">
        <v>665</v>
      </c>
      <c r="D129" t="s">
        <v>100</v>
      </c>
      <c r="E129" t="s">
        <v>123</v>
      </c>
      <c r="F129" t="s">
        <v>666</v>
      </c>
      <c r="G129" t="s">
        <v>448</v>
      </c>
      <c r="H129" t="s">
        <v>214</v>
      </c>
      <c r="I129" t="s">
        <v>150</v>
      </c>
      <c r="J129" t="s">
        <v>282</v>
      </c>
      <c r="K129" s="78">
        <v>2.96</v>
      </c>
      <c r="L129" t="s">
        <v>102</v>
      </c>
      <c r="M129" s="79">
        <v>2.7400000000000001E-2</v>
      </c>
      <c r="N129" s="79">
        <v>1.7299999999999999E-2</v>
      </c>
      <c r="O129" s="78">
        <v>2457064.44</v>
      </c>
      <c r="P129" s="78">
        <v>104.75</v>
      </c>
      <c r="Q129" s="78">
        <v>0</v>
      </c>
      <c r="R129" s="78">
        <v>2573.7750009000001</v>
      </c>
      <c r="S129" s="79">
        <v>5.7000000000000002E-3</v>
      </c>
      <c r="T129" s="79">
        <v>8.0000000000000004E-4</v>
      </c>
      <c r="U129" s="79">
        <v>2.0000000000000001E-4</v>
      </c>
    </row>
    <row r="130" spans="2:21">
      <c r="B130" t="s">
        <v>667</v>
      </c>
      <c r="C130" t="s">
        <v>668</v>
      </c>
      <c r="D130" t="s">
        <v>100</v>
      </c>
      <c r="E130" t="s">
        <v>123</v>
      </c>
      <c r="F130" t="s">
        <v>666</v>
      </c>
      <c r="G130" t="s">
        <v>448</v>
      </c>
      <c r="H130" t="s">
        <v>214</v>
      </c>
      <c r="I130" t="s">
        <v>150</v>
      </c>
      <c r="J130" t="s">
        <v>282</v>
      </c>
      <c r="K130" s="78">
        <v>6.97</v>
      </c>
      <c r="L130" t="s">
        <v>102</v>
      </c>
      <c r="M130" s="79">
        <v>1.9599999999999999E-2</v>
      </c>
      <c r="N130" s="79">
        <v>1.9300000000000001E-2</v>
      </c>
      <c r="O130" s="78">
        <v>9980979.1799999997</v>
      </c>
      <c r="P130" s="78">
        <v>101.9</v>
      </c>
      <c r="Q130" s="78">
        <v>0</v>
      </c>
      <c r="R130" s="78">
        <v>10170.617784419999</v>
      </c>
      <c r="S130" s="79">
        <v>1.01E-2</v>
      </c>
      <c r="T130" s="79">
        <v>3.0000000000000001E-3</v>
      </c>
      <c r="U130" s="79">
        <v>5.9999999999999995E-4</v>
      </c>
    </row>
    <row r="131" spans="2:21">
      <c r="B131" t="s">
        <v>669</v>
      </c>
      <c r="C131" t="s">
        <v>670</v>
      </c>
      <c r="D131" t="s">
        <v>100</v>
      </c>
      <c r="E131" t="s">
        <v>123</v>
      </c>
      <c r="F131" t="s">
        <v>428</v>
      </c>
      <c r="G131" t="s">
        <v>388</v>
      </c>
      <c r="H131" t="s">
        <v>214</v>
      </c>
      <c r="I131" t="s">
        <v>150</v>
      </c>
      <c r="J131" t="s">
        <v>282</v>
      </c>
      <c r="K131" s="78">
        <v>2.99</v>
      </c>
      <c r="L131" t="s">
        <v>102</v>
      </c>
      <c r="M131" s="79">
        <v>1.4200000000000001E-2</v>
      </c>
      <c r="N131" s="79">
        <v>3.4599999999999999E-2</v>
      </c>
      <c r="O131" s="78">
        <v>454</v>
      </c>
      <c r="P131" s="78">
        <v>4820000</v>
      </c>
      <c r="Q131" s="78">
        <v>0</v>
      </c>
      <c r="R131" s="78">
        <v>21882.799999999999</v>
      </c>
      <c r="S131" s="79">
        <v>0</v>
      </c>
      <c r="T131" s="79">
        <v>6.4999999999999997E-3</v>
      </c>
      <c r="U131" s="79">
        <v>1.2999999999999999E-3</v>
      </c>
    </row>
    <row r="132" spans="2:21">
      <c r="B132" t="s">
        <v>671</v>
      </c>
      <c r="C132" t="s">
        <v>672</v>
      </c>
      <c r="D132" t="s">
        <v>100</v>
      </c>
      <c r="E132" t="s">
        <v>123</v>
      </c>
      <c r="F132" t="s">
        <v>428</v>
      </c>
      <c r="G132" t="s">
        <v>388</v>
      </c>
      <c r="H132" t="s">
        <v>214</v>
      </c>
      <c r="I132" t="s">
        <v>150</v>
      </c>
      <c r="J132" t="s">
        <v>282</v>
      </c>
      <c r="K132" s="78">
        <v>4.8099999999999996</v>
      </c>
      <c r="L132" t="s">
        <v>102</v>
      </c>
      <c r="M132" s="79">
        <v>2.0199999999999999E-2</v>
      </c>
      <c r="N132" s="79">
        <v>1.84E-2</v>
      </c>
      <c r="O132" s="78">
        <v>52.38</v>
      </c>
      <c r="P132" s="78">
        <v>5048000</v>
      </c>
      <c r="Q132" s="78">
        <v>53.226469999999999</v>
      </c>
      <c r="R132" s="78">
        <v>2697.3688699999998</v>
      </c>
      <c r="S132" s="79">
        <v>0</v>
      </c>
      <c r="T132" s="79">
        <v>8.0000000000000004E-4</v>
      </c>
      <c r="U132" s="79">
        <v>2.0000000000000001E-4</v>
      </c>
    </row>
    <row r="133" spans="2:21">
      <c r="B133" t="s">
        <v>673</v>
      </c>
      <c r="C133" t="s">
        <v>674</v>
      </c>
      <c r="D133" t="s">
        <v>100</v>
      </c>
      <c r="E133" t="s">
        <v>123</v>
      </c>
      <c r="F133" t="s">
        <v>428</v>
      </c>
      <c r="G133" t="s">
        <v>388</v>
      </c>
      <c r="H133" t="s">
        <v>214</v>
      </c>
      <c r="I133" t="s">
        <v>150</v>
      </c>
      <c r="J133" t="s">
        <v>282</v>
      </c>
      <c r="K133" s="78">
        <v>3.66</v>
      </c>
      <c r="L133" t="s">
        <v>102</v>
      </c>
      <c r="M133" s="79">
        <v>1.5900000000000001E-2</v>
      </c>
      <c r="N133" s="79">
        <v>2.3699999999999999E-2</v>
      </c>
      <c r="O133" s="78">
        <v>331.17</v>
      </c>
      <c r="P133" s="78">
        <v>4885714</v>
      </c>
      <c r="Q133" s="78">
        <v>0</v>
      </c>
      <c r="R133" s="78">
        <v>16180.019053800001</v>
      </c>
      <c r="S133" s="79">
        <v>0</v>
      </c>
      <c r="T133" s="79">
        <v>4.7999999999999996E-3</v>
      </c>
      <c r="U133" s="79">
        <v>1E-3</v>
      </c>
    </row>
    <row r="134" spans="2:21">
      <c r="B134" t="s">
        <v>675</v>
      </c>
      <c r="C134" t="s">
        <v>676</v>
      </c>
      <c r="D134" t="s">
        <v>100</v>
      </c>
      <c r="E134" t="s">
        <v>123</v>
      </c>
      <c r="F134" t="s">
        <v>677</v>
      </c>
      <c r="G134" t="s">
        <v>538</v>
      </c>
      <c r="H134" t="s">
        <v>214</v>
      </c>
      <c r="I134" t="s">
        <v>150</v>
      </c>
      <c r="J134" t="s">
        <v>282</v>
      </c>
      <c r="K134" s="78">
        <v>6.12</v>
      </c>
      <c r="L134" t="s">
        <v>102</v>
      </c>
      <c r="M134" s="79">
        <v>2.2499999999999999E-2</v>
      </c>
      <c r="N134" s="79">
        <v>1.24E-2</v>
      </c>
      <c r="O134" s="78">
        <v>3936613.55</v>
      </c>
      <c r="P134" s="78">
        <v>108.84</v>
      </c>
      <c r="Q134" s="78">
        <v>0</v>
      </c>
      <c r="R134" s="78">
        <v>4284.6101878199997</v>
      </c>
      <c r="S134" s="79">
        <v>9.5999999999999992E-3</v>
      </c>
      <c r="T134" s="79">
        <v>1.2999999999999999E-3</v>
      </c>
      <c r="U134" s="79">
        <v>2.9999999999999997E-4</v>
      </c>
    </row>
    <row r="135" spans="2:21">
      <c r="B135" t="s">
        <v>678</v>
      </c>
      <c r="C135" t="s">
        <v>679</v>
      </c>
      <c r="D135" t="s">
        <v>100</v>
      </c>
      <c r="E135" t="s">
        <v>123</v>
      </c>
      <c r="F135" t="s">
        <v>444</v>
      </c>
      <c r="G135" t="s">
        <v>388</v>
      </c>
      <c r="H135" t="s">
        <v>571</v>
      </c>
      <c r="I135" t="s">
        <v>218</v>
      </c>
      <c r="J135" t="s">
        <v>282</v>
      </c>
      <c r="K135" s="78">
        <v>0.05</v>
      </c>
      <c r="L135" t="s">
        <v>102</v>
      </c>
      <c r="M135" s="79">
        <v>6.4000000000000001E-2</v>
      </c>
      <c r="N135" s="79">
        <v>0.186</v>
      </c>
      <c r="O135" s="78">
        <v>34725912.619999997</v>
      </c>
      <c r="P135" s="78">
        <v>114.18</v>
      </c>
      <c r="Q135" s="78">
        <v>0</v>
      </c>
      <c r="R135" s="78">
        <v>39650.047029515998</v>
      </c>
      <c r="S135" s="79">
        <v>2.7699999999999999E-2</v>
      </c>
      <c r="T135" s="79">
        <v>1.18E-2</v>
      </c>
      <c r="U135" s="79">
        <v>2.3999999999999998E-3</v>
      </c>
    </row>
    <row r="136" spans="2:21">
      <c r="B136" t="s">
        <v>680</v>
      </c>
      <c r="C136" t="s">
        <v>681</v>
      </c>
      <c r="D136" t="s">
        <v>100</v>
      </c>
      <c r="E136" t="s">
        <v>123</v>
      </c>
      <c r="F136" t="s">
        <v>682</v>
      </c>
      <c r="G136" t="s">
        <v>127</v>
      </c>
      <c r="H136" t="s">
        <v>571</v>
      </c>
      <c r="I136" t="s">
        <v>218</v>
      </c>
      <c r="J136" t="s">
        <v>282</v>
      </c>
      <c r="K136" s="78">
        <v>1.61</v>
      </c>
      <c r="L136" t="s">
        <v>102</v>
      </c>
      <c r="M136" s="79">
        <v>2.1499999999999998E-2</v>
      </c>
      <c r="N136" s="79">
        <v>4.5499999999999999E-2</v>
      </c>
      <c r="O136" s="78">
        <v>10370103.130000001</v>
      </c>
      <c r="P136" s="78">
        <v>96.96</v>
      </c>
      <c r="Q136" s="78">
        <v>930.95790999999997</v>
      </c>
      <c r="R136" s="78">
        <v>10985.809904848</v>
      </c>
      <c r="S136" s="79">
        <v>1.4800000000000001E-2</v>
      </c>
      <c r="T136" s="79">
        <v>3.3E-3</v>
      </c>
      <c r="U136" s="79">
        <v>6.9999999999999999E-4</v>
      </c>
    </row>
    <row r="137" spans="2:21">
      <c r="B137" t="s">
        <v>683</v>
      </c>
      <c r="C137" t="s">
        <v>684</v>
      </c>
      <c r="D137" t="s">
        <v>100</v>
      </c>
      <c r="E137" t="s">
        <v>123</v>
      </c>
      <c r="F137" t="s">
        <v>682</v>
      </c>
      <c r="G137" t="s">
        <v>127</v>
      </c>
      <c r="H137" t="s">
        <v>571</v>
      </c>
      <c r="I137" t="s">
        <v>218</v>
      </c>
      <c r="J137" t="s">
        <v>282</v>
      </c>
      <c r="K137" s="78">
        <v>3.03</v>
      </c>
      <c r="L137" t="s">
        <v>102</v>
      </c>
      <c r="M137" s="79">
        <v>1.7999999999999999E-2</v>
      </c>
      <c r="N137" s="79">
        <v>4.36E-2</v>
      </c>
      <c r="O137" s="78">
        <v>6775408.6699999999</v>
      </c>
      <c r="P137" s="78">
        <v>93.3</v>
      </c>
      <c r="Q137" s="78">
        <v>0</v>
      </c>
      <c r="R137" s="78">
        <v>6321.4562891100004</v>
      </c>
      <c r="S137" s="79">
        <v>9.7000000000000003E-3</v>
      </c>
      <c r="T137" s="79">
        <v>1.9E-3</v>
      </c>
      <c r="U137" s="79">
        <v>4.0000000000000002E-4</v>
      </c>
    </row>
    <row r="138" spans="2:21">
      <c r="B138" t="s">
        <v>685</v>
      </c>
      <c r="C138" t="s">
        <v>686</v>
      </c>
      <c r="D138" t="s">
        <v>100</v>
      </c>
      <c r="E138" t="s">
        <v>123</v>
      </c>
      <c r="F138" t="s">
        <v>687</v>
      </c>
      <c r="G138" t="s">
        <v>388</v>
      </c>
      <c r="H138" t="s">
        <v>688</v>
      </c>
      <c r="I138" t="s">
        <v>150</v>
      </c>
      <c r="J138" t="s">
        <v>282</v>
      </c>
      <c r="K138" s="78">
        <v>0.74</v>
      </c>
      <c r="L138" t="s">
        <v>102</v>
      </c>
      <c r="M138" s="79">
        <v>4.1500000000000002E-2</v>
      </c>
      <c r="N138" s="79">
        <v>4.87E-2</v>
      </c>
      <c r="O138" s="78">
        <v>458514.89</v>
      </c>
      <c r="P138" s="78">
        <v>106.4</v>
      </c>
      <c r="Q138" s="78">
        <v>0</v>
      </c>
      <c r="R138" s="78">
        <v>487.85984295999998</v>
      </c>
      <c r="S138" s="79">
        <v>2.3E-3</v>
      </c>
      <c r="T138" s="79">
        <v>1E-4</v>
      </c>
      <c r="U138" s="79">
        <v>0</v>
      </c>
    </row>
    <row r="139" spans="2:21">
      <c r="B139" t="s">
        <v>689</v>
      </c>
      <c r="C139" t="s">
        <v>690</v>
      </c>
      <c r="D139" t="s">
        <v>100</v>
      </c>
      <c r="E139" t="s">
        <v>123</v>
      </c>
      <c r="F139" t="s">
        <v>691</v>
      </c>
      <c r="G139" t="s">
        <v>127</v>
      </c>
      <c r="H139" t="s">
        <v>692</v>
      </c>
      <c r="I139" t="s">
        <v>218</v>
      </c>
      <c r="J139" t="s">
        <v>282</v>
      </c>
      <c r="K139" s="78">
        <v>1.42</v>
      </c>
      <c r="L139" t="s">
        <v>102</v>
      </c>
      <c r="M139" s="79">
        <v>2.8500000000000001E-2</v>
      </c>
      <c r="N139" s="79">
        <v>0.21690000000000001</v>
      </c>
      <c r="O139" s="78">
        <v>3157903.99</v>
      </c>
      <c r="P139" s="78">
        <v>79.900000000000006</v>
      </c>
      <c r="Q139" s="78">
        <v>0</v>
      </c>
      <c r="R139" s="78">
        <v>2523.16528801</v>
      </c>
      <c r="S139" s="79">
        <v>1.44E-2</v>
      </c>
      <c r="T139" s="79">
        <v>8.0000000000000004E-4</v>
      </c>
      <c r="U139" s="79">
        <v>1E-4</v>
      </c>
    </row>
    <row r="140" spans="2:21">
      <c r="B140" t="s">
        <v>693</v>
      </c>
      <c r="C140" t="s">
        <v>694</v>
      </c>
      <c r="D140" t="s">
        <v>100</v>
      </c>
      <c r="E140" t="s">
        <v>123</v>
      </c>
      <c r="F140" t="s">
        <v>691</v>
      </c>
      <c r="G140" t="s">
        <v>127</v>
      </c>
      <c r="H140" t="s">
        <v>692</v>
      </c>
      <c r="I140" t="s">
        <v>218</v>
      </c>
      <c r="J140" t="s">
        <v>282</v>
      </c>
      <c r="K140" s="78">
        <v>2.23</v>
      </c>
      <c r="L140" t="s">
        <v>102</v>
      </c>
      <c r="M140" s="79">
        <v>3.15E-2</v>
      </c>
      <c r="N140" s="79">
        <v>0.1794</v>
      </c>
      <c r="O140" s="78">
        <v>5607751.7199999997</v>
      </c>
      <c r="P140" s="78">
        <v>73.3</v>
      </c>
      <c r="Q140" s="78">
        <v>0</v>
      </c>
      <c r="R140" s="78">
        <v>4110.4820107599999</v>
      </c>
      <c r="S140" s="79">
        <v>1.4800000000000001E-2</v>
      </c>
      <c r="T140" s="79">
        <v>1.1999999999999999E-3</v>
      </c>
      <c r="U140" s="79">
        <v>2.0000000000000001E-4</v>
      </c>
    </row>
    <row r="141" spans="2:21">
      <c r="B141" t="s">
        <v>695</v>
      </c>
      <c r="C141" t="s">
        <v>696</v>
      </c>
      <c r="D141" t="s">
        <v>100</v>
      </c>
      <c r="E141" t="s">
        <v>123</v>
      </c>
      <c r="F141" t="s">
        <v>697</v>
      </c>
      <c r="G141" t="s">
        <v>448</v>
      </c>
      <c r="H141" t="s">
        <v>688</v>
      </c>
      <c r="I141" t="s">
        <v>150</v>
      </c>
      <c r="J141" t="s">
        <v>282</v>
      </c>
      <c r="K141" s="78">
        <v>4.54</v>
      </c>
      <c r="L141" t="s">
        <v>102</v>
      </c>
      <c r="M141" s="79">
        <v>2.5000000000000001E-2</v>
      </c>
      <c r="N141" s="79">
        <v>3.0300000000000001E-2</v>
      </c>
      <c r="O141" s="78">
        <v>3092250.64</v>
      </c>
      <c r="P141" s="78">
        <v>99.63</v>
      </c>
      <c r="Q141" s="78">
        <v>0</v>
      </c>
      <c r="R141" s="78">
        <v>3080.809312632</v>
      </c>
      <c r="S141" s="79">
        <v>1.37E-2</v>
      </c>
      <c r="T141" s="79">
        <v>8.9999999999999998E-4</v>
      </c>
      <c r="U141" s="79">
        <v>2.0000000000000001E-4</v>
      </c>
    </row>
    <row r="142" spans="2:21">
      <c r="B142" t="s">
        <v>698</v>
      </c>
      <c r="C142" t="s">
        <v>699</v>
      </c>
      <c r="D142" t="s">
        <v>100</v>
      </c>
      <c r="E142" t="s">
        <v>123</v>
      </c>
      <c r="F142" t="s">
        <v>697</v>
      </c>
      <c r="G142" t="s">
        <v>448</v>
      </c>
      <c r="H142" t="s">
        <v>688</v>
      </c>
      <c r="I142" t="s">
        <v>150</v>
      </c>
      <c r="J142" t="s">
        <v>282</v>
      </c>
      <c r="K142" s="78">
        <v>6.73</v>
      </c>
      <c r="L142" t="s">
        <v>102</v>
      </c>
      <c r="M142" s="79">
        <v>1.9E-2</v>
      </c>
      <c r="N142" s="79">
        <v>2.86E-2</v>
      </c>
      <c r="O142" s="78">
        <v>6863254.4900000002</v>
      </c>
      <c r="P142" s="78">
        <v>94.96</v>
      </c>
      <c r="Q142" s="78">
        <v>0</v>
      </c>
      <c r="R142" s="78">
        <v>6517.3464637039997</v>
      </c>
      <c r="S142" s="79">
        <v>2.9600000000000001E-2</v>
      </c>
      <c r="T142" s="79">
        <v>1.9E-3</v>
      </c>
      <c r="U142" s="79">
        <v>4.0000000000000002E-4</v>
      </c>
    </row>
    <row r="143" spans="2:21">
      <c r="B143" t="s">
        <v>700</v>
      </c>
      <c r="C143" t="s">
        <v>701</v>
      </c>
      <c r="D143" t="s">
        <v>100</v>
      </c>
      <c r="E143" t="s">
        <v>123</v>
      </c>
      <c r="F143" t="s">
        <v>566</v>
      </c>
      <c r="G143" t="s">
        <v>448</v>
      </c>
      <c r="H143" t="s">
        <v>688</v>
      </c>
      <c r="I143" t="s">
        <v>150</v>
      </c>
      <c r="J143" t="s">
        <v>282</v>
      </c>
      <c r="K143" s="78">
        <v>5.05</v>
      </c>
      <c r="L143" t="s">
        <v>102</v>
      </c>
      <c r="M143" s="79">
        <v>2.4E-2</v>
      </c>
      <c r="N143" s="79">
        <v>1.9E-2</v>
      </c>
      <c r="O143" s="78">
        <v>1726303.11</v>
      </c>
      <c r="P143" s="78">
        <v>103.3</v>
      </c>
      <c r="Q143" s="78">
        <v>0</v>
      </c>
      <c r="R143" s="78">
        <v>1783.2711126300001</v>
      </c>
      <c r="S143" s="79">
        <v>3.5000000000000001E-3</v>
      </c>
      <c r="T143" s="79">
        <v>5.0000000000000001E-4</v>
      </c>
      <c r="U143" s="79">
        <v>1E-4</v>
      </c>
    </row>
    <row r="144" spans="2:21">
      <c r="B144" t="s">
        <v>702</v>
      </c>
      <c r="C144" t="s">
        <v>703</v>
      </c>
      <c r="D144" t="s">
        <v>100</v>
      </c>
      <c r="E144" t="s">
        <v>123</v>
      </c>
      <c r="F144" t="s">
        <v>566</v>
      </c>
      <c r="G144" t="s">
        <v>448</v>
      </c>
      <c r="H144" t="s">
        <v>688</v>
      </c>
      <c r="I144" t="s">
        <v>150</v>
      </c>
      <c r="J144" t="s">
        <v>282</v>
      </c>
      <c r="K144" s="78">
        <v>6.05</v>
      </c>
      <c r="L144" t="s">
        <v>102</v>
      </c>
      <c r="M144" s="79">
        <v>2.5999999999999999E-2</v>
      </c>
      <c r="N144" s="79">
        <v>2.24E-2</v>
      </c>
      <c r="O144" s="78">
        <v>11656747.42</v>
      </c>
      <c r="P144" s="78">
        <v>103.54</v>
      </c>
      <c r="Q144" s="78">
        <v>0</v>
      </c>
      <c r="R144" s="78">
        <v>12069.396278668</v>
      </c>
      <c r="S144" s="79">
        <v>1.9800000000000002E-2</v>
      </c>
      <c r="T144" s="79">
        <v>3.5999999999999999E-3</v>
      </c>
      <c r="U144" s="79">
        <v>6.9999999999999999E-4</v>
      </c>
    </row>
    <row r="145" spans="2:21">
      <c r="B145" t="s">
        <v>704</v>
      </c>
      <c r="C145" t="s">
        <v>705</v>
      </c>
      <c r="D145" t="s">
        <v>100</v>
      </c>
      <c r="E145" t="s">
        <v>123</v>
      </c>
      <c r="F145" t="s">
        <v>706</v>
      </c>
      <c r="G145" t="s">
        <v>448</v>
      </c>
      <c r="H145" t="s">
        <v>688</v>
      </c>
      <c r="I145" t="s">
        <v>150</v>
      </c>
      <c r="J145" t="s">
        <v>282</v>
      </c>
      <c r="K145" s="78">
        <v>0.25</v>
      </c>
      <c r="L145" t="s">
        <v>102</v>
      </c>
      <c r="M145" s="79">
        <v>4.4999999999999998E-2</v>
      </c>
      <c r="N145" s="79">
        <v>8.6499999999999994E-2</v>
      </c>
      <c r="O145" s="78">
        <v>2176623.15</v>
      </c>
      <c r="P145" s="78">
        <v>108.21</v>
      </c>
      <c r="Q145" s="78">
        <v>0</v>
      </c>
      <c r="R145" s="78">
        <v>2355.3239106149999</v>
      </c>
      <c r="S145" s="79">
        <v>1.2500000000000001E-2</v>
      </c>
      <c r="T145" s="79">
        <v>6.9999999999999999E-4</v>
      </c>
      <c r="U145" s="79">
        <v>1E-4</v>
      </c>
    </row>
    <row r="146" spans="2:21">
      <c r="B146" t="s">
        <v>707</v>
      </c>
      <c r="C146" t="s">
        <v>708</v>
      </c>
      <c r="D146" t="s">
        <v>100</v>
      </c>
      <c r="E146" t="s">
        <v>123</v>
      </c>
      <c r="F146" t="s">
        <v>706</v>
      </c>
      <c r="G146" t="s">
        <v>448</v>
      </c>
      <c r="H146" t="s">
        <v>688</v>
      </c>
      <c r="I146" t="s">
        <v>150</v>
      </c>
      <c r="J146" t="s">
        <v>282</v>
      </c>
      <c r="K146" s="78">
        <v>4.18</v>
      </c>
      <c r="L146" t="s">
        <v>102</v>
      </c>
      <c r="M146" s="79">
        <v>1.6E-2</v>
      </c>
      <c r="N146" s="79">
        <v>1.21E-2</v>
      </c>
      <c r="O146" s="78">
        <v>1425856.95</v>
      </c>
      <c r="P146" s="78">
        <v>103.73</v>
      </c>
      <c r="Q146" s="78">
        <v>0</v>
      </c>
      <c r="R146" s="78">
        <v>1479.041414235</v>
      </c>
      <c r="S146" s="79">
        <v>8.9999999999999993E-3</v>
      </c>
      <c r="T146" s="79">
        <v>4.0000000000000002E-4</v>
      </c>
      <c r="U146" s="79">
        <v>1E-4</v>
      </c>
    </row>
    <row r="147" spans="2:21">
      <c r="B147" t="s">
        <v>709</v>
      </c>
      <c r="C147" t="s">
        <v>710</v>
      </c>
      <c r="D147" t="s">
        <v>100</v>
      </c>
      <c r="E147" t="s">
        <v>123</v>
      </c>
      <c r="F147" t="s">
        <v>687</v>
      </c>
      <c r="G147" t="s">
        <v>388</v>
      </c>
      <c r="H147" t="s">
        <v>711</v>
      </c>
      <c r="I147" t="s">
        <v>150</v>
      </c>
      <c r="J147" t="s">
        <v>282</v>
      </c>
      <c r="K147" s="78">
        <v>0.44</v>
      </c>
      <c r="L147" t="s">
        <v>102</v>
      </c>
      <c r="M147" s="79">
        <v>5.2999999999999999E-2</v>
      </c>
      <c r="N147" s="79">
        <v>5.7299999999999997E-2</v>
      </c>
      <c r="O147" s="78">
        <v>4704851.54</v>
      </c>
      <c r="P147" s="78">
        <v>109.33</v>
      </c>
      <c r="Q147" s="78">
        <v>0</v>
      </c>
      <c r="R147" s="78">
        <v>5143.8141886820003</v>
      </c>
      <c r="S147" s="79">
        <v>1.8100000000000002E-2</v>
      </c>
      <c r="T147" s="79">
        <v>1.5E-3</v>
      </c>
      <c r="U147" s="79">
        <v>2.9999999999999997E-4</v>
      </c>
    </row>
    <row r="148" spans="2:21">
      <c r="B148" t="s">
        <v>712</v>
      </c>
      <c r="C148" t="s">
        <v>713</v>
      </c>
      <c r="D148" t="s">
        <v>100</v>
      </c>
      <c r="E148" t="s">
        <v>123</v>
      </c>
      <c r="F148" t="s">
        <v>714</v>
      </c>
      <c r="G148" t="s">
        <v>715</v>
      </c>
      <c r="H148" t="s">
        <v>711</v>
      </c>
      <c r="I148" t="s">
        <v>150</v>
      </c>
      <c r="J148" t="s">
        <v>282</v>
      </c>
      <c r="K148" s="78">
        <v>1.21</v>
      </c>
      <c r="L148" t="s">
        <v>102</v>
      </c>
      <c r="M148" s="79">
        <v>5.3499999999999999E-2</v>
      </c>
      <c r="N148" s="79">
        <v>2.3599999999999999E-2</v>
      </c>
      <c r="O148" s="78">
        <v>28.58</v>
      </c>
      <c r="P148" s="78">
        <v>106.98</v>
      </c>
      <c r="Q148" s="78">
        <v>0</v>
      </c>
      <c r="R148" s="78">
        <v>3.0574884E-2</v>
      </c>
      <c r="S148" s="79">
        <v>0</v>
      </c>
      <c r="T148" s="79">
        <v>0</v>
      </c>
      <c r="U148" s="79">
        <v>0</v>
      </c>
    </row>
    <row r="149" spans="2:21">
      <c r="B149" t="s">
        <v>716</v>
      </c>
      <c r="C149" t="s">
        <v>717</v>
      </c>
      <c r="D149" t="s">
        <v>100</v>
      </c>
      <c r="E149" t="s">
        <v>123</v>
      </c>
      <c r="F149" t="s">
        <v>718</v>
      </c>
      <c r="G149" t="s">
        <v>715</v>
      </c>
      <c r="H149" t="s">
        <v>719</v>
      </c>
      <c r="I149" t="s">
        <v>218</v>
      </c>
      <c r="J149" t="s">
        <v>282</v>
      </c>
      <c r="K149" s="78">
        <v>0.16</v>
      </c>
      <c r="L149" t="s">
        <v>102</v>
      </c>
      <c r="M149" s="79">
        <v>4.8500000000000001E-2</v>
      </c>
      <c r="N149" s="79">
        <v>4.7699999999999999E-2</v>
      </c>
      <c r="O149" s="78">
        <v>99308.64</v>
      </c>
      <c r="P149" s="78">
        <v>123.21</v>
      </c>
      <c r="Q149" s="78">
        <v>0</v>
      </c>
      <c r="R149" s="78">
        <v>122.358175344</v>
      </c>
      <c r="S149" s="79">
        <v>1.5E-3</v>
      </c>
      <c r="T149" s="79">
        <v>0</v>
      </c>
      <c r="U149" s="79">
        <v>0</v>
      </c>
    </row>
    <row r="150" spans="2:21">
      <c r="B150" t="s">
        <v>720</v>
      </c>
      <c r="C150" t="s">
        <v>721</v>
      </c>
      <c r="D150" t="s">
        <v>100</v>
      </c>
      <c r="E150" t="s">
        <v>123</v>
      </c>
      <c r="F150" t="s">
        <v>451</v>
      </c>
      <c r="G150" t="s">
        <v>388</v>
      </c>
      <c r="H150" t="s">
        <v>719</v>
      </c>
      <c r="I150" t="s">
        <v>218</v>
      </c>
      <c r="J150" t="s">
        <v>282</v>
      </c>
      <c r="K150" s="78">
        <v>1.69</v>
      </c>
      <c r="L150" t="s">
        <v>102</v>
      </c>
      <c r="M150" s="79">
        <v>5.0999999999999997E-2</v>
      </c>
      <c r="N150" s="79">
        <v>2.7099999999999999E-2</v>
      </c>
      <c r="O150" s="78">
        <v>25684993.440000001</v>
      </c>
      <c r="P150" s="78">
        <v>125.89</v>
      </c>
      <c r="Q150" s="78">
        <v>396.02659</v>
      </c>
      <c r="R150" s="78">
        <v>32730.864831616</v>
      </c>
      <c r="S150" s="79">
        <v>2.24E-2</v>
      </c>
      <c r="T150" s="79">
        <v>9.7999999999999997E-3</v>
      </c>
      <c r="U150" s="79">
        <v>1.9E-3</v>
      </c>
    </row>
    <row r="151" spans="2:21">
      <c r="B151" t="s">
        <v>722</v>
      </c>
      <c r="C151" t="s">
        <v>723</v>
      </c>
      <c r="D151" t="s">
        <v>100</v>
      </c>
      <c r="E151" t="s">
        <v>123</v>
      </c>
      <c r="F151" t="s">
        <v>635</v>
      </c>
      <c r="G151" t="s">
        <v>388</v>
      </c>
      <c r="H151" t="s">
        <v>719</v>
      </c>
      <c r="I151" t="s">
        <v>218</v>
      </c>
      <c r="J151" t="s">
        <v>282</v>
      </c>
      <c r="K151" s="78">
        <v>0.73</v>
      </c>
      <c r="L151" t="s">
        <v>102</v>
      </c>
      <c r="M151" s="79">
        <v>2.4E-2</v>
      </c>
      <c r="N151" s="79">
        <v>3.6799999999999999E-2</v>
      </c>
      <c r="O151" s="78">
        <v>1212756.68</v>
      </c>
      <c r="P151" s="78">
        <v>101.6</v>
      </c>
      <c r="Q151" s="78">
        <v>0</v>
      </c>
      <c r="R151" s="78">
        <v>1232.1607868799999</v>
      </c>
      <c r="S151" s="79">
        <v>1.3899999999999999E-2</v>
      </c>
      <c r="T151" s="79">
        <v>4.0000000000000002E-4</v>
      </c>
      <c r="U151" s="79">
        <v>1E-4</v>
      </c>
    </row>
    <row r="152" spans="2:21">
      <c r="B152" t="s">
        <v>724</v>
      </c>
      <c r="C152" t="s">
        <v>725</v>
      </c>
      <c r="D152" t="s">
        <v>100</v>
      </c>
      <c r="E152" t="s">
        <v>123</v>
      </c>
      <c r="F152" t="s">
        <v>651</v>
      </c>
      <c r="G152" t="s">
        <v>448</v>
      </c>
      <c r="H152" t="s">
        <v>719</v>
      </c>
      <c r="I152" t="s">
        <v>218</v>
      </c>
      <c r="J152" t="s">
        <v>282</v>
      </c>
      <c r="K152" s="78">
        <v>3.85</v>
      </c>
      <c r="L152" t="s">
        <v>102</v>
      </c>
      <c r="M152" s="79">
        <v>2.0500000000000001E-2</v>
      </c>
      <c r="N152" s="79">
        <v>1.7500000000000002E-2</v>
      </c>
      <c r="O152" s="78">
        <v>1429096.49</v>
      </c>
      <c r="P152" s="78">
        <v>103.13</v>
      </c>
      <c r="Q152" s="78">
        <v>0</v>
      </c>
      <c r="R152" s="78">
        <v>1473.8272101370001</v>
      </c>
      <c r="S152" s="79">
        <v>2.5000000000000001E-3</v>
      </c>
      <c r="T152" s="79">
        <v>4.0000000000000002E-4</v>
      </c>
      <c r="U152" s="79">
        <v>1E-4</v>
      </c>
    </row>
    <row r="153" spans="2:21">
      <c r="B153" t="s">
        <v>726</v>
      </c>
      <c r="C153" t="s">
        <v>727</v>
      </c>
      <c r="D153" t="s">
        <v>100</v>
      </c>
      <c r="E153" t="s">
        <v>123</v>
      </c>
      <c r="F153" t="s">
        <v>651</v>
      </c>
      <c r="G153" t="s">
        <v>448</v>
      </c>
      <c r="H153" t="s">
        <v>719</v>
      </c>
      <c r="I153" t="s">
        <v>218</v>
      </c>
      <c r="J153" t="s">
        <v>282</v>
      </c>
      <c r="K153" s="78">
        <v>2.4900000000000002</v>
      </c>
      <c r="L153" t="s">
        <v>102</v>
      </c>
      <c r="M153" s="79">
        <v>3.3500000000000002E-2</v>
      </c>
      <c r="N153" s="79">
        <v>2.07E-2</v>
      </c>
      <c r="O153" s="78">
        <v>190709.46</v>
      </c>
      <c r="P153" s="78">
        <v>104.53</v>
      </c>
      <c r="Q153" s="78">
        <v>0</v>
      </c>
      <c r="R153" s="78">
        <v>199.348598538</v>
      </c>
      <c r="S153" s="79">
        <v>5.9999999999999995E-4</v>
      </c>
      <c r="T153" s="79">
        <v>1E-4</v>
      </c>
      <c r="U153" s="79">
        <v>0</v>
      </c>
    </row>
    <row r="154" spans="2:21">
      <c r="B154" t="s">
        <v>728</v>
      </c>
      <c r="C154" t="s">
        <v>729</v>
      </c>
      <c r="D154" t="s">
        <v>100</v>
      </c>
      <c r="E154" t="s">
        <v>123</v>
      </c>
      <c r="F154" t="s">
        <v>651</v>
      </c>
      <c r="G154" t="s">
        <v>448</v>
      </c>
      <c r="H154" t="s">
        <v>719</v>
      </c>
      <c r="I154" t="s">
        <v>218</v>
      </c>
      <c r="J154" t="s">
        <v>282</v>
      </c>
      <c r="K154" s="78">
        <v>4.75</v>
      </c>
      <c r="L154" t="s">
        <v>102</v>
      </c>
      <c r="M154" s="79">
        <v>2.0500000000000001E-2</v>
      </c>
      <c r="N154" s="79">
        <v>1.9699999999999999E-2</v>
      </c>
      <c r="O154" s="78">
        <v>6434779.9299999997</v>
      </c>
      <c r="P154" s="78">
        <v>102</v>
      </c>
      <c r="Q154" s="78">
        <v>0</v>
      </c>
      <c r="R154" s="78">
        <v>6563.4755286</v>
      </c>
      <c r="S154" s="79">
        <v>1.1299999999999999E-2</v>
      </c>
      <c r="T154" s="79">
        <v>2E-3</v>
      </c>
      <c r="U154" s="79">
        <v>4.0000000000000002E-4</v>
      </c>
    </row>
    <row r="155" spans="2:21">
      <c r="B155" t="s">
        <v>730</v>
      </c>
      <c r="C155" t="s">
        <v>731</v>
      </c>
      <c r="D155" t="s">
        <v>100</v>
      </c>
      <c r="E155" t="s">
        <v>123</v>
      </c>
      <c r="F155" t="s">
        <v>651</v>
      </c>
      <c r="G155" t="s">
        <v>448</v>
      </c>
      <c r="H155" t="s">
        <v>719</v>
      </c>
      <c r="I155" t="s">
        <v>218</v>
      </c>
      <c r="J155" t="s">
        <v>282</v>
      </c>
      <c r="K155" s="78">
        <v>7.32</v>
      </c>
      <c r="L155" t="s">
        <v>102</v>
      </c>
      <c r="M155" s="79">
        <v>8.3999999999999995E-3</v>
      </c>
      <c r="N155" s="79">
        <v>1.72E-2</v>
      </c>
      <c r="O155" s="78">
        <v>14294749.460000001</v>
      </c>
      <c r="P155" s="78">
        <v>93.8</v>
      </c>
      <c r="Q155" s="78">
        <v>0</v>
      </c>
      <c r="R155" s="78">
        <v>13408.47499348</v>
      </c>
      <c r="S155" s="79">
        <v>2.87E-2</v>
      </c>
      <c r="T155" s="79">
        <v>4.0000000000000001E-3</v>
      </c>
      <c r="U155" s="79">
        <v>8.0000000000000004E-4</v>
      </c>
    </row>
    <row r="156" spans="2:21">
      <c r="B156" t="s">
        <v>732</v>
      </c>
      <c r="C156" t="s">
        <v>733</v>
      </c>
      <c r="D156" t="s">
        <v>100</v>
      </c>
      <c r="E156" t="s">
        <v>123</v>
      </c>
      <c r="F156" t="s">
        <v>734</v>
      </c>
      <c r="G156" t="s">
        <v>448</v>
      </c>
      <c r="H156" t="s">
        <v>711</v>
      </c>
      <c r="I156" t="s">
        <v>150</v>
      </c>
      <c r="J156" t="s">
        <v>735</v>
      </c>
      <c r="K156" s="78">
        <v>2.12</v>
      </c>
      <c r="L156" t="s">
        <v>102</v>
      </c>
      <c r="M156" s="79">
        <v>4.9500000000000002E-2</v>
      </c>
      <c r="N156" s="79">
        <v>3.3399999999999999E-2</v>
      </c>
      <c r="O156" s="78">
        <v>6833.34</v>
      </c>
      <c r="P156" s="78">
        <v>106.72</v>
      </c>
      <c r="Q156" s="78">
        <v>0</v>
      </c>
      <c r="R156" s="78">
        <v>7.2925404479999996</v>
      </c>
      <c r="S156" s="79">
        <v>0</v>
      </c>
      <c r="T156" s="79">
        <v>0</v>
      </c>
      <c r="U156" s="79">
        <v>0</v>
      </c>
    </row>
    <row r="157" spans="2:21">
      <c r="B157" t="s">
        <v>736</v>
      </c>
      <c r="C157" t="s">
        <v>737</v>
      </c>
      <c r="D157" t="s">
        <v>100</v>
      </c>
      <c r="E157" t="s">
        <v>123</v>
      </c>
      <c r="F157" t="s">
        <v>738</v>
      </c>
      <c r="G157" t="s">
        <v>132</v>
      </c>
      <c r="H157" t="s">
        <v>719</v>
      </c>
      <c r="I157" t="s">
        <v>218</v>
      </c>
      <c r="J157" t="s">
        <v>282</v>
      </c>
      <c r="K157" s="78">
        <v>2.27</v>
      </c>
      <c r="L157" t="s">
        <v>102</v>
      </c>
      <c r="M157" s="79">
        <v>1.9800000000000002E-2</v>
      </c>
      <c r="N157" s="79">
        <v>3.5700000000000003E-2</v>
      </c>
      <c r="O157" s="78">
        <v>12486974.59</v>
      </c>
      <c r="P157" s="78">
        <v>97.2</v>
      </c>
      <c r="Q157" s="78">
        <v>0</v>
      </c>
      <c r="R157" s="78">
        <v>12137.33930148</v>
      </c>
      <c r="S157" s="79">
        <v>1.7299999999999999E-2</v>
      </c>
      <c r="T157" s="79">
        <v>3.5999999999999999E-3</v>
      </c>
      <c r="U157" s="79">
        <v>6.9999999999999999E-4</v>
      </c>
    </row>
    <row r="158" spans="2:21">
      <c r="B158" t="s">
        <v>739</v>
      </c>
      <c r="C158" t="s">
        <v>740</v>
      </c>
      <c r="D158" t="s">
        <v>100</v>
      </c>
      <c r="E158" t="s">
        <v>123</v>
      </c>
      <c r="F158" t="s">
        <v>741</v>
      </c>
      <c r="G158" t="s">
        <v>715</v>
      </c>
      <c r="H158" t="s">
        <v>719</v>
      </c>
      <c r="I158" t="s">
        <v>218</v>
      </c>
      <c r="J158" t="s">
        <v>735</v>
      </c>
      <c r="K158" s="78">
        <v>3.27</v>
      </c>
      <c r="L158" t="s">
        <v>102</v>
      </c>
      <c r="M158" s="79">
        <v>4.3400000000000001E-2</v>
      </c>
      <c r="N158" s="79">
        <v>2.3800000000000002E-2</v>
      </c>
      <c r="O158" s="78">
        <v>8360</v>
      </c>
      <c r="P158" s="78">
        <v>106.6</v>
      </c>
      <c r="Q158" s="78">
        <v>1.0644899999999999</v>
      </c>
      <c r="R158" s="78">
        <v>9.9762500000000003</v>
      </c>
      <c r="S158" s="79">
        <v>0</v>
      </c>
      <c r="T158" s="79">
        <v>0</v>
      </c>
      <c r="U158" s="79">
        <v>0</v>
      </c>
    </row>
    <row r="159" spans="2:21">
      <c r="B159" t="s">
        <v>742</v>
      </c>
      <c r="C159" t="s">
        <v>743</v>
      </c>
      <c r="D159" t="s">
        <v>100</v>
      </c>
      <c r="E159" t="s">
        <v>123</v>
      </c>
      <c r="F159" t="s">
        <v>744</v>
      </c>
      <c r="G159" t="s">
        <v>613</v>
      </c>
      <c r="H159" t="s">
        <v>745</v>
      </c>
      <c r="I159" t="s">
        <v>150</v>
      </c>
      <c r="J159" t="s">
        <v>282</v>
      </c>
      <c r="K159" s="78">
        <v>3.01</v>
      </c>
      <c r="L159" t="s">
        <v>102</v>
      </c>
      <c r="M159" s="79">
        <v>4.65E-2</v>
      </c>
      <c r="N159" s="79">
        <v>3.2000000000000001E-2</v>
      </c>
      <c r="O159" s="78">
        <v>0.13</v>
      </c>
      <c r="P159" s="78">
        <v>106.25</v>
      </c>
      <c r="Q159" s="78">
        <v>0</v>
      </c>
      <c r="R159" s="78">
        <v>1.3812500000000001E-4</v>
      </c>
      <c r="S159" s="79">
        <v>0</v>
      </c>
      <c r="T159" s="79">
        <v>0</v>
      </c>
      <c r="U159" s="79">
        <v>0</v>
      </c>
    </row>
    <row r="160" spans="2:21">
      <c r="B160" t="s">
        <v>746</v>
      </c>
      <c r="C160" t="s">
        <v>747</v>
      </c>
      <c r="D160" t="s">
        <v>100</v>
      </c>
      <c r="E160" t="s">
        <v>123</v>
      </c>
      <c r="F160" t="s">
        <v>748</v>
      </c>
      <c r="G160" t="s">
        <v>613</v>
      </c>
      <c r="H160" t="s">
        <v>745</v>
      </c>
      <c r="I160" t="s">
        <v>150</v>
      </c>
      <c r="J160" t="s">
        <v>282</v>
      </c>
      <c r="K160" s="78">
        <v>0.75</v>
      </c>
      <c r="L160" t="s">
        <v>102</v>
      </c>
      <c r="M160" s="79">
        <v>4.8000000000000001E-2</v>
      </c>
      <c r="N160" s="79">
        <v>4.3200000000000002E-2</v>
      </c>
      <c r="O160" s="78">
        <v>1025235.07</v>
      </c>
      <c r="P160" s="78">
        <v>101.61</v>
      </c>
      <c r="Q160" s="78">
        <v>0</v>
      </c>
      <c r="R160" s="78">
        <v>1041.741354627</v>
      </c>
      <c r="S160" s="79">
        <v>1.32E-2</v>
      </c>
      <c r="T160" s="79">
        <v>2.9999999999999997E-4</v>
      </c>
      <c r="U160" s="79">
        <v>1E-4</v>
      </c>
    </row>
    <row r="161" spans="2:21">
      <c r="B161" t="s">
        <v>749</v>
      </c>
      <c r="C161" t="s">
        <v>750</v>
      </c>
      <c r="D161" t="s">
        <v>100</v>
      </c>
      <c r="E161" t="s">
        <v>123</v>
      </c>
      <c r="F161" t="s">
        <v>751</v>
      </c>
      <c r="G161" t="s">
        <v>542</v>
      </c>
      <c r="H161" t="s">
        <v>752</v>
      </c>
      <c r="I161" t="s">
        <v>218</v>
      </c>
      <c r="J161" t="s">
        <v>282</v>
      </c>
      <c r="K161" s="78">
        <v>0.25</v>
      </c>
      <c r="L161" t="s">
        <v>102</v>
      </c>
      <c r="M161" s="79">
        <v>4.8000000000000001E-2</v>
      </c>
      <c r="N161" s="79">
        <v>1.6000000000000001E-3</v>
      </c>
      <c r="O161" s="78">
        <v>1151697.73</v>
      </c>
      <c r="P161" s="78">
        <v>120.9</v>
      </c>
      <c r="Q161" s="78">
        <v>0</v>
      </c>
      <c r="R161" s="78">
        <v>1392.40255557</v>
      </c>
      <c r="S161" s="79">
        <v>1.1299999999999999E-2</v>
      </c>
      <c r="T161" s="79">
        <v>4.0000000000000002E-4</v>
      </c>
      <c r="U161" s="79">
        <v>1E-4</v>
      </c>
    </row>
    <row r="162" spans="2:21">
      <c r="B162" t="s">
        <v>753</v>
      </c>
      <c r="C162" t="s">
        <v>754</v>
      </c>
      <c r="D162" t="s">
        <v>100</v>
      </c>
      <c r="E162" t="s">
        <v>123</v>
      </c>
      <c r="F162" t="s">
        <v>755</v>
      </c>
      <c r="G162" t="s">
        <v>613</v>
      </c>
      <c r="H162" t="s">
        <v>752</v>
      </c>
      <c r="I162" t="s">
        <v>218</v>
      </c>
      <c r="J162" t="s">
        <v>282</v>
      </c>
      <c r="K162" s="78">
        <v>0.39</v>
      </c>
      <c r="L162" t="s">
        <v>102</v>
      </c>
      <c r="M162" s="79">
        <v>5.3999999999999999E-2</v>
      </c>
      <c r="N162" s="79">
        <v>0.1406</v>
      </c>
      <c r="O162" s="78">
        <v>848182.61</v>
      </c>
      <c r="P162" s="78">
        <v>99</v>
      </c>
      <c r="Q162" s="78">
        <v>0</v>
      </c>
      <c r="R162" s="78">
        <v>839.70078390000003</v>
      </c>
      <c r="S162" s="79">
        <v>2.3599999999999999E-2</v>
      </c>
      <c r="T162" s="79">
        <v>2.9999999999999997E-4</v>
      </c>
      <c r="U162" s="79">
        <v>0</v>
      </c>
    </row>
    <row r="163" spans="2:21">
      <c r="B163" t="s">
        <v>756</v>
      </c>
      <c r="C163" t="s">
        <v>757</v>
      </c>
      <c r="D163" t="s">
        <v>100</v>
      </c>
      <c r="E163" t="s">
        <v>123</v>
      </c>
      <c r="F163" t="s">
        <v>755</v>
      </c>
      <c r="G163" t="s">
        <v>613</v>
      </c>
      <c r="H163" t="s">
        <v>752</v>
      </c>
      <c r="I163" t="s">
        <v>218</v>
      </c>
      <c r="J163" t="s">
        <v>282</v>
      </c>
      <c r="K163" s="78">
        <v>1.36</v>
      </c>
      <c r="L163" t="s">
        <v>102</v>
      </c>
      <c r="M163" s="79">
        <v>2.5000000000000001E-2</v>
      </c>
      <c r="N163" s="79">
        <v>0.1754</v>
      </c>
      <c r="O163" s="78">
        <v>2924757.8</v>
      </c>
      <c r="P163" s="78">
        <v>83.25</v>
      </c>
      <c r="Q163" s="78">
        <v>0</v>
      </c>
      <c r="R163" s="78">
        <v>2434.8608684999999</v>
      </c>
      <c r="S163" s="79">
        <v>7.4999999999999997E-3</v>
      </c>
      <c r="T163" s="79">
        <v>6.9999999999999999E-4</v>
      </c>
      <c r="U163" s="79">
        <v>1E-4</v>
      </c>
    </row>
    <row r="164" spans="2:21">
      <c r="B164" t="s">
        <v>758</v>
      </c>
      <c r="C164" t="s">
        <v>759</v>
      </c>
      <c r="D164" t="s">
        <v>100</v>
      </c>
      <c r="E164" t="s">
        <v>123</v>
      </c>
      <c r="F164" t="s">
        <v>393</v>
      </c>
      <c r="G164" t="s">
        <v>388</v>
      </c>
      <c r="H164" t="s">
        <v>760</v>
      </c>
      <c r="I164" t="s">
        <v>273</v>
      </c>
      <c r="J164" t="s">
        <v>282</v>
      </c>
      <c r="K164" s="78">
        <v>5.29</v>
      </c>
      <c r="L164" t="s">
        <v>106</v>
      </c>
      <c r="M164" s="79">
        <v>3.2800000000000003E-2</v>
      </c>
      <c r="N164" s="79">
        <v>4.9200000000000001E-2</v>
      </c>
      <c r="O164" s="78">
        <v>4064423.83</v>
      </c>
      <c r="P164" s="78">
        <v>90.68</v>
      </c>
      <c r="Q164" s="78">
        <v>0</v>
      </c>
      <c r="R164" s="78">
        <v>13139.233621042</v>
      </c>
      <c r="S164" s="79">
        <v>5.4000000000000003E-3</v>
      </c>
      <c r="T164" s="79">
        <v>3.8999999999999998E-3</v>
      </c>
      <c r="U164" s="79">
        <v>8.0000000000000004E-4</v>
      </c>
    </row>
    <row r="165" spans="2:21">
      <c r="B165" t="s">
        <v>761</v>
      </c>
      <c r="C165" t="s">
        <v>762</v>
      </c>
      <c r="D165" t="s">
        <v>100</v>
      </c>
      <c r="E165" t="s">
        <v>123</v>
      </c>
      <c r="F165" t="s">
        <v>763</v>
      </c>
      <c r="G165" t="s">
        <v>112</v>
      </c>
      <c r="H165" t="s">
        <v>764</v>
      </c>
      <c r="I165" t="s">
        <v>218</v>
      </c>
      <c r="J165" t="s">
        <v>765</v>
      </c>
      <c r="K165" s="78">
        <v>2.79</v>
      </c>
      <c r="L165" t="s">
        <v>102</v>
      </c>
      <c r="M165" s="79">
        <v>4.9500000000000002E-2</v>
      </c>
      <c r="N165" s="79">
        <v>0.123</v>
      </c>
      <c r="O165" s="78">
        <v>6562.5</v>
      </c>
      <c r="P165" s="78">
        <v>100.65</v>
      </c>
      <c r="Q165" s="78">
        <v>0</v>
      </c>
      <c r="R165" s="78">
        <v>6.6051562500000003</v>
      </c>
      <c r="S165" s="79">
        <v>0</v>
      </c>
      <c r="T165" s="79">
        <v>0</v>
      </c>
      <c r="U165" s="79">
        <v>0</v>
      </c>
    </row>
    <row r="166" spans="2:21">
      <c r="B166" t="s">
        <v>766</v>
      </c>
      <c r="C166" t="s">
        <v>767</v>
      </c>
      <c r="D166" t="s">
        <v>100</v>
      </c>
      <c r="E166" t="s">
        <v>123</v>
      </c>
      <c r="F166" t="s">
        <v>499</v>
      </c>
      <c r="G166" t="s">
        <v>448</v>
      </c>
      <c r="H166" t="s">
        <v>226</v>
      </c>
      <c r="I166" t="s">
        <v>227</v>
      </c>
      <c r="J166" t="s">
        <v>282</v>
      </c>
      <c r="K166" s="78">
        <v>2.68</v>
      </c>
      <c r="L166" t="s">
        <v>102</v>
      </c>
      <c r="M166" s="79">
        <v>2.1000000000000001E-2</v>
      </c>
      <c r="N166" s="79">
        <v>2.5899999999999999E-2</v>
      </c>
      <c r="O166" s="78">
        <v>691777.36</v>
      </c>
      <c r="P166" s="78">
        <v>100.23</v>
      </c>
      <c r="Q166" s="78">
        <v>31.5627</v>
      </c>
      <c r="R166" s="78">
        <v>724.93114792799997</v>
      </c>
      <c r="S166" s="79">
        <v>2.8E-3</v>
      </c>
      <c r="T166" s="79">
        <v>2.0000000000000001E-4</v>
      </c>
      <c r="U166" s="79">
        <v>0</v>
      </c>
    </row>
    <row r="167" spans="2:21">
      <c r="B167" t="s">
        <v>768</v>
      </c>
      <c r="C167" t="s">
        <v>769</v>
      </c>
      <c r="D167" t="s">
        <v>100</v>
      </c>
      <c r="E167" t="s">
        <v>123</v>
      </c>
      <c r="F167" t="s">
        <v>770</v>
      </c>
      <c r="G167" t="s">
        <v>448</v>
      </c>
      <c r="H167" t="s">
        <v>226</v>
      </c>
      <c r="I167" t="s">
        <v>227</v>
      </c>
      <c r="J167" t="s">
        <v>282</v>
      </c>
      <c r="K167" s="78">
        <v>6.07</v>
      </c>
      <c r="L167" t="s">
        <v>102</v>
      </c>
      <c r="M167" s="79">
        <v>2.75E-2</v>
      </c>
      <c r="N167" s="79">
        <v>2.4299999999999999E-2</v>
      </c>
      <c r="O167" s="78">
        <v>11698607.85</v>
      </c>
      <c r="P167" s="78">
        <v>102.24</v>
      </c>
      <c r="Q167" s="78">
        <v>0</v>
      </c>
      <c r="R167" s="78">
        <v>11960.656665840001</v>
      </c>
      <c r="S167" s="79">
        <v>2.9499999999999998E-2</v>
      </c>
      <c r="T167" s="79">
        <v>3.5999999999999999E-3</v>
      </c>
      <c r="U167" s="79">
        <v>6.9999999999999999E-4</v>
      </c>
    </row>
    <row r="168" spans="2:21">
      <c r="B168" t="s">
        <v>771</v>
      </c>
      <c r="C168" t="s">
        <v>772</v>
      </c>
      <c r="D168" t="s">
        <v>100</v>
      </c>
      <c r="E168" t="s">
        <v>123</v>
      </c>
      <c r="F168" t="s">
        <v>773</v>
      </c>
      <c r="G168" t="s">
        <v>715</v>
      </c>
      <c r="H168" t="s">
        <v>226</v>
      </c>
      <c r="I168" t="s">
        <v>227</v>
      </c>
      <c r="J168" t="s">
        <v>774</v>
      </c>
      <c r="K168" s="78">
        <v>0.83</v>
      </c>
      <c r="L168" t="s">
        <v>102</v>
      </c>
      <c r="M168" s="79">
        <v>6.9000000000000006E-2</v>
      </c>
      <c r="N168" s="79">
        <v>1E-4</v>
      </c>
      <c r="O168" s="78">
        <v>0</v>
      </c>
      <c r="P168" s="78">
        <v>0</v>
      </c>
      <c r="Q168" s="78">
        <v>3.0000000000000001E-5</v>
      </c>
      <c r="R168" s="78">
        <v>3.0000000000000001E-5</v>
      </c>
      <c r="S168" s="79">
        <v>0</v>
      </c>
      <c r="T168" s="79">
        <v>0</v>
      </c>
      <c r="U168" s="79">
        <v>0</v>
      </c>
    </row>
    <row r="169" spans="2:21">
      <c r="B169" t="s">
        <v>775</v>
      </c>
      <c r="C169" t="s">
        <v>776</v>
      </c>
      <c r="D169" t="s">
        <v>100</v>
      </c>
      <c r="E169" t="s">
        <v>123</v>
      </c>
      <c r="F169" t="s">
        <v>777</v>
      </c>
      <c r="G169" t="s">
        <v>112</v>
      </c>
      <c r="H169" t="s">
        <v>226</v>
      </c>
      <c r="I169" t="s">
        <v>227</v>
      </c>
      <c r="J169" t="s">
        <v>282</v>
      </c>
      <c r="K169" s="78">
        <v>0.03</v>
      </c>
      <c r="L169" t="s">
        <v>102</v>
      </c>
      <c r="M169" s="79">
        <v>6.7799999999999999E-2</v>
      </c>
      <c r="N169" s="79">
        <v>1E-4</v>
      </c>
      <c r="O169" s="78">
        <v>4546284.5599999996</v>
      </c>
      <c r="P169" s="78">
        <v>17.5</v>
      </c>
      <c r="Q169" s="78">
        <v>0</v>
      </c>
      <c r="R169" s="78">
        <v>795.59979799999996</v>
      </c>
      <c r="S169" s="79">
        <v>6.3E-3</v>
      </c>
      <c r="T169" s="79">
        <v>2.0000000000000001E-4</v>
      </c>
      <c r="U169" s="79">
        <v>0</v>
      </c>
    </row>
    <row r="170" spans="2:21">
      <c r="B170" s="80" t="s">
        <v>303</v>
      </c>
      <c r="C170" s="16"/>
      <c r="D170" s="16"/>
      <c r="E170" s="16"/>
      <c r="F170" s="16"/>
      <c r="K170" s="82">
        <v>4.5999999999999996</v>
      </c>
      <c r="N170" s="81">
        <v>4.2299999999999997E-2</v>
      </c>
      <c r="O170" s="82">
        <v>553567550.40999997</v>
      </c>
      <c r="Q170" s="82">
        <v>443.85575999999998</v>
      </c>
      <c r="R170" s="82">
        <v>562908.33963367599</v>
      </c>
      <c r="T170" s="81">
        <v>0.16819999999999999</v>
      </c>
      <c r="U170" s="81">
        <v>3.3399999999999999E-2</v>
      </c>
    </row>
    <row r="171" spans="2:21">
      <c r="B171" t="s">
        <v>778</v>
      </c>
      <c r="C171" t="s">
        <v>779</v>
      </c>
      <c r="D171" t="s">
        <v>100</v>
      </c>
      <c r="E171" t="s">
        <v>123</v>
      </c>
      <c r="F171" t="s">
        <v>444</v>
      </c>
      <c r="G171" t="s">
        <v>388</v>
      </c>
      <c r="H171" t="s">
        <v>217</v>
      </c>
      <c r="I171" t="s">
        <v>218</v>
      </c>
      <c r="J171" t="s">
        <v>282</v>
      </c>
      <c r="K171" s="78">
        <v>2.62</v>
      </c>
      <c r="L171" t="s">
        <v>102</v>
      </c>
      <c r="M171" s="79">
        <v>1.8700000000000001E-2</v>
      </c>
      <c r="N171" s="79">
        <v>1.2500000000000001E-2</v>
      </c>
      <c r="O171" s="78">
        <v>4867217.1500000004</v>
      </c>
      <c r="P171" s="78">
        <v>102.2</v>
      </c>
      <c r="Q171" s="78">
        <v>0</v>
      </c>
      <c r="R171" s="78">
        <v>4974.2959272999997</v>
      </c>
      <c r="S171" s="79">
        <v>3.5000000000000001E-3</v>
      </c>
      <c r="T171" s="79">
        <v>1.5E-3</v>
      </c>
      <c r="U171" s="79">
        <v>2.9999999999999997E-4</v>
      </c>
    </row>
    <row r="172" spans="2:21">
      <c r="B172" t="s">
        <v>780</v>
      </c>
      <c r="C172" t="s">
        <v>781</v>
      </c>
      <c r="D172" t="s">
        <v>100</v>
      </c>
      <c r="E172" t="s">
        <v>123</v>
      </c>
      <c r="F172" t="s">
        <v>444</v>
      </c>
      <c r="G172" t="s">
        <v>388</v>
      </c>
      <c r="H172" t="s">
        <v>217</v>
      </c>
      <c r="I172" t="s">
        <v>218</v>
      </c>
      <c r="J172" t="s">
        <v>282</v>
      </c>
      <c r="K172" s="78">
        <v>5.3</v>
      </c>
      <c r="L172" t="s">
        <v>102</v>
      </c>
      <c r="M172" s="79">
        <v>2.6800000000000001E-2</v>
      </c>
      <c r="N172" s="79">
        <v>1.6E-2</v>
      </c>
      <c r="O172" s="78">
        <v>39123629.869999997</v>
      </c>
      <c r="P172" s="78">
        <v>106.6</v>
      </c>
      <c r="Q172" s="78">
        <v>0</v>
      </c>
      <c r="R172" s="78">
        <v>41705.789441419998</v>
      </c>
      <c r="S172" s="79">
        <v>1.6199999999999999E-2</v>
      </c>
      <c r="T172" s="79">
        <v>1.2500000000000001E-2</v>
      </c>
      <c r="U172" s="79">
        <v>2.5000000000000001E-3</v>
      </c>
    </row>
    <row r="173" spans="2:21">
      <c r="B173" t="s">
        <v>782</v>
      </c>
      <c r="C173" t="s">
        <v>783</v>
      </c>
      <c r="D173" t="s">
        <v>100</v>
      </c>
      <c r="E173" t="s">
        <v>123</v>
      </c>
      <c r="F173" t="s">
        <v>398</v>
      </c>
      <c r="G173" t="s">
        <v>388</v>
      </c>
      <c r="H173" t="s">
        <v>217</v>
      </c>
      <c r="I173" t="s">
        <v>218</v>
      </c>
      <c r="J173" t="s">
        <v>282</v>
      </c>
      <c r="K173" s="78">
        <v>0.01</v>
      </c>
      <c r="L173" t="s">
        <v>102</v>
      </c>
      <c r="M173" s="79">
        <v>1.2E-2</v>
      </c>
      <c r="N173" s="79">
        <v>1E-4</v>
      </c>
      <c r="O173" s="78">
        <v>2331165.0699999998</v>
      </c>
      <c r="P173" s="78">
        <v>100.53</v>
      </c>
      <c r="Q173" s="78">
        <v>0</v>
      </c>
      <c r="R173" s="78">
        <v>2343.5202448710002</v>
      </c>
      <c r="S173" s="79">
        <v>7.7999999999999996E-3</v>
      </c>
      <c r="T173" s="79">
        <v>6.9999999999999999E-4</v>
      </c>
      <c r="U173" s="79">
        <v>1E-4</v>
      </c>
    </row>
    <row r="174" spans="2:21">
      <c r="B174" t="s">
        <v>784</v>
      </c>
      <c r="C174" t="s">
        <v>785</v>
      </c>
      <c r="D174" t="s">
        <v>100</v>
      </c>
      <c r="E174" t="s">
        <v>123</v>
      </c>
      <c r="F174" t="s">
        <v>405</v>
      </c>
      <c r="G174" t="s">
        <v>388</v>
      </c>
      <c r="H174" t="s">
        <v>217</v>
      </c>
      <c r="I174" t="s">
        <v>218</v>
      </c>
      <c r="J174" t="s">
        <v>282</v>
      </c>
      <c r="K174" s="78">
        <v>2.11</v>
      </c>
      <c r="L174" t="s">
        <v>102</v>
      </c>
      <c r="M174" s="79">
        <v>2.47E-2</v>
      </c>
      <c r="N174" s="79">
        <v>1.44E-2</v>
      </c>
      <c r="O174" s="78">
        <v>7987340.29</v>
      </c>
      <c r="P174" s="78">
        <v>104.21</v>
      </c>
      <c r="Q174" s="78">
        <v>0</v>
      </c>
      <c r="R174" s="78">
        <v>8323.6073162089997</v>
      </c>
      <c r="S174" s="79">
        <v>2.3999999999999998E-3</v>
      </c>
      <c r="T174" s="79">
        <v>2.5000000000000001E-3</v>
      </c>
      <c r="U174" s="79">
        <v>5.0000000000000001E-4</v>
      </c>
    </row>
    <row r="175" spans="2:21">
      <c r="B175" t="s">
        <v>786</v>
      </c>
      <c r="C175" t="s">
        <v>787</v>
      </c>
      <c r="D175" t="s">
        <v>100</v>
      </c>
      <c r="E175" t="s">
        <v>123</v>
      </c>
      <c r="F175" t="s">
        <v>405</v>
      </c>
      <c r="G175" t="s">
        <v>388</v>
      </c>
      <c r="H175" t="s">
        <v>217</v>
      </c>
      <c r="I175" t="s">
        <v>218</v>
      </c>
      <c r="J175" t="s">
        <v>282</v>
      </c>
      <c r="K175" s="78">
        <v>4.79</v>
      </c>
      <c r="L175" t="s">
        <v>102</v>
      </c>
      <c r="M175" s="79">
        <v>2.98E-2</v>
      </c>
      <c r="N175" s="79">
        <v>1.67E-2</v>
      </c>
      <c r="O175" s="78">
        <v>9478534.4600000009</v>
      </c>
      <c r="P175" s="78">
        <v>108.89</v>
      </c>
      <c r="Q175" s="78">
        <v>0</v>
      </c>
      <c r="R175" s="78">
        <v>10321.176173493999</v>
      </c>
      <c r="S175" s="79">
        <v>3.7000000000000002E-3</v>
      </c>
      <c r="T175" s="79">
        <v>3.0999999999999999E-3</v>
      </c>
      <c r="U175" s="79">
        <v>5.9999999999999995E-4</v>
      </c>
    </row>
    <row r="176" spans="2:21">
      <c r="B176" t="s">
        <v>788</v>
      </c>
      <c r="C176" t="s">
        <v>789</v>
      </c>
      <c r="D176" t="s">
        <v>100</v>
      </c>
      <c r="E176" t="s">
        <v>123</v>
      </c>
      <c r="F176" t="s">
        <v>790</v>
      </c>
      <c r="G176" t="s">
        <v>388</v>
      </c>
      <c r="H176" t="s">
        <v>217</v>
      </c>
      <c r="I176" t="s">
        <v>218</v>
      </c>
      <c r="J176" t="s">
        <v>282</v>
      </c>
      <c r="K176" s="78">
        <v>1.98</v>
      </c>
      <c r="L176" t="s">
        <v>102</v>
      </c>
      <c r="M176" s="79">
        <v>2.07E-2</v>
      </c>
      <c r="N176" s="79">
        <v>1.3100000000000001E-2</v>
      </c>
      <c r="O176" s="78">
        <v>3527430.48</v>
      </c>
      <c r="P176" s="78">
        <v>101.5</v>
      </c>
      <c r="Q176" s="78">
        <v>0</v>
      </c>
      <c r="R176" s="78">
        <v>3580.3419371999998</v>
      </c>
      <c r="S176" s="79">
        <v>1.3899999999999999E-2</v>
      </c>
      <c r="T176" s="79">
        <v>1.1000000000000001E-3</v>
      </c>
      <c r="U176" s="79">
        <v>2.0000000000000001E-4</v>
      </c>
    </row>
    <row r="177" spans="2:21">
      <c r="B177" t="s">
        <v>791</v>
      </c>
      <c r="C177" t="s">
        <v>792</v>
      </c>
      <c r="D177" t="s">
        <v>100</v>
      </c>
      <c r="E177" t="s">
        <v>123</v>
      </c>
      <c r="F177" t="s">
        <v>793</v>
      </c>
      <c r="G177" t="s">
        <v>448</v>
      </c>
      <c r="H177" t="s">
        <v>217</v>
      </c>
      <c r="I177" t="s">
        <v>218</v>
      </c>
      <c r="J177" t="s">
        <v>282</v>
      </c>
      <c r="K177" s="78">
        <v>4.0999999999999996</v>
      </c>
      <c r="L177" t="s">
        <v>102</v>
      </c>
      <c r="M177" s="79">
        <v>1.44E-2</v>
      </c>
      <c r="N177" s="79">
        <v>1.41E-2</v>
      </c>
      <c r="O177" s="78">
        <v>9453652.5999999996</v>
      </c>
      <c r="P177" s="78">
        <v>100.15</v>
      </c>
      <c r="Q177" s="78">
        <v>0</v>
      </c>
      <c r="R177" s="78">
        <v>9467.8330788999992</v>
      </c>
      <c r="S177" s="79">
        <v>1.18E-2</v>
      </c>
      <c r="T177" s="79">
        <v>2.8E-3</v>
      </c>
      <c r="U177" s="79">
        <v>5.9999999999999995E-4</v>
      </c>
    </row>
    <row r="178" spans="2:21">
      <c r="B178" t="s">
        <v>794</v>
      </c>
      <c r="C178" t="s">
        <v>795</v>
      </c>
      <c r="D178" t="s">
        <v>100</v>
      </c>
      <c r="E178" t="s">
        <v>123</v>
      </c>
      <c r="F178" t="s">
        <v>796</v>
      </c>
      <c r="G178" t="s">
        <v>797</v>
      </c>
      <c r="H178" t="s">
        <v>457</v>
      </c>
      <c r="I178" t="s">
        <v>150</v>
      </c>
      <c r="J178" t="s">
        <v>282</v>
      </c>
      <c r="K178" s="78">
        <v>0.25</v>
      </c>
      <c r="L178" t="s">
        <v>102</v>
      </c>
      <c r="M178" s="79">
        <v>4.8399999999999999E-2</v>
      </c>
      <c r="N178" s="79">
        <v>8.0000000000000002E-3</v>
      </c>
      <c r="O178" s="78">
        <v>813087.13</v>
      </c>
      <c r="P178" s="78">
        <v>102.22</v>
      </c>
      <c r="Q178" s="78">
        <v>0</v>
      </c>
      <c r="R178" s="78">
        <v>831.13766428600002</v>
      </c>
      <c r="S178" s="79">
        <v>3.8999999999999998E-3</v>
      </c>
      <c r="T178" s="79">
        <v>2.0000000000000001E-4</v>
      </c>
      <c r="U178" s="79">
        <v>0</v>
      </c>
    </row>
    <row r="179" spans="2:21">
      <c r="B179" t="s">
        <v>798</v>
      </c>
      <c r="C179" t="s">
        <v>799</v>
      </c>
      <c r="D179" t="s">
        <v>100</v>
      </c>
      <c r="E179" t="s">
        <v>123</v>
      </c>
      <c r="F179" t="s">
        <v>451</v>
      </c>
      <c r="G179" t="s">
        <v>388</v>
      </c>
      <c r="H179" t="s">
        <v>439</v>
      </c>
      <c r="I179" t="s">
        <v>218</v>
      </c>
      <c r="J179" t="s">
        <v>282</v>
      </c>
      <c r="K179" s="78">
        <v>1.1599999999999999</v>
      </c>
      <c r="L179" t="s">
        <v>102</v>
      </c>
      <c r="M179" s="79">
        <v>6.4000000000000001E-2</v>
      </c>
      <c r="N179" s="79">
        <v>8.6999999999999994E-3</v>
      </c>
      <c r="O179" s="78">
        <v>2861927.16</v>
      </c>
      <c r="P179" s="78">
        <v>108.5</v>
      </c>
      <c r="Q179" s="78">
        <v>0</v>
      </c>
      <c r="R179" s="78">
        <v>3105.1909685999999</v>
      </c>
      <c r="S179" s="79">
        <v>1.17E-2</v>
      </c>
      <c r="T179" s="79">
        <v>8.9999999999999998E-4</v>
      </c>
      <c r="U179" s="79">
        <v>2.0000000000000001E-4</v>
      </c>
    </row>
    <row r="180" spans="2:21">
      <c r="B180" t="s">
        <v>800</v>
      </c>
      <c r="C180" t="s">
        <v>801</v>
      </c>
      <c r="D180" t="s">
        <v>100</v>
      </c>
      <c r="E180" t="s">
        <v>123</v>
      </c>
      <c r="F180" t="s">
        <v>456</v>
      </c>
      <c r="G180" t="s">
        <v>448</v>
      </c>
      <c r="H180" t="s">
        <v>457</v>
      </c>
      <c r="I180" t="s">
        <v>150</v>
      </c>
      <c r="J180" t="s">
        <v>282</v>
      </c>
      <c r="K180" s="78">
        <v>3.16</v>
      </c>
      <c r="L180" t="s">
        <v>102</v>
      </c>
      <c r="M180" s="79">
        <v>1.6299999999999999E-2</v>
      </c>
      <c r="N180" s="79">
        <v>1.3599999999999999E-2</v>
      </c>
      <c r="O180" s="78">
        <v>7946617.9800000004</v>
      </c>
      <c r="P180" s="78">
        <v>101.27</v>
      </c>
      <c r="Q180" s="78">
        <v>0</v>
      </c>
      <c r="R180" s="78">
        <v>8047.5400283460003</v>
      </c>
      <c r="S180" s="79">
        <v>9.4999999999999998E-3</v>
      </c>
      <c r="T180" s="79">
        <v>2.3999999999999998E-3</v>
      </c>
      <c r="U180" s="79">
        <v>5.0000000000000001E-4</v>
      </c>
    </row>
    <row r="181" spans="2:21">
      <c r="B181" t="s">
        <v>802</v>
      </c>
      <c r="C181" t="s">
        <v>803</v>
      </c>
      <c r="D181" t="s">
        <v>100</v>
      </c>
      <c r="E181" t="s">
        <v>123</v>
      </c>
      <c r="F181" t="s">
        <v>428</v>
      </c>
      <c r="G181" t="s">
        <v>388</v>
      </c>
      <c r="H181" t="s">
        <v>439</v>
      </c>
      <c r="I181" t="s">
        <v>218</v>
      </c>
      <c r="J181" t="s">
        <v>282</v>
      </c>
      <c r="K181" s="78">
        <v>0.99</v>
      </c>
      <c r="L181" t="s">
        <v>102</v>
      </c>
      <c r="M181" s="79">
        <v>6.0999999999999999E-2</v>
      </c>
      <c r="N181" s="79">
        <v>6.7999999999999996E-3</v>
      </c>
      <c r="O181" s="78">
        <v>1025694.97</v>
      </c>
      <c r="P181" s="78">
        <v>105.39</v>
      </c>
      <c r="Q181" s="78">
        <v>0</v>
      </c>
      <c r="R181" s="78">
        <v>1080.979928883</v>
      </c>
      <c r="S181" s="79">
        <v>3.0000000000000001E-3</v>
      </c>
      <c r="T181" s="79">
        <v>2.9999999999999997E-4</v>
      </c>
      <c r="U181" s="79">
        <v>1E-4</v>
      </c>
    </row>
    <row r="182" spans="2:21">
      <c r="B182" t="s">
        <v>804</v>
      </c>
      <c r="C182" t="s">
        <v>805</v>
      </c>
      <c r="D182" t="s">
        <v>100</v>
      </c>
      <c r="E182" t="s">
        <v>123</v>
      </c>
      <c r="F182" t="s">
        <v>806</v>
      </c>
      <c r="G182" t="s">
        <v>807</v>
      </c>
      <c r="H182" t="s">
        <v>439</v>
      </c>
      <c r="I182" t="s">
        <v>218</v>
      </c>
      <c r="J182" t="s">
        <v>282</v>
      </c>
      <c r="K182" s="78">
        <v>4.6500000000000004</v>
      </c>
      <c r="L182" t="s">
        <v>102</v>
      </c>
      <c r="M182" s="79">
        <v>2.6100000000000002E-2</v>
      </c>
      <c r="N182" s="79">
        <v>1.4500000000000001E-2</v>
      </c>
      <c r="O182" s="78">
        <v>7810570.1100000003</v>
      </c>
      <c r="P182" s="78">
        <v>106.18</v>
      </c>
      <c r="Q182" s="78">
        <v>0</v>
      </c>
      <c r="R182" s="78">
        <v>8293.2633427979999</v>
      </c>
      <c r="S182" s="79">
        <v>1.2999999999999999E-2</v>
      </c>
      <c r="T182" s="79">
        <v>2.5000000000000001E-3</v>
      </c>
      <c r="U182" s="79">
        <v>5.0000000000000001E-4</v>
      </c>
    </row>
    <row r="183" spans="2:21">
      <c r="B183" t="s">
        <v>808</v>
      </c>
      <c r="C183" t="s">
        <v>809</v>
      </c>
      <c r="D183" t="s">
        <v>100</v>
      </c>
      <c r="E183" t="s">
        <v>123</v>
      </c>
      <c r="F183" t="s">
        <v>480</v>
      </c>
      <c r="G183" t="s">
        <v>448</v>
      </c>
      <c r="H183" t="s">
        <v>481</v>
      </c>
      <c r="I183" t="s">
        <v>218</v>
      </c>
      <c r="J183" t="s">
        <v>282</v>
      </c>
      <c r="K183" s="78">
        <v>6.18</v>
      </c>
      <c r="L183" t="s">
        <v>102</v>
      </c>
      <c r="M183" s="79">
        <v>2.5499999999999998E-2</v>
      </c>
      <c r="N183" s="79">
        <v>2.7E-2</v>
      </c>
      <c r="O183" s="78">
        <v>34284761.710000001</v>
      </c>
      <c r="P183" s="78">
        <v>99.8</v>
      </c>
      <c r="Q183" s="78">
        <v>0</v>
      </c>
      <c r="R183" s="78">
        <v>34216.192186580003</v>
      </c>
      <c r="S183" s="79">
        <v>2.63E-2</v>
      </c>
      <c r="T183" s="79">
        <v>1.0200000000000001E-2</v>
      </c>
      <c r="U183" s="79">
        <v>2E-3</v>
      </c>
    </row>
    <row r="184" spans="2:21">
      <c r="B184" t="s">
        <v>810</v>
      </c>
      <c r="C184" t="s">
        <v>811</v>
      </c>
      <c r="D184" t="s">
        <v>100</v>
      </c>
      <c r="E184" t="s">
        <v>123</v>
      </c>
      <c r="F184" t="s">
        <v>812</v>
      </c>
      <c r="G184" t="s">
        <v>128</v>
      </c>
      <c r="H184" t="s">
        <v>543</v>
      </c>
      <c r="I184" t="s">
        <v>150</v>
      </c>
      <c r="J184" t="s">
        <v>282</v>
      </c>
      <c r="K184" s="78">
        <v>2.11</v>
      </c>
      <c r="L184" t="s">
        <v>102</v>
      </c>
      <c r="M184" s="79">
        <v>1.49E-2</v>
      </c>
      <c r="N184" s="79">
        <v>1.8800000000000001E-2</v>
      </c>
      <c r="O184" s="78">
        <v>9311152.3100000005</v>
      </c>
      <c r="P184" s="78">
        <v>99.7</v>
      </c>
      <c r="Q184" s="78">
        <v>0</v>
      </c>
      <c r="R184" s="78">
        <v>9283.2188530700005</v>
      </c>
      <c r="S184" s="79">
        <v>8.6E-3</v>
      </c>
      <c r="T184" s="79">
        <v>2.8E-3</v>
      </c>
      <c r="U184" s="79">
        <v>5.9999999999999995E-4</v>
      </c>
    </row>
    <row r="185" spans="2:21">
      <c r="B185" t="s">
        <v>813</v>
      </c>
      <c r="C185" t="s">
        <v>814</v>
      </c>
      <c r="D185" t="s">
        <v>100</v>
      </c>
      <c r="E185" t="s">
        <v>123</v>
      </c>
      <c r="F185" t="s">
        <v>815</v>
      </c>
      <c r="G185" t="s">
        <v>613</v>
      </c>
      <c r="H185" t="s">
        <v>481</v>
      </c>
      <c r="I185" t="s">
        <v>218</v>
      </c>
      <c r="J185" t="s">
        <v>282</v>
      </c>
      <c r="K185" s="78">
        <v>3.06</v>
      </c>
      <c r="L185" t="s">
        <v>102</v>
      </c>
      <c r="M185" s="79">
        <v>3.3799999999999997E-2</v>
      </c>
      <c r="N185" s="79">
        <v>3.6900000000000002E-2</v>
      </c>
      <c r="O185" s="78">
        <v>5071693.33</v>
      </c>
      <c r="P185" s="78">
        <v>100.01</v>
      </c>
      <c r="Q185" s="78">
        <v>0</v>
      </c>
      <c r="R185" s="78">
        <v>5072.2004993330002</v>
      </c>
      <c r="S185" s="79">
        <v>6.1999999999999998E-3</v>
      </c>
      <c r="T185" s="79">
        <v>1.5E-3</v>
      </c>
      <c r="U185" s="79">
        <v>2.9999999999999997E-4</v>
      </c>
    </row>
    <row r="186" spans="2:21">
      <c r="B186" t="s">
        <v>816</v>
      </c>
      <c r="C186" t="s">
        <v>817</v>
      </c>
      <c r="D186" t="s">
        <v>100</v>
      </c>
      <c r="E186" t="s">
        <v>123</v>
      </c>
      <c r="F186" t="s">
        <v>506</v>
      </c>
      <c r="G186" t="s">
        <v>507</v>
      </c>
      <c r="H186" t="s">
        <v>481</v>
      </c>
      <c r="I186" t="s">
        <v>218</v>
      </c>
      <c r="J186" t="s">
        <v>282</v>
      </c>
      <c r="K186" s="78">
        <v>4.55</v>
      </c>
      <c r="L186" t="s">
        <v>102</v>
      </c>
      <c r="M186" s="79">
        <v>5.0900000000000001E-2</v>
      </c>
      <c r="N186" s="79">
        <v>1.83E-2</v>
      </c>
      <c r="O186" s="78">
        <v>7761154.4199999999</v>
      </c>
      <c r="P186" s="78">
        <v>117.7</v>
      </c>
      <c r="Q186" s="78">
        <v>0</v>
      </c>
      <c r="R186" s="78">
        <v>9134.8787523400006</v>
      </c>
      <c r="S186" s="79">
        <v>7.4999999999999997E-3</v>
      </c>
      <c r="T186" s="79">
        <v>2.7000000000000001E-3</v>
      </c>
      <c r="U186" s="79">
        <v>5.0000000000000001E-4</v>
      </c>
    </row>
    <row r="187" spans="2:21">
      <c r="B187" t="s">
        <v>818</v>
      </c>
      <c r="C187" t="s">
        <v>819</v>
      </c>
      <c r="D187" t="s">
        <v>100</v>
      </c>
      <c r="E187" t="s">
        <v>123</v>
      </c>
      <c r="F187" t="s">
        <v>820</v>
      </c>
      <c r="G187" t="s">
        <v>586</v>
      </c>
      <c r="H187" t="s">
        <v>481</v>
      </c>
      <c r="I187" t="s">
        <v>218</v>
      </c>
      <c r="J187" t="s">
        <v>282</v>
      </c>
      <c r="K187" s="78">
        <v>2.42</v>
      </c>
      <c r="L187" t="s">
        <v>102</v>
      </c>
      <c r="M187" s="79">
        <v>2.4500000000000001E-2</v>
      </c>
      <c r="N187" s="79">
        <v>2.3800000000000002E-2</v>
      </c>
      <c r="O187" s="78">
        <v>2629381.54</v>
      </c>
      <c r="P187" s="78">
        <v>100.21</v>
      </c>
      <c r="Q187" s="78">
        <v>0</v>
      </c>
      <c r="R187" s="78">
        <v>2634.9032412339998</v>
      </c>
      <c r="S187" s="79">
        <v>1.6999999999999999E-3</v>
      </c>
      <c r="T187" s="79">
        <v>8.0000000000000004E-4</v>
      </c>
      <c r="U187" s="79">
        <v>2.0000000000000001E-4</v>
      </c>
    </row>
    <row r="188" spans="2:21">
      <c r="B188" t="s">
        <v>821</v>
      </c>
      <c r="C188" t="s">
        <v>822</v>
      </c>
      <c r="D188" t="s">
        <v>100</v>
      </c>
      <c r="E188" t="s">
        <v>123</v>
      </c>
      <c r="F188" t="s">
        <v>820</v>
      </c>
      <c r="G188" t="s">
        <v>586</v>
      </c>
      <c r="H188" t="s">
        <v>481</v>
      </c>
      <c r="I188" t="s">
        <v>218</v>
      </c>
      <c r="J188" t="s">
        <v>282</v>
      </c>
      <c r="K188" s="78">
        <v>10.92</v>
      </c>
      <c r="L188" t="s">
        <v>102</v>
      </c>
      <c r="M188" s="79">
        <v>2.4E-2</v>
      </c>
      <c r="N188" s="79">
        <v>3.0599999999999999E-2</v>
      </c>
      <c r="O188" s="78">
        <v>1915357.8</v>
      </c>
      <c r="P188" s="78">
        <v>93.85</v>
      </c>
      <c r="Q188" s="78">
        <v>0</v>
      </c>
      <c r="R188" s="78">
        <v>1797.5632952999999</v>
      </c>
      <c r="S188" s="79">
        <v>5.0000000000000001E-3</v>
      </c>
      <c r="T188" s="79">
        <v>5.0000000000000001E-4</v>
      </c>
      <c r="U188" s="79">
        <v>1E-4</v>
      </c>
    </row>
    <row r="189" spans="2:21">
      <c r="B189" t="s">
        <v>823</v>
      </c>
      <c r="C189" t="s">
        <v>824</v>
      </c>
      <c r="D189" t="s">
        <v>100</v>
      </c>
      <c r="E189" t="s">
        <v>123</v>
      </c>
      <c r="F189" t="s">
        <v>515</v>
      </c>
      <c r="G189" t="s">
        <v>448</v>
      </c>
      <c r="H189" t="s">
        <v>481</v>
      </c>
      <c r="I189" t="s">
        <v>218</v>
      </c>
      <c r="J189" t="s">
        <v>282</v>
      </c>
      <c r="K189" s="78">
        <v>3.48</v>
      </c>
      <c r="L189" t="s">
        <v>102</v>
      </c>
      <c r="M189" s="79">
        <v>3.39E-2</v>
      </c>
      <c r="N189" s="79">
        <v>2.18E-2</v>
      </c>
      <c r="O189" s="78">
        <v>11672645.539999999</v>
      </c>
      <c r="P189" s="78">
        <v>105</v>
      </c>
      <c r="Q189" s="78">
        <v>0</v>
      </c>
      <c r="R189" s="78">
        <v>12256.277817</v>
      </c>
      <c r="S189" s="79">
        <v>1.0800000000000001E-2</v>
      </c>
      <c r="T189" s="79">
        <v>3.7000000000000002E-3</v>
      </c>
      <c r="U189" s="79">
        <v>6.9999999999999999E-4</v>
      </c>
    </row>
    <row r="190" spans="2:21">
      <c r="B190" t="s">
        <v>825</v>
      </c>
      <c r="C190" t="s">
        <v>826</v>
      </c>
      <c r="D190" t="s">
        <v>100</v>
      </c>
      <c r="E190" t="s">
        <v>123</v>
      </c>
      <c r="F190" t="s">
        <v>515</v>
      </c>
      <c r="G190" t="s">
        <v>448</v>
      </c>
      <c r="H190" t="s">
        <v>481</v>
      </c>
      <c r="I190" t="s">
        <v>218</v>
      </c>
      <c r="J190" t="s">
        <v>282</v>
      </c>
      <c r="K190" s="78">
        <v>9.11</v>
      </c>
      <c r="L190" t="s">
        <v>102</v>
      </c>
      <c r="M190" s="79">
        <v>2.4400000000000002E-2</v>
      </c>
      <c r="N190" s="79">
        <v>3.2599999999999997E-2</v>
      </c>
      <c r="O190" s="78">
        <v>8424577.7100000009</v>
      </c>
      <c r="P190" s="78">
        <v>93.27</v>
      </c>
      <c r="Q190" s="78">
        <v>0</v>
      </c>
      <c r="R190" s="78">
        <v>7857.6036301169997</v>
      </c>
      <c r="S190" s="79">
        <v>1.8100000000000002E-2</v>
      </c>
      <c r="T190" s="79">
        <v>2.3E-3</v>
      </c>
      <c r="U190" s="79">
        <v>5.0000000000000001E-4</v>
      </c>
    </row>
    <row r="191" spans="2:21">
      <c r="B191" t="s">
        <v>827</v>
      </c>
      <c r="C191" t="s">
        <v>828</v>
      </c>
      <c r="D191" t="s">
        <v>100</v>
      </c>
      <c r="E191" t="s">
        <v>123</v>
      </c>
      <c r="F191" t="s">
        <v>393</v>
      </c>
      <c r="G191" t="s">
        <v>388</v>
      </c>
      <c r="H191" t="s">
        <v>481</v>
      </c>
      <c r="I191" t="s">
        <v>218</v>
      </c>
      <c r="J191" t="s">
        <v>282</v>
      </c>
      <c r="K191" s="78">
        <v>0.84</v>
      </c>
      <c r="L191" t="s">
        <v>102</v>
      </c>
      <c r="M191" s="79">
        <v>3.6400000000000002E-2</v>
      </c>
      <c r="N191" s="79">
        <v>2.4500000000000001E-2</v>
      </c>
      <c r="O191" s="78">
        <v>15222341.029999999</v>
      </c>
      <c r="P191" s="78">
        <v>99.55</v>
      </c>
      <c r="Q191" s="78">
        <v>0</v>
      </c>
      <c r="R191" s="78">
        <v>15153.840495365001</v>
      </c>
      <c r="S191" s="79">
        <v>1.8800000000000001E-2</v>
      </c>
      <c r="T191" s="79">
        <v>4.4999999999999997E-3</v>
      </c>
      <c r="U191" s="79">
        <v>8.9999999999999998E-4</v>
      </c>
    </row>
    <row r="192" spans="2:21">
      <c r="B192" t="s">
        <v>829</v>
      </c>
      <c r="C192" t="s">
        <v>830</v>
      </c>
      <c r="D192" t="s">
        <v>100</v>
      </c>
      <c r="E192" t="s">
        <v>123</v>
      </c>
      <c r="F192" t="s">
        <v>831</v>
      </c>
      <c r="G192" t="s">
        <v>613</v>
      </c>
      <c r="H192" t="s">
        <v>481</v>
      </c>
      <c r="I192" t="s">
        <v>218</v>
      </c>
      <c r="J192" t="s">
        <v>282</v>
      </c>
      <c r="K192" s="78">
        <v>2.82</v>
      </c>
      <c r="L192" t="s">
        <v>102</v>
      </c>
      <c r="M192" s="79">
        <v>4.3499999999999997E-2</v>
      </c>
      <c r="N192" s="79">
        <v>0.18529999999999999</v>
      </c>
      <c r="O192" s="78">
        <v>8310339.79</v>
      </c>
      <c r="P192" s="78">
        <v>68.3</v>
      </c>
      <c r="Q192" s="78">
        <v>0</v>
      </c>
      <c r="R192" s="78">
        <v>5675.9620765700001</v>
      </c>
      <c r="S192" s="79">
        <v>5.0000000000000001E-3</v>
      </c>
      <c r="T192" s="79">
        <v>1.6999999999999999E-3</v>
      </c>
      <c r="U192" s="79">
        <v>2.9999999999999997E-4</v>
      </c>
    </row>
    <row r="193" spans="2:21">
      <c r="B193" t="s">
        <v>832</v>
      </c>
      <c r="C193" t="s">
        <v>833</v>
      </c>
      <c r="D193" t="s">
        <v>100</v>
      </c>
      <c r="E193" t="s">
        <v>123</v>
      </c>
      <c r="F193" t="s">
        <v>541</v>
      </c>
      <c r="G193" t="s">
        <v>542</v>
      </c>
      <c r="H193" t="s">
        <v>543</v>
      </c>
      <c r="I193" t="s">
        <v>150</v>
      </c>
      <c r="J193" t="s">
        <v>282</v>
      </c>
      <c r="K193" s="78">
        <v>2.42</v>
      </c>
      <c r="L193" t="s">
        <v>102</v>
      </c>
      <c r="M193" s="79">
        <v>4.8000000000000001E-2</v>
      </c>
      <c r="N193" s="79">
        <v>1.43E-2</v>
      </c>
      <c r="O193" s="78">
        <v>16079233.630000001</v>
      </c>
      <c r="P193" s="78">
        <v>108.15</v>
      </c>
      <c r="Q193" s="78">
        <v>385.90159999999997</v>
      </c>
      <c r="R193" s="78">
        <v>17775.592770845</v>
      </c>
      <c r="S193" s="79">
        <v>8.0999999999999996E-3</v>
      </c>
      <c r="T193" s="79">
        <v>5.3E-3</v>
      </c>
      <c r="U193" s="79">
        <v>1.1000000000000001E-3</v>
      </c>
    </row>
    <row r="194" spans="2:21">
      <c r="B194" t="s">
        <v>834</v>
      </c>
      <c r="C194" t="s">
        <v>835</v>
      </c>
      <c r="D194" t="s">
        <v>100</v>
      </c>
      <c r="E194" t="s">
        <v>123</v>
      </c>
      <c r="F194" t="s">
        <v>541</v>
      </c>
      <c r="G194" t="s">
        <v>542</v>
      </c>
      <c r="H194" t="s">
        <v>543</v>
      </c>
      <c r="I194" t="s">
        <v>150</v>
      </c>
      <c r="J194" t="s">
        <v>282</v>
      </c>
      <c r="K194" s="78">
        <v>0.9</v>
      </c>
      <c r="L194" t="s">
        <v>102</v>
      </c>
      <c r="M194" s="79">
        <v>4.4999999999999998E-2</v>
      </c>
      <c r="N194" s="79">
        <v>1.2500000000000001E-2</v>
      </c>
      <c r="O194" s="78">
        <v>0.73</v>
      </c>
      <c r="P194" s="78">
        <v>103.34</v>
      </c>
      <c r="Q194" s="78">
        <v>0</v>
      </c>
      <c r="R194" s="78">
        <v>7.5438199999999995E-4</v>
      </c>
      <c r="S194" s="79">
        <v>0</v>
      </c>
      <c r="T194" s="79">
        <v>0</v>
      </c>
      <c r="U194" s="79">
        <v>0</v>
      </c>
    </row>
    <row r="195" spans="2:21">
      <c r="B195" t="s">
        <v>836</v>
      </c>
      <c r="C195" t="s">
        <v>837</v>
      </c>
      <c r="D195" t="s">
        <v>100</v>
      </c>
      <c r="E195" t="s">
        <v>123</v>
      </c>
      <c r="F195" t="s">
        <v>550</v>
      </c>
      <c r="G195" t="s">
        <v>448</v>
      </c>
      <c r="H195" t="s">
        <v>481</v>
      </c>
      <c r="I195" t="s">
        <v>218</v>
      </c>
      <c r="J195" t="s">
        <v>282</v>
      </c>
      <c r="K195" s="78">
        <v>8.06</v>
      </c>
      <c r="L195" t="s">
        <v>102</v>
      </c>
      <c r="M195" s="79">
        <v>8.3999999999999995E-3</v>
      </c>
      <c r="N195" s="79">
        <v>2.1600000000000001E-2</v>
      </c>
      <c r="O195" s="78">
        <v>7207091.4199999999</v>
      </c>
      <c r="P195" s="78">
        <v>89.75</v>
      </c>
      <c r="Q195" s="78">
        <v>0</v>
      </c>
      <c r="R195" s="78">
        <v>6468.3645494499997</v>
      </c>
      <c r="S195" s="79">
        <v>2.8799999999999999E-2</v>
      </c>
      <c r="T195" s="79">
        <v>1.9E-3</v>
      </c>
      <c r="U195" s="79">
        <v>4.0000000000000002E-4</v>
      </c>
    </row>
    <row r="196" spans="2:21">
      <c r="B196" t="s">
        <v>838</v>
      </c>
      <c r="C196" t="s">
        <v>839</v>
      </c>
      <c r="D196" t="s">
        <v>100</v>
      </c>
      <c r="E196" t="s">
        <v>123</v>
      </c>
      <c r="F196" t="s">
        <v>393</v>
      </c>
      <c r="G196" t="s">
        <v>388</v>
      </c>
      <c r="H196" t="s">
        <v>481</v>
      </c>
      <c r="I196" t="s">
        <v>218</v>
      </c>
      <c r="J196" t="s">
        <v>282</v>
      </c>
      <c r="K196" s="78">
        <v>0.8</v>
      </c>
      <c r="L196" t="s">
        <v>102</v>
      </c>
      <c r="M196" s="79">
        <v>3.2500000000000001E-2</v>
      </c>
      <c r="N196" s="79">
        <v>3.7999999999999999E-2</v>
      </c>
      <c r="O196" s="78">
        <v>28.89</v>
      </c>
      <c r="P196" s="78">
        <v>4980000</v>
      </c>
      <c r="Q196" s="78">
        <v>0</v>
      </c>
      <c r="R196" s="78">
        <v>1438.722</v>
      </c>
      <c r="S196" s="79">
        <v>0</v>
      </c>
      <c r="T196" s="79">
        <v>4.0000000000000002E-4</v>
      </c>
      <c r="U196" s="79">
        <v>1E-4</v>
      </c>
    </row>
    <row r="197" spans="2:21">
      <c r="B197" t="s">
        <v>840</v>
      </c>
      <c r="C197" t="s">
        <v>841</v>
      </c>
      <c r="D197" t="s">
        <v>100</v>
      </c>
      <c r="E197" t="s">
        <v>123</v>
      </c>
      <c r="F197" t="s">
        <v>393</v>
      </c>
      <c r="G197" t="s">
        <v>388</v>
      </c>
      <c r="H197" t="s">
        <v>481</v>
      </c>
      <c r="I197" t="s">
        <v>218</v>
      </c>
      <c r="J197" t="s">
        <v>842</v>
      </c>
      <c r="K197" s="78">
        <v>0.35</v>
      </c>
      <c r="L197" t="s">
        <v>102</v>
      </c>
      <c r="M197" s="79">
        <v>2.2499999999999999E-2</v>
      </c>
      <c r="N197" s="79">
        <v>3.2500000000000001E-2</v>
      </c>
      <c r="O197" s="78">
        <v>206</v>
      </c>
      <c r="P197" s="78">
        <v>99.95</v>
      </c>
      <c r="Q197" s="78">
        <v>0</v>
      </c>
      <c r="R197" s="78">
        <v>0.205897</v>
      </c>
      <c r="S197" s="79">
        <v>0</v>
      </c>
      <c r="T197" s="79">
        <v>0</v>
      </c>
      <c r="U197" s="79">
        <v>0</v>
      </c>
    </row>
    <row r="198" spans="2:21">
      <c r="B198" t="s">
        <v>843</v>
      </c>
      <c r="C198" t="s">
        <v>844</v>
      </c>
      <c r="D198" t="s">
        <v>100</v>
      </c>
      <c r="E198" t="s">
        <v>123</v>
      </c>
      <c r="F198" t="s">
        <v>845</v>
      </c>
      <c r="G198" t="s">
        <v>797</v>
      </c>
      <c r="H198" t="s">
        <v>481</v>
      </c>
      <c r="I198" t="s">
        <v>218</v>
      </c>
      <c r="J198" t="s">
        <v>282</v>
      </c>
      <c r="K198" s="78">
        <v>0.74</v>
      </c>
      <c r="L198" t="s">
        <v>102</v>
      </c>
      <c r="M198" s="79">
        <v>4.1000000000000002E-2</v>
      </c>
      <c r="N198" s="79">
        <v>1.0200000000000001E-2</v>
      </c>
      <c r="O198" s="78">
        <v>18191.16</v>
      </c>
      <c r="P198" s="78">
        <v>103.32</v>
      </c>
      <c r="Q198" s="78">
        <v>0</v>
      </c>
      <c r="R198" s="78">
        <v>18.795106512</v>
      </c>
      <c r="S198" s="79">
        <v>1E-4</v>
      </c>
      <c r="T198" s="79">
        <v>0</v>
      </c>
      <c r="U198" s="79">
        <v>0</v>
      </c>
    </row>
    <row r="199" spans="2:21">
      <c r="B199" t="s">
        <v>846</v>
      </c>
      <c r="C199" t="s">
        <v>847</v>
      </c>
      <c r="D199" t="s">
        <v>100</v>
      </c>
      <c r="E199" t="s">
        <v>123</v>
      </c>
      <c r="F199" t="s">
        <v>845</v>
      </c>
      <c r="G199" t="s">
        <v>797</v>
      </c>
      <c r="H199" t="s">
        <v>481</v>
      </c>
      <c r="I199" t="s">
        <v>218</v>
      </c>
      <c r="J199" t="s">
        <v>282</v>
      </c>
      <c r="K199" s="78">
        <v>2.62</v>
      </c>
      <c r="L199" t="s">
        <v>102</v>
      </c>
      <c r="M199" s="79">
        <v>1.2E-2</v>
      </c>
      <c r="N199" s="79">
        <v>1.4E-2</v>
      </c>
      <c r="O199" s="78">
        <v>2.54</v>
      </c>
      <c r="P199" s="78">
        <v>99.89</v>
      </c>
      <c r="Q199" s="78">
        <v>0</v>
      </c>
      <c r="R199" s="78">
        <v>2.5372060000000002E-3</v>
      </c>
      <c r="S199" s="79">
        <v>0</v>
      </c>
      <c r="T199" s="79">
        <v>0</v>
      </c>
      <c r="U199" s="79">
        <v>0</v>
      </c>
    </row>
    <row r="200" spans="2:21">
      <c r="B200" t="s">
        <v>848</v>
      </c>
      <c r="C200" t="s">
        <v>849</v>
      </c>
      <c r="D200" t="s">
        <v>100</v>
      </c>
      <c r="E200" t="s">
        <v>123</v>
      </c>
      <c r="F200" t="s">
        <v>580</v>
      </c>
      <c r="G200" t="s">
        <v>542</v>
      </c>
      <c r="H200" t="s">
        <v>571</v>
      </c>
      <c r="I200" t="s">
        <v>218</v>
      </c>
      <c r="J200" t="s">
        <v>282</v>
      </c>
      <c r="K200" s="78">
        <v>7.72</v>
      </c>
      <c r="L200" t="s">
        <v>102</v>
      </c>
      <c r="M200" s="79">
        <v>2.4299999999999999E-2</v>
      </c>
      <c r="N200" s="79">
        <v>3.5799999999999998E-2</v>
      </c>
      <c r="O200" s="78">
        <v>16930248.789999999</v>
      </c>
      <c r="P200" s="78">
        <v>92.11</v>
      </c>
      <c r="Q200" s="78">
        <v>0</v>
      </c>
      <c r="R200" s="78">
        <v>15594.452160469</v>
      </c>
      <c r="S200" s="79">
        <v>1.9599999999999999E-2</v>
      </c>
      <c r="T200" s="79">
        <v>4.7000000000000002E-3</v>
      </c>
      <c r="U200" s="79">
        <v>8.9999999999999998E-4</v>
      </c>
    </row>
    <row r="201" spans="2:21">
      <c r="B201" t="s">
        <v>850</v>
      </c>
      <c r="C201" t="s">
        <v>851</v>
      </c>
      <c r="D201" t="s">
        <v>100</v>
      </c>
      <c r="E201" t="s">
        <v>123</v>
      </c>
      <c r="F201" t="s">
        <v>580</v>
      </c>
      <c r="G201" t="s">
        <v>542</v>
      </c>
      <c r="H201" t="s">
        <v>571</v>
      </c>
      <c r="I201" t="s">
        <v>218</v>
      </c>
      <c r="J201" t="s">
        <v>282</v>
      </c>
      <c r="K201" s="78">
        <v>2.56</v>
      </c>
      <c r="L201" t="s">
        <v>102</v>
      </c>
      <c r="M201" s="79">
        <v>2.9499999999999998E-2</v>
      </c>
      <c r="N201" s="79">
        <v>1.3100000000000001E-2</v>
      </c>
      <c r="O201" s="78">
        <v>3916029.28</v>
      </c>
      <c r="P201" s="78">
        <v>105.32</v>
      </c>
      <c r="Q201" s="78">
        <v>0</v>
      </c>
      <c r="R201" s="78">
        <v>4124.3620376959998</v>
      </c>
      <c r="S201" s="79">
        <v>9.5999999999999992E-3</v>
      </c>
      <c r="T201" s="79">
        <v>1.1999999999999999E-3</v>
      </c>
      <c r="U201" s="79">
        <v>2.0000000000000001E-4</v>
      </c>
    </row>
    <row r="202" spans="2:21">
      <c r="B202" t="s">
        <v>852</v>
      </c>
      <c r="C202" t="s">
        <v>853</v>
      </c>
      <c r="D202" t="s">
        <v>100</v>
      </c>
      <c r="E202" t="s">
        <v>123</v>
      </c>
      <c r="F202" t="s">
        <v>580</v>
      </c>
      <c r="G202" t="s">
        <v>542</v>
      </c>
      <c r="H202" t="s">
        <v>571</v>
      </c>
      <c r="I202" t="s">
        <v>218</v>
      </c>
      <c r="J202" t="s">
        <v>282</v>
      </c>
      <c r="K202" s="78">
        <v>4.01</v>
      </c>
      <c r="L202" t="s">
        <v>102</v>
      </c>
      <c r="M202" s="79">
        <v>1.9E-2</v>
      </c>
      <c r="N202" s="79">
        <v>2.3599999999999999E-2</v>
      </c>
      <c r="O202" s="78">
        <v>10936447.99</v>
      </c>
      <c r="P202" s="78">
        <v>98.42</v>
      </c>
      <c r="Q202" s="78">
        <v>0</v>
      </c>
      <c r="R202" s="78">
        <v>10763.652111758</v>
      </c>
      <c r="S202" s="79">
        <v>1.5699999999999999E-2</v>
      </c>
      <c r="T202" s="79">
        <v>3.2000000000000002E-3</v>
      </c>
      <c r="U202" s="79">
        <v>5.9999999999999995E-4</v>
      </c>
    </row>
    <row r="203" spans="2:21">
      <c r="B203" t="s">
        <v>854</v>
      </c>
      <c r="C203" t="s">
        <v>855</v>
      </c>
      <c r="D203" t="s">
        <v>100</v>
      </c>
      <c r="E203" t="s">
        <v>123</v>
      </c>
      <c r="F203" t="s">
        <v>589</v>
      </c>
      <c r="G203" t="s">
        <v>132</v>
      </c>
      <c r="H203" t="s">
        <v>571</v>
      </c>
      <c r="I203" t="s">
        <v>218</v>
      </c>
      <c r="J203" t="s">
        <v>282</v>
      </c>
      <c r="K203" s="78">
        <v>4.12</v>
      </c>
      <c r="L203" t="s">
        <v>102</v>
      </c>
      <c r="M203" s="79">
        <v>3.6499999999999998E-2</v>
      </c>
      <c r="N203" s="79">
        <v>2.8500000000000001E-2</v>
      </c>
      <c r="O203" s="78">
        <v>19537536.039999999</v>
      </c>
      <c r="P203" s="78">
        <v>104.6</v>
      </c>
      <c r="Q203" s="78">
        <v>0</v>
      </c>
      <c r="R203" s="78">
        <v>20436.26269784</v>
      </c>
      <c r="S203" s="79">
        <v>9.1000000000000004E-3</v>
      </c>
      <c r="T203" s="79">
        <v>6.1000000000000004E-3</v>
      </c>
      <c r="U203" s="79">
        <v>1.1999999999999999E-3</v>
      </c>
    </row>
    <row r="204" spans="2:21">
      <c r="B204" t="s">
        <v>856</v>
      </c>
      <c r="C204" t="s">
        <v>857</v>
      </c>
      <c r="D204" t="s">
        <v>100</v>
      </c>
      <c r="E204" t="s">
        <v>123</v>
      </c>
      <c r="F204" t="s">
        <v>528</v>
      </c>
      <c r="G204" t="s">
        <v>448</v>
      </c>
      <c r="H204" t="s">
        <v>571</v>
      </c>
      <c r="I204" t="s">
        <v>218</v>
      </c>
      <c r="J204" t="s">
        <v>282</v>
      </c>
      <c r="K204" s="78">
        <v>2.72</v>
      </c>
      <c r="L204" t="s">
        <v>102</v>
      </c>
      <c r="M204" s="79">
        <v>3.5000000000000003E-2</v>
      </c>
      <c r="N204" s="79">
        <v>2.2100000000000002E-2</v>
      </c>
      <c r="O204" s="78">
        <v>2879288.26</v>
      </c>
      <c r="P204" s="78">
        <v>104.42</v>
      </c>
      <c r="Q204" s="78">
        <v>0</v>
      </c>
      <c r="R204" s="78">
        <v>3006.5528010920002</v>
      </c>
      <c r="S204" s="79">
        <v>2.0199999999999999E-2</v>
      </c>
      <c r="T204" s="79">
        <v>8.9999999999999998E-4</v>
      </c>
      <c r="U204" s="79">
        <v>2.0000000000000001E-4</v>
      </c>
    </row>
    <row r="205" spans="2:21">
      <c r="B205" t="s">
        <v>858</v>
      </c>
      <c r="C205" t="s">
        <v>859</v>
      </c>
      <c r="D205" t="s">
        <v>100</v>
      </c>
      <c r="E205" t="s">
        <v>123</v>
      </c>
      <c r="F205" t="s">
        <v>451</v>
      </c>
      <c r="G205" t="s">
        <v>388</v>
      </c>
      <c r="H205" t="s">
        <v>214</v>
      </c>
      <c r="I205" t="s">
        <v>150</v>
      </c>
      <c r="J205" t="s">
        <v>282</v>
      </c>
      <c r="K205" s="78">
        <v>1.74</v>
      </c>
      <c r="L205" t="s">
        <v>102</v>
      </c>
      <c r="M205" s="79">
        <v>3.5999999999999997E-2</v>
      </c>
      <c r="N205" s="79">
        <v>4.19E-2</v>
      </c>
      <c r="O205" s="78">
        <v>281.39999999999998</v>
      </c>
      <c r="P205" s="78">
        <v>4990000</v>
      </c>
      <c r="Q205" s="78">
        <v>0</v>
      </c>
      <c r="R205" s="78">
        <v>14041.86</v>
      </c>
      <c r="S205" s="79">
        <v>0</v>
      </c>
      <c r="T205" s="79">
        <v>4.1999999999999997E-3</v>
      </c>
      <c r="U205" s="79">
        <v>8.0000000000000004E-4</v>
      </c>
    </row>
    <row r="206" spans="2:21">
      <c r="B206" t="s">
        <v>860</v>
      </c>
      <c r="C206" t="s">
        <v>861</v>
      </c>
      <c r="D206" t="s">
        <v>100</v>
      </c>
      <c r="E206" t="s">
        <v>123</v>
      </c>
      <c r="F206" t="s">
        <v>537</v>
      </c>
      <c r="G206" t="s">
        <v>538</v>
      </c>
      <c r="H206" t="s">
        <v>571</v>
      </c>
      <c r="I206" t="s">
        <v>218</v>
      </c>
      <c r="J206" t="s">
        <v>282</v>
      </c>
      <c r="K206" s="78">
        <v>9.9</v>
      </c>
      <c r="L206" t="s">
        <v>102</v>
      </c>
      <c r="M206" s="79">
        <v>3.0499999999999999E-2</v>
      </c>
      <c r="N206" s="79">
        <v>3.04E-2</v>
      </c>
      <c r="O206" s="78">
        <v>7555714.75</v>
      </c>
      <c r="P206" s="78">
        <v>101.05</v>
      </c>
      <c r="Q206" s="78">
        <v>0</v>
      </c>
      <c r="R206" s="78">
        <v>7635.049754875</v>
      </c>
      <c r="S206" s="79">
        <v>2.3900000000000001E-2</v>
      </c>
      <c r="T206" s="79">
        <v>2.3E-3</v>
      </c>
      <c r="U206" s="79">
        <v>5.0000000000000001E-4</v>
      </c>
    </row>
    <row r="207" spans="2:21">
      <c r="B207" t="s">
        <v>862</v>
      </c>
      <c r="C207" t="s">
        <v>863</v>
      </c>
      <c r="D207" t="s">
        <v>100</v>
      </c>
      <c r="E207" t="s">
        <v>123</v>
      </c>
      <c r="F207" t="s">
        <v>537</v>
      </c>
      <c r="G207" t="s">
        <v>538</v>
      </c>
      <c r="H207" t="s">
        <v>571</v>
      </c>
      <c r="I207" t="s">
        <v>218</v>
      </c>
      <c r="J207" t="s">
        <v>282</v>
      </c>
      <c r="K207" s="78">
        <v>5.73</v>
      </c>
      <c r="L207" t="s">
        <v>102</v>
      </c>
      <c r="M207" s="79">
        <v>2.9100000000000001E-2</v>
      </c>
      <c r="N207" s="79">
        <v>2.53E-2</v>
      </c>
      <c r="O207" s="78">
        <v>6358058.8799999999</v>
      </c>
      <c r="P207" s="78">
        <v>103.01</v>
      </c>
      <c r="Q207" s="78">
        <v>0</v>
      </c>
      <c r="R207" s="78">
        <v>6549.4364522879996</v>
      </c>
      <c r="S207" s="79">
        <v>1.06E-2</v>
      </c>
      <c r="T207" s="79">
        <v>2E-3</v>
      </c>
      <c r="U207" s="79">
        <v>4.0000000000000002E-4</v>
      </c>
    </row>
    <row r="208" spans="2:21">
      <c r="B208" t="s">
        <v>864</v>
      </c>
      <c r="C208" t="s">
        <v>865</v>
      </c>
      <c r="D208" t="s">
        <v>100</v>
      </c>
      <c r="E208" t="s">
        <v>123</v>
      </c>
      <c r="F208" t="s">
        <v>537</v>
      </c>
      <c r="G208" t="s">
        <v>538</v>
      </c>
      <c r="H208" t="s">
        <v>571</v>
      </c>
      <c r="I208" t="s">
        <v>218</v>
      </c>
      <c r="J208" t="s">
        <v>282</v>
      </c>
      <c r="K208" s="78">
        <v>9.18</v>
      </c>
      <c r="L208" t="s">
        <v>102</v>
      </c>
      <c r="M208" s="79">
        <v>3.0499999999999999E-2</v>
      </c>
      <c r="N208" s="79">
        <v>3.0800000000000001E-2</v>
      </c>
      <c r="O208" s="78">
        <v>12947574.77</v>
      </c>
      <c r="P208" s="78">
        <v>100.65</v>
      </c>
      <c r="Q208" s="78">
        <v>0</v>
      </c>
      <c r="R208" s="78">
        <v>13031.734006004999</v>
      </c>
      <c r="S208" s="79">
        <v>1.78E-2</v>
      </c>
      <c r="T208" s="79">
        <v>3.8999999999999998E-3</v>
      </c>
      <c r="U208" s="79">
        <v>8.0000000000000004E-4</v>
      </c>
    </row>
    <row r="209" spans="2:21">
      <c r="B209" t="s">
        <v>866</v>
      </c>
      <c r="C209" t="s">
        <v>867</v>
      </c>
      <c r="D209" t="s">
        <v>100</v>
      </c>
      <c r="E209" t="s">
        <v>123</v>
      </c>
      <c r="F209" t="s">
        <v>537</v>
      </c>
      <c r="G209" t="s">
        <v>538</v>
      </c>
      <c r="H209" t="s">
        <v>571</v>
      </c>
      <c r="I209" t="s">
        <v>218</v>
      </c>
      <c r="J209" t="s">
        <v>282</v>
      </c>
      <c r="K209" s="78">
        <v>7.51</v>
      </c>
      <c r="L209" t="s">
        <v>102</v>
      </c>
      <c r="M209" s="79">
        <v>3.95E-2</v>
      </c>
      <c r="N209" s="79">
        <v>2.3900000000000001E-2</v>
      </c>
      <c r="O209" s="78">
        <v>4627954.5599999996</v>
      </c>
      <c r="P209" s="78">
        <v>113.38</v>
      </c>
      <c r="Q209" s="78">
        <v>0</v>
      </c>
      <c r="R209" s="78">
        <v>5247.174880128</v>
      </c>
      <c r="S209" s="79">
        <v>1.9300000000000001E-2</v>
      </c>
      <c r="T209" s="79">
        <v>1.6000000000000001E-3</v>
      </c>
      <c r="U209" s="79">
        <v>2.9999999999999997E-4</v>
      </c>
    </row>
    <row r="210" spans="2:21">
      <c r="B210" t="s">
        <v>868</v>
      </c>
      <c r="C210" t="s">
        <v>869</v>
      </c>
      <c r="D210" t="s">
        <v>100</v>
      </c>
      <c r="E210" t="s">
        <v>123</v>
      </c>
      <c r="F210" t="s">
        <v>537</v>
      </c>
      <c r="G210" t="s">
        <v>538</v>
      </c>
      <c r="H210" t="s">
        <v>571</v>
      </c>
      <c r="I210" t="s">
        <v>218</v>
      </c>
      <c r="J210" t="s">
        <v>282</v>
      </c>
      <c r="K210" s="78">
        <v>8.1999999999999993</v>
      </c>
      <c r="L210" t="s">
        <v>102</v>
      </c>
      <c r="M210" s="79">
        <v>3.95E-2</v>
      </c>
      <c r="N210" s="79">
        <v>2.8299999999999999E-2</v>
      </c>
      <c r="O210" s="78">
        <v>1137902.55</v>
      </c>
      <c r="P210" s="78">
        <v>110.66</v>
      </c>
      <c r="Q210" s="78">
        <v>0</v>
      </c>
      <c r="R210" s="78">
        <v>1259.20296183</v>
      </c>
      <c r="S210" s="79">
        <v>4.7000000000000002E-3</v>
      </c>
      <c r="T210" s="79">
        <v>4.0000000000000002E-4</v>
      </c>
      <c r="U210" s="79">
        <v>1E-4</v>
      </c>
    </row>
    <row r="211" spans="2:21">
      <c r="B211" t="s">
        <v>870</v>
      </c>
      <c r="C211" t="s">
        <v>871</v>
      </c>
      <c r="D211" t="s">
        <v>100</v>
      </c>
      <c r="E211" t="s">
        <v>123</v>
      </c>
      <c r="F211" t="s">
        <v>550</v>
      </c>
      <c r="G211" t="s">
        <v>448</v>
      </c>
      <c r="H211" t="s">
        <v>214</v>
      </c>
      <c r="I211" t="s">
        <v>150</v>
      </c>
      <c r="J211" t="s">
        <v>282</v>
      </c>
      <c r="K211" s="78">
        <v>3.62</v>
      </c>
      <c r="L211" t="s">
        <v>102</v>
      </c>
      <c r="M211" s="79">
        <v>5.0500000000000003E-2</v>
      </c>
      <c r="N211" s="79">
        <v>2.1999999999999999E-2</v>
      </c>
      <c r="O211" s="78">
        <v>1612101.61</v>
      </c>
      <c r="P211" s="78">
        <v>111</v>
      </c>
      <c r="Q211" s="78">
        <v>0</v>
      </c>
      <c r="R211" s="78">
        <v>1789.4327871</v>
      </c>
      <c r="S211" s="79">
        <v>2.5000000000000001E-3</v>
      </c>
      <c r="T211" s="79">
        <v>5.0000000000000001E-4</v>
      </c>
      <c r="U211" s="79">
        <v>1E-4</v>
      </c>
    </row>
    <row r="212" spans="2:21">
      <c r="B212" t="s">
        <v>872</v>
      </c>
      <c r="C212" t="s">
        <v>873</v>
      </c>
      <c r="D212" t="s">
        <v>100</v>
      </c>
      <c r="E212" t="s">
        <v>123</v>
      </c>
      <c r="F212" t="s">
        <v>553</v>
      </c>
      <c r="G212" t="s">
        <v>538</v>
      </c>
      <c r="H212" t="s">
        <v>214</v>
      </c>
      <c r="I212" t="s">
        <v>150</v>
      </c>
      <c r="J212" t="s">
        <v>282</v>
      </c>
      <c r="K212" s="78">
        <v>4.01</v>
      </c>
      <c r="L212" t="s">
        <v>102</v>
      </c>
      <c r="M212" s="79">
        <v>3.9199999999999999E-2</v>
      </c>
      <c r="N212" s="79">
        <v>2.9000000000000001E-2</v>
      </c>
      <c r="O212" s="78">
        <v>8068490.6200000001</v>
      </c>
      <c r="P212" s="78">
        <v>104.86</v>
      </c>
      <c r="Q212" s="78">
        <v>0</v>
      </c>
      <c r="R212" s="78">
        <v>8460.6192641319994</v>
      </c>
      <c r="S212" s="79">
        <v>8.3999999999999995E-3</v>
      </c>
      <c r="T212" s="79">
        <v>2.5000000000000001E-3</v>
      </c>
      <c r="U212" s="79">
        <v>5.0000000000000001E-4</v>
      </c>
    </row>
    <row r="213" spans="2:21">
      <c r="B213" t="s">
        <v>874</v>
      </c>
      <c r="C213" t="s">
        <v>875</v>
      </c>
      <c r="D213" t="s">
        <v>100</v>
      </c>
      <c r="E213" t="s">
        <v>123</v>
      </c>
      <c r="F213" t="s">
        <v>553</v>
      </c>
      <c r="G213" t="s">
        <v>538</v>
      </c>
      <c r="H213" t="s">
        <v>214</v>
      </c>
      <c r="I213" t="s">
        <v>150</v>
      </c>
      <c r="J213" t="s">
        <v>282</v>
      </c>
      <c r="K213" s="78">
        <v>8.77</v>
      </c>
      <c r="L213" t="s">
        <v>102</v>
      </c>
      <c r="M213" s="79">
        <v>2.64E-2</v>
      </c>
      <c r="N213" s="79">
        <v>3.9800000000000002E-2</v>
      </c>
      <c r="O213" s="78">
        <v>25187758.050000001</v>
      </c>
      <c r="P213" s="78">
        <v>89.29</v>
      </c>
      <c r="Q213" s="78">
        <v>0</v>
      </c>
      <c r="R213" s="78">
        <v>22490.149162844999</v>
      </c>
      <c r="S213" s="79">
        <v>1.54E-2</v>
      </c>
      <c r="T213" s="79">
        <v>6.7000000000000002E-3</v>
      </c>
      <c r="U213" s="79">
        <v>1.2999999999999999E-3</v>
      </c>
    </row>
    <row r="214" spans="2:21">
      <c r="B214" t="s">
        <v>876</v>
      </c>
      <c r="C214" t="s">
        <v>877</v>
      </c>
      <c r="D214" t="s">
        <v>100</v>
      </c>
      <c r="E214" t="s">
        <v>123</v>
      </c>
      <c r="F214" t="s">
        <v>566</v>
      </c>
      <c r="G214" t="s">
        <v>448</v>
      </c>
      <c r="H214" t="s">
        <v>571</v>
      </c>
      <c r="I214" t="s">
        <v>218</v>
      </c>
      <c r="J214" t="s">
        <v>282</v>
      </c>
      <c r="K214" s="78">
        <v>4.0199999999999996</v>
      </c>
      <c r="L214" t="s">
        <v>102</v>
      </c>
      <c r="M214" s="79">
        <v>5.6500000000000002E-2</v>
      </c>
      <c r="N214" s="79">
        <v>2.5399999999999999E-2</v>
      </c>
      <c r="O214" s="78">
        <v>309249.55</v>
      </c>
      <c r="P214" s="78">
        <v>114.38</v>
      </c>
      <c r="Q214" s="78">
        <v>0</v>
      </c>
      <c r="R214" s="78">
        <v>353.71963528999999</v>
      </c>
      <c r="S214" s="79">
        <v>3.5000000000000001E-3</v>
      </c>
      <c r="T214" s="79">
        <v>1E-4</v>
      </c>
      <c r="U214" s="79">
        <v>0</v>
      </c>
    </row>
    <row r="215" spans="2:21">
      <c r="B215" t="s">
        <v>878</v>
      </c>
      <c r="C215" t="s">
        <v>879</v>
      </c>
      <c r="D215" t="s">
        <v>100</v>
      </c>
      <c r="E215" t="s">
        <v>123</v>
      </c>
      <c r="F215" t="s">
        <v>566</v>
      </c>
      <c r="G215" t="s">
        <v>448</v>
      </c>
      <c r="H215" t="s">
        <v>571</v>
      </c>
      <c r="I215" t="s">
        <v>218</v>
      </c>
      <c r="J215" t="s">
        <v>282</v>
      </c>
      <c r="K215" s="78">
        <v>2.38</v>
      </c>
      <c r="L215" t="s">
        <v>102</v>
      </c>
      <c r="M215" s="79">
        <v>5.74E-2</v>
      </c>
      <c r="N215" s="79">
        <v>2.53E-2</v>
      </c>
      <c r="O215" s="78">
        <v>1661.53</v>
      </c>
      <c r="P215" s="78">
        <v>107.73</v>
      </c>
      <c r="Q215" s="78">
        <v>0.47371999999999997</v>
      </c>
      <c r="R215" s="78">
        <v>2.2636862689999999</v>
      </c>
      <c r="S215" s="79">
        <v>0</v>
      </c>
      <c r="T215" s="79">
        <v>0</v>
      </c>
      <c r="U215" s="79">
        <v>0</v>
      </c>
    </row>
    <row r="216" spans="2:21">
      <c r="B216" t="s">
        <v>880</v>
      </c>
      <c r="C216" t="s">
        <v>881</v>
      </c>
      <c r="D216" t="s">
        <v>100</v>
      </c>
      <c r="E216" t="s">
        <v>123</v>
      </c>
      <c r="F216" t="s">
        <v>663</v>
      </c>
      <c r="G216" t="s">
        <v>538</v>
      </c>
      <c r="H216" t="s">
        <v>214</v>
      </c>
      <c r="I216" t="s">
        <v>150</v>
      </c>
      <c r="J216" t="s">
        <v>282</v>
      </c>
      <c r="K216" s="78">
        <v>3.93</v>
      </c>
      <c r="L216" t="s">
        <v>102</v>
      </c>
      <c r="M216" s="79">
        <v>4.1000000000000002E-2</v>
      </c>
      <c r="N216" s="79">
        <v>1.7899999999999999E-2</v>
      </c>
      <c r="O216" s="78">
        <v>2910584.14</v>
      </c>
      <c r="P216" s="78">
        <v>110.47</v>
      </c>
      <c r="Q216" s="78">
        <v>0</v>
      </c>
      <c r="R216" s="78">
        <v>3215.3222994580001</v>
      </c>
      <c r="S216" s="79">
        <v>9.7000000000000003E-3</v>
      </c>
      <c r="T216" s="79">
        <v>1E-3</v>
      </c>
      <c r="U216" s="79">
        <v>2.0000000000000001E-4</v>
      </c>
    </row>
    <row r="217" spans="2:21">
      <c r="B217" t="s">
        <v>882</v>
      </c>
      <c r="C217" t="s">
        <v>883</v>
      </c>
      <c r="D217" t="s">
        <v>100</v>
      </c>
      <c r="E217" t="s">
        <v>123</v>
      </c>
      <c r="F217" t="s">
        <v>677</v>
      </c>
      <c r="G217" t="s">
        <v>538</v>
      </c>
      <c r="H217" t="s">
        <v>571</v>
      </c>
      <c r="I217" t="s">
        <v>218</v>
      </c>
      <c r="J217" t="s">
        <v>282</v>
      </c>
      <c r="K217" s="78">
        <v>3.59</v>
      </c>
      <c r="L217" t="s">
        <v>102</v>
      </c>
      <c r="M217" s="79">
        <v>3.85E-2</v>
      </c>
      <c r="N217" s="79">
        <v>2.3400000000000001E-2</v>
      </c>
      <c r="O217" s="78">
        <v>1099069.94</v>
      </c>
      <c r="P217" s="78">
        <v>106.18</v>
      </c>
      <c r="Q217" s="78">
        <v>0</v>
      </c>
      <c r="R217" s="78">
        <v>1166.992462292</v>
      </c>
      <c r="S217" s="79">
        <v>2.8E-3</v>
      </c>
      <c r="T217" s="79">
        <v>2.9999999999999997E-4</v>
      </c>
      <c r="U217" s="79">
        <v>1E-4</v>
      </c>
    </row>
    <row r="218" spans="2:21">
      <c r="B218" t="s">
        <v>884</v>
      </c>
      <c r="C218" t="s">
        <v>885</v>
      </c>
      <c r="D218" t="s">
        <v>100</v>
      </c>
      <c r="E218" t="s">
        <v>123</v>
      </c>
      <c r="F218" t="s">
        <v>677</v>
      </c>
      <c r="G218" t="s">
        <v>538</v>
      </c>
      <c r="H218" t="s">
        <v>214</v>
      </c>
      <c r="I218" t="s">
        <v>150</v>
      </c>
      <c r="J218" t="s">
        <v>282</v>
      </c>
      <c r="K218" s="78">
        <v>4.8899999999999997</v>
      </c>
      <c r="L218" t="s">
        <v>102</v>
      </c>
      <c r="M218" s="79">
        <v>3.61E-2</v>
      </c>
      <c r="N218" s="79">
        <v>2.06E-2</v>
      </c>
      <c r="O218" s="78">
        <v>15910089.310000001</v>
      </c>
      <c r="P218" s="78">
        <v>108.42</v>
      </c>
      <c r="Q218" s="78">
        <v>0</v>
      </c>
      <c r="R218" s="78">
        <v>17249.718829902002</v>
      </c>
      <c r="S218" s="79">
        <v>2.07E-2</v>
      </c>
      <c r="T218" s="79">
        <v>5.1999999999999998E-3</v>
      </c>
      <c r="U218" s="79">
        <v>1E-3</v>
      </c>
    </row>
    <row r="219" spans="2:21">
      <c r="B219" t="s">
        <v>886</v>
      </c>
      <c r="C219" t="s">
        <v>887</v>
      </c>
      <c r="D219" t="s">
        <v>100</v>
      </c>
      <c r="E219" t="s">
        <v>123</v>
      </c>
      <c r="F219" t="s">
        <v>677</v>
      </c>
      <c r="G219" t="s">
        <v>538</v>
      </c>
      <c r="H219" t="s">
        <v>214</v>
      </c>
      <c r="I219" t="s">
        <v>150</v>
      </c>
      <c r="J219" t="s">
        <v>282</v>
      </c>
      <c r="K219" s="78">
        <v>5.83</v>
      </c>
      <c r="L219" t="s">
        <v>102</v>
      </c>
      <c r="M219" s="79">
        <v>3.3000000000000002E-2</v>
      </c>
      <c r="N219" s="79">
        <v>2.7099999999999999E-2</v>
      </c>
      <c r="O219" s="78">
        <v>5525905.1600000001</v>
      </c>
      <c r="P219" s="78">
        <v>103.83</v>
      </c>
      <c r="Q219" s="78">
        <v>0</v>
      </c>
      <c r="R219" s="78">
        <v>5737.5473276279999</v>
      </c>
      <c r="S219" s="79">
        <v>1.7899999999999999E-2</v>
      </c>
      <c r="T219" s="79">
        <v>1.6999999999999999E-3</v>
      </c>
      <c r="U219" s="79">
        <v>2.9999999999999997E-4</v>
      </c>
    </row>
    <row r="220" spans="2:21">
      <c r="B220" t="s">
        <v>888</v>
      </c>
      <c r="C220" t="s">
        <v>889</v>
      </c>
      <c r="D220" t="s">
        <v>100</v>
      </c>
      <c r="E220" t="s">
        <v>123</v>
      </c>
      <c r="F220" t="s">
        <v>677</v>
      </c>
      <c r="G220" t="s">
        <v>538</v>
      </c>
      <c r="H220" t="s">
        <v>214</v>
      </c>
      <c r="I220" t="s">
        <v>150</v>
      </c>
      <c r="J220" t="s">
        <v>282</v>
      </c>
      <c r="K220" s="78">
        <v>8.0299999999999994</v>
      </c>
      <c r="L220" t="s">
        <v>102</v>
      </c>
      <c r="M220" s="79">
        <v>2.6200000000000001E-2</v>
      </c>
      <c r="N220" s="79">
        <v>3.1199999999999999E-2</v>
      </c>
      <c r="O220" s="78">
        <v>17095315.93</v>
      </c>
      <c r="P220" s="78">
        <v>97.33</v>
      </c>
      <c r="Q220" s="78">
        <v>0</v>
      </c>
      <c r="R220" s="78">
        <v>16638.870994669</v>
      </c>
      <c r="S220" s="79">
        <v>2.1399999999999999E-2</v>
      </c>
      <c r="T220" s="79">
        <v>5.0000000000000001E-3</v>
      </c>
      <c r="U220" s="79">
        <v>1E-3</v>
      </c>
    </row>
    <row r="221" spans="2:21">
      <c r="B221" t="s">
        <v>890</v>
      </c>
      <c r="C221" t="s">
        <v>891</v>
      </c>
      <c r="D221" t="s">
        <v>100</v>
      </c>
      <c r="E221" t="s">
        <v>123</v>
      </c>
      <c r="F221" t="s">
        <v>892</v>
      </c>
      <c r="G221" t="s">
        <v>507</v>
      </c>
      <c r="H221" t="s">
        <v>214</v>
      </c>
      <c r="I221" t="s">
        <v>150</v>
      </c>
      <c r="J221" t="s">
        <v>282</v>
      </c>
      <c r="K221" s="78">
        <v>4.05</v>
      </c>
      <c r="L221" t="s">
        <v>102</v>
      </c>
      <c r="M221" s="79">
        <v>2.3E-2</v>
      </c>
      <c r="N221" s="79">
        <v>2.53E-2</v>
      </c>
      <c r="O221" s="78">
        <v>8978090.8200000003</v>
      </c>
      <c r="P221" s="78">
        <v>99.34</v>
      </c>
      <c r="Q221" s="78">
        <v>0</v>
      </c>
      <c r="R221" s="78">
        <v>8918.8354205880005</v>
      </c>
      <c r="S221" s="79">
        <v>2.9700000000000001E-2</v>
      </c>
      <c r="T221" s="79">
        <v>2.7000000000000001E-3</v>
      </c>
      <c r="U221" s="79">
        <v>5.0000000000000001E-4</v>
      </c>
    </row>
    <row r="222" spans="2:21">
      <c r="B222" t="s">
        <v>893</v>
      </c>
      <c r="C222" t="s">
        <v>894</v>
      </c>
      <c r="D222" t="s">
        <v>100</v>
      </c>
      <c r="E222" t="s">
        <v>123</v>
      </c>
      <c r="F222" t="s">
        <v>892</v>
      </c>
      <c r="G222" t="s">
        <v>507</v>
      </c>
      <c r="H222" t="s">
        <v>214</v>
      </c>
      <c r="I222" t="s">
        <v>150</v>
      </c>
      <c r="J222" t="s">
        <v>282</v>
      </c>
      <c r="K222" s="78">
        <v>3.18</v>
      </c>
      <c r="L222" t="s">
        <v>102</v>
      </c>
      <c r="M222" s="79">
        <v>2.75E-2</v>
      </c>
      <c r="N222" s="79">
        <v>4.4699999999999997E-2</v>
      </c>
      <c r="O222" s="78">
        <v>4831078.3</v>
      </c>
      <c r="P222" s="78">
        <v>95.08</v>
      </c>
      <c r="Q222" s="78">
        <v>0</v>
      </c>
      <c r="R222" s="78">
        <v>4593.3892476399997</v>
      </c>
      <c r="S222" s="79">
        <v>1.2E-2</v>
      </c>
      <c r="T222" s="79">
        <v>1.4E-3</v>
      </c>
      <c r="U222" s="79">
        <v>2.9999999999999997E-4</v>
      </c>
    </row>
    <row r="223" spans="2:21">
      <c r="B223" t="s">
        <v>895</v>
      </c>
      <c r="C223" t="s">
        <v>896</v>
      </c>
      <c r="D223" t="s">
        <v>100</v>
      </c>
      <c r="E223" t="s">
        <v>123</v>
      </c>
      <c r="F223" t="s">
        <v>682</v>
      </c>
      <c r="G223" t="s">
        <v>127</v>
      </c>
      <c r="H223" t="s">
        <v>571</v>
      </c>
      <c r="I223" t="s">
        <v>218</v>
      </c>
      <c r="J223" t="s">
        <v>282</v>
      </c>
      <c r="K223" s="78">
        <v>3.01</v>
      </c>
      <c r="L223" t="s">
        <v>102</v>
      </c>
      <c r="M223" s="79">
        <v>2.7E-2</v>
      </c>
      <c r="N223" s="79">
        <v>4.1500000000000002E-2</v>
      </c>
      <c r="O223" s="78">
        <v>231159.54</v>
      </c>
      <c r="P223" s="78">
        <v>96</v>
      </c>
      <c r="Q223" s="78">
        <v>0</v>
      </c>
      <c r="R223" s="78">
        <v>221.91315839999999</v>
      </c>
      <c r="S223" s="79">
        <v>1.2999999999999999E-3</v>
      </c>
      <c r="T223" s="79">
        <v>1E-4</v>
      </c>
      <c r="U223" s="79">
        <v>0</v>
      </c>
    </row>
    <row r="224" spans="2:21">
      <c r="B224" t="s">
        <v>897</v>
      </c>
      <c r="C224" t="s">
        <v>898</v>
      </c>
      <c r="D224" t="s">
        <v>100</v>
      </c>
      <c r="E224" t="s">
        <v>123</v>
      </c>
      <c r="F224" t="s">
        <v>899</v>
      </c>
      <c r="G224" t="s">
        <v>112</v>
      </c>
      <c r="H224" t="s">
        <v>692</v>
      </c>
      <c r="I224" t="s">
        <v>218</v>
      </c>
      <c r="J224" t="s">
        <v>282</v>
      </c>
      <c r="K224" s="78">
        <v>3.06</v>
      </c>
      <c r="L224" t="s">
        <v>102</v>
      </c>
      <c r="M224" s="79">
        <v>3.7499999999999999E-2</v>
      </c>
      <c r="N224" s="79">
        <v>2.18E-2</v>
      </c>
      <c r="O224" s="78">
        <v>1177914.76</v>
      </c>
      <c r="P224" s="78">
        <v>105.81</v>
      </c>
      <c r="Q224" s="78">
        <v>0</v>
      </c>
      <c r="R224" s="78">
        <v>1246.3516075560001</v>
      </c>
      <c r="S224" s="79">
        <v>2.5999999999999999E-3</v>
      </c>
      <c r="T224" s="79">
        <v>4.0000000000000002E-4</v>
      </c>
      <c r="U224" s="79">
        <v>1E-4</v>
      </c>
    </row>
    <row r="225" spans="2:21">
      <c r="B225" t="s">
        <v>900</v>
      </c>
      <c r="C225" t="s">
        <v>901</v>
      </c>
      <c r="D225" t="s">
        <v>100</v>
      </c>
      <c r="E225" t="s">
        <v>123</v>
      </c>
      <c r="F225" t="s">
        <v>899</v>
      </c>
      <c r="G225" t="s">
        <v>112</v>
      </c>
      <c r="H225" t="s">
        <v>692</v>
      </c>
      <c r="I225" t="s">
        <v>218</v>
      </c>
      <c r="J225" t="s">
        <v>282</v>
      </c>
      <c r="K225" s="78">
        <v>6.01</v>
      </c>
      <c r="L225" t="s">
        <v>102</v>
      </c>
      <c r="M225" s="79">
        <v>3.7499999999999999E-2</v>
      </c>
      <c r="N225" s="79">
        <v>2.4299999999999999E-2</v>
      </c>
      <c r="O225" s="78">
        <v>5872540.0999999996</v>
      </c>
      <c r="P225" s="78">
        <v>109</v>
      </c>
      <c r="Q225" s="78">
        <v>0</v>
      </c>
      <c r="R225" s="78">
        <v>6401.0687090000001</v>
      </c>
      <c r="S225" s="79">
        <v>1.5900000000000001E-2</v>
      </c>
      <c r="T225" s="79">
        <v>1.9E-3</v>
      </c>
      <c r="U225" s="79">
        <v>4.0000000000000002E-4</v>
      </c>
    </row>
    <row r="226" spans="2:21">
      <c r="B226" t="s">
        <v>902</v>
      </c>
      <c r="C226" t="s">
        <v>903</v>
      </c>
      <c r="D226" t="s">
        <v>100</v>
      </c>
      <c r="E226" t="s">
        <v>123</v>
      </c>
      <c r="F226" t="s">
        <v>904</v>
      </c>
      <c r="G226" t="s">
        <v>905</v>
      </c>
      <c r="H226" t="s">
        <v>688</v>
      </c>
      <c r="I226" t="s">
        <v>150</v>
      </c>
      <c r="J226" t="s">
        <v>282</v>
      </c>
      <c r="K226" s="78">
        <v>2.96</v>
      </c>
      <c r="L226" t="s">
        <v>102</v>
      </c>
      <c r="M226" s="79">
        <v>3.2500000000000001E-2</v>
      </c>
      <c r="N226" s="79">
        <v>0.19950000000000001</v>
      </c>
      <c r="O226" s="78">
        <v>1199933.42</v>
      </c>
      <c r="P226" s="78">
        <v>62.26</v>
      </c>
      <c r="Q226" s="78">
        <v>0</v>
      </c>
      <c r="R226" s="78">
        <v>747.07854729200005</v>
      </c>
      <c r="S226" s="79">
        <v>1.6000000000000001E-3</v>
      </c>
      <c r="T226" s="79">
        <v>2.0000000000000001E-4</v>
      </c>
      <c r="U226" s="79">
        <v>0</v>
      </c>
    </row>
    <row r="227" spans="2:21">
      <c r="B227" t="s">
        <v>906</v>
      </c>
      <c r="C227" t="s">
        <v>907</v>
      </c>
      <c r="D227" t="s">
        <v>100</v>
      </c>
      <c r="E227" t="s">
        <v>123</v>
      </c>
      <c r="F227" t="s">
        <v>904</v>
      </c>
      <c r="G227" t="s">
        <v>905</v>
      </c>
      <c r="H227" t="s">
        <v>688</v>
      </c>
      <c r="I227" t="s">
        <v>150</v>
      </c>
      <c r="J227" t="s">
        <v>282</v>
      </c>
      <c r="K227" s="78">
        <v>4.6900000000000004</v>
      </c>
      <c r="L227" t="s">
        <v>102</v>
      </c>
      <c r="M227" s="79">
        <v>2.1600000000000001E-2</v>
      </c>
      <c r="N227" s="79">
        <v>0.1336</v>
      </c>
      <c r="O227" s="78">
        <v>6063716.9500000002</v>
      </c>
      <c r="P227" s="78">
        <v>58.64</v>
      </c>
      <c r="Q227" s="78">
        <v>0</v>
      </c>
      <c r="R227" s="78">
        <v>3555.7636194800002</v>
      </c>
      <c r="S227" s="79">
        <v>2.6499999999999999E-2</v>
      </c>
      <c r="T227" s="79">
        <v>1.1000000000000001E-3</v>
      </c>
      <c r="U227" s="79">
        <v>2.0000000000000001E-4</v>
      </c>
    </row>
    <row r="228" spans="2:21">
      <c r="B228" t="s">
        <v>908</v>
      </c>
      <c r="C228" t="s">
        <v>909</v>
      </c>
      <c r="D228" t="s">
        <v>100</v>
      </c>
      <c r="E228" t="s">
        <v>123</v>
      </c>
      <c r="F228" t="s">
        <v>910</v>
      </c>
      <c r="G228" t="s">
        <v>911</v>
      </c>
      <c r="H228" t="s">
        <v>692</v>
      </c>
      <c r="I228" t="s">
        <v>218</v>
      </c>
      <c r="J228" t="s">
        <v>282</v>
      </c>
      <c r="K228" s="78">
        <v>2.89</v>
      </c>
      <c r="L228" t="s">
        <v>102</v>
      </c>
      <c r="M228" s="79">
        <v>3.3500000000000002E-2</v>
      </c>
      <c r="N228" s="79">
        <v>1.47E-2</v>
      </c>
      <c r="O228" s="78">
        <v>3431690.21</v>
      </c>
      <c r="P228" s="78">
        <v>105.47</v>
      </c>
      <c r="Q228" s="78">
        <v>57.480440000000002</v>
      </c>
      <c r="R228" s="78">
        <v>3676.8841044870001</v>
      </c>
      <c r="S228" s="79">
        <v>8.3000000000000001E-3</v>
      </c>
      <c r="T228" s="79">
        <v>1.1000000000000001E-3</v>
      </c>
      <c r="U228" s="79">
        <v>2.0000000000000001E-4</v>
      </c>
    </row>
    <row r="229" spans="2:21">
      <c r="B229" t="s">
        <v>912</v>
      </c>
      <c r="C229" t="s">
        <v>913</v>
      </c>
      <c r="D229" t="s">
        <v>100</v>
      </c>
      <c r="E229" t="s">
        <v>123</v>
      </c>
      <c r="F229" t="s">
        <v>910</v>
      </c>
      <c r="G229" t="s">
        <v>911</v>
      </c>
      <c r="H229" t="s">
        <v>692</v>
      </c>
      <c r="I229" t="s">
        <v>218</v>
      </c>
      <c r="J229" t="s">
        <v>282</v>
      </c>
      <c r="K229" s="78">
        <v>4.9000000000000004</v>
      </c>
      <c r="L229" t="s">
        <v>102</v>
      </c>
      <c r="M229" s="79">
        <v>3.3500000000000002E-2</v>
      </c>
      <c r="N229" s="79">
        <v>1.8499999999999999E-2</v>
      </c>
      <c r="O229" s="78">
        <v>3340195.1</v>
      </c>
      <c r="P229" s="78">
        <v>104.45</v>
      </c>
      <c r="Q229" s="78">
        <v>0</v>
      </c>
      <c r="R229" s="78">
        <v>3488.8337819499998</v>
      </c>
      <c r="S229" s="79">
        <v>6.8999999999999999E-3</v>
      </c>
      <c r="T229" s="79">
        <v>1E-3</v>
      </c>
      <c r="U229" s="79">
        <v>2.0000000000000001E-4</v>
      </c>
    </row>
    <row r="230" spans="2:21">
      <c r="B230" t="s">
        <v>914</v>
      </c>
      <c r="C230" t="s">
        <v>915</v>
      </c>
      <c r="D230" t="s">
        <v>100</v>
      </c>
      <c r="E230" t="s">
        <v>123</v>
      </c>
      <c r="F230" t="s">
        <v>916</v>
      </c>
      <c r="G230" t="s">
        <v>127</v>
      </c>
      <c r="H230" t="s">
        <v>692</v>
      </c>
      <c r="I230" t="s">
        <v>218</v>
      </c>
      <c r="J230" t="s">
        <v>282</v>
      </c>
      <c r="K230" s="78">
        <v>0.81</v>
      </c>
      <c r="L230" t="s">
        <v>102</v>
      </c>
      <c r="M230" s="79">
        <v>3.3000000000000002E-2</v>
      </c>
      <c r="N230" s="79">
        <v>0.24429999999999999</v>
      </c>
      <c r="O230" s="78">
        <v>1345353.06</v>
      </c>
      <c r="P230" s="78">
        <v>86</v>
      </c>
      <c r="Q230" s="78">
        <v>0</v>
      </c>
      <c r="R230" s="78">
        <v>1157.0036316000001</v>
      </c>
      <c r="S230" s="79">
        <v>5.1000000000000004E-3</v>
      </c>
      <c r="T230" s="79">
        <v>2.9999999999999997E-4</v>
      </c>
      <c r="U230" s="79">
        <v>1E-4</v>
      </c>
    </row>
    <row r="231" spans="2:21">
      <c r="B231" t="s">
        <v>917</v>
      </c>
      <c r="C231" t="s">
        <v>918</v>
      </c>
      <c r="D231" t="s">
        <v>100</v>
      </c>
      <c r="E231" t="s">
        <v>123</v>
      </c>
      <c r="F231" t="s">
        <v>691</v>
      </c>
      <c r="G231" t="s">
        <v>127</v>
      </c>
      <c r="H231" t="s">
        <v>692</v>
      </c>
      <c r="I231" t="s">
        <v>218</v>
      </c>
      <c r="J231" t="s">
        <v>282</v>
      </c>
      <c r="K231" s="78">
        <v>0.63</v>
      </c>
      <c r="L231" t="s">
        <v>102</v>
      </c>
      <c r="M231" s="79">
        <v>4.2999999999999997E-2</v>
      </c>
      <c r="N231" s="79">
        <v>0.65129999999999999</v>
      </c>
      <c r="O231" s="78">
        <v>1859356.84</v>
      </c>
      <c r="P231" s="78">
        <v>74.7</v>
      </c>
      <c r="Q231" s="78">
        <v>0</v>
      </c>
      <c r="R231" s="78">
        <v>1388.9395594800001</v>
      </c>
      <c r="S231" s="79">
        <v>1.29E-2</v>
      </c>
      <c r="T231" s="79">
        <v>4.0000000000000002E-4</v>
      </c>
      <c r="U231" s="79">
        <v>1E-4</v>
      </c>
    </row>
    <row r="232" spans="2:21">
      <c r="B232" t="s">
        <v>919</v>
      </c>
      <c r="C232" t="s">
        <v>920</v>
      </c>
      <c r="D232" t="s">
        <v>100</v>
      </c>
      <c r="E232" t="s">
        <v>123</v>
      </c>
      <c r="F232" t="s">
        <v>691</v>
      </c>
      <c r="G232" t="s">
        <v>127</v>
      </c>
      <c r="H232" t="s">
        <v>692</v>
      </c>
      <c r="I232" t="s">
        <v>218</v>
      </c>
      <c r="J232" t="s">
        <v>282</v>
      </c>
      <c r="K232" s="78">
        <v>0.95</v>
      </c>
      <c r="L232" t="s">
        <v>102</v>
      </c>
      <c r="M232" s="79">
        <v>4.2500000000000003E-2</v>
      </c>
      <c r="N232" s="79">
        <v>0.34789999999999999</v>
      </c>
      <c r="O232" s="78">
        <v>2483403.17</v>
      </c>
      <c r="P232" s="78">
        <v>78</v>
      </c>
      <c r="Q232" s="78">
        <v>0</v>
      </c>
      <c r="R232" s="78">
        <v>1937.0544726000001</v>
      </c>
      <c r="S232" s="79">
        <v>6.6E-3</v>
      </c>
      <c r="T232" s="79">
        <v>5.9999999999999995E-4</v>
      </c>
      <c r="U232" s="79">
        <v>1E-4</v>
      </c>
    </row>
    <row r="233" spans="2:21">
      <c r="B233" t="s">
        <v>921</v>
      </c>
      <c r="C233" t="s">
        <v>922</v>
      </c>
      <c r="D233" t="s">
        <v>100</v>
      </c>
      <c r="E233" t="s">
        <v>123</v>
      </c>
      <c r="F233" t="s">
        <v>691</v>
      </c>
      <c r="G233" t="s">
        <v>127</v>
      </c>
      <c r="H233" t="s">
        <v>692</v>
      </c>
      <c r="I233" t="s">
        <v>218</v>
      </c>
      <c r="J233" t="s">
        <v>282</v>
      </c>
      <c r="K233" s="78">
        <v>1.38</v>
      </c>
      <c r="L233" t="s">
        <v>102</v>
      </c>
      <c r="M233" s="79">
        <v>3.6999999999999998E-2</v>
      </c>
      <c r="N233" s="79">
        <v>0.27379999999999999</v>
      </c>
      <c r="O233" s="78">
        <v>4421411.0999999996</v>
      </c>
      <c r="P233" s="78">
        <v>75.400000000000006</v>
      </c>
      <c r="Q233" s="78">
        <v>0</v>
      </c>
      <c r="R233" s="78">
        <v>3333.7439694</v>
      </c>
      <c r="S233" s="79">
        <v>2.23E-2</v>
      </c>
      <c r="T233" s="79">
        <v>1E-3</v>
      </c>
      <c r="U233" s="79">
        <v>2.0000000000000001E-4</v>
      </c>
    </row>
    <row r="234" spans="2:21">
      <c r="B234" t="s">
        <v>923</v>
      </c>
      <c r="C234" t="s">
        <v>924</v>
      </c>
      <c r="D234" t="s">
        <v>100</v>
      </c>
      <c r="E234" t="s">
        <v>123</v>
      </c>
      <c r="F234" t="s">
        <v>925</v>
      </c>
      <c r="G234" t="s">
        <v>507</v>
      </c>
      <c r="H234" t="s">
        <v>692</v>
      </c>
      <c r="I234" t="s">
        <v>218</v>
      </c>
      <c r="J234" t="s">
        <v>282</v>
      </c>
      <c r="K234" s="78">
        <v>1.65</v>
      </c>
      <c r="L234" t="s">
        <v>102</v>
      </c>
      <c r="M234" s="79">
        <v>3.4000000000000002E-2</v>
      </c>
      <c r="N234" s="79">
        <v>5.6399999999999999E-2</v>
      </c>
      <c r="O234" s="78">
        <v>390246.5</v>
      </c>
      <c r="P234" s="78">
        <v>97.04</v>
      </c>
      <c r="Q234" s="78">
        <v>0</v>
      </c>
      <c r="R234" s="78">
        <v>378.69520360000001</v>
      </c>
      <c r="S234" s="79">
        <v>8.0000000000000004E-4</v>
      </c>
      <c r="T234" s="79">
        <v>1E-4</v>
      </c>
      <c r="U234" s="79">
        <v>0</v>
      </c>
    </row>
    <row r="235" spans="2:21">
      <c r="B235" t="s">
        <v>926</v>
      </c>
      <c r="C235" t="s">
        <v>927</v>
      </c>
      <c r="D235" t="s">
        <v>100</v>
      </c>
      <c r="E235" t="s">
        <v>123</v>
      </c>
      <c r="F235" t="s">
        <v>928</v>
      </c>
      <c r="G235" t="s">
        <v>613</v>
      </c>
      <c r="H235" t="s">
        <v>692</v>
      </c>
      <c r="I235" t="s">
        <v>218</v>
      </c>
      <c r="J235" t="s">
        <v>282</v>
      </c>
      <c r="K235" s="78">
        <v>1.97</v>
      </c>
      <c r="L235" t="s">
        <v>102</v>
      </c>
      <c r="M235" s="79">
        <v>6.0499999999999998E-2</v>
      </c>
      <c r="N235" s="79">
        <v>6.0400000000000002E-2</v>
      </c>
      <c r="O235" s="78">
        <v>12345.6</v>
      </c>
      <c r="P235" s="78">
        <v>102.44</v>
      </c>
      <c r="Q235" s="78">
        <v>0</v>
      </c>
      <c r="R235" s="78">
        <v>12.64683264</v>
      </c>
      <c r="S235" s="79">
        <v>0</v>
      </c>
      <c r="T235" s="79">
        <v>0</v>
      </c>
      <c r="U235" s="79">
        <v>0</v>
      </c>
    </row>
    <row r="236" spans="2:21">
      <c r="B236" t="s">
        <v>929</v>
      </c>
      <c r="C236" t="s">
        <v>930</v>
      </c>
      <c r="D236" t="s">
        <v>100</v>
      </c>
      <c r="E236" t="s">
        <v>123</v>
      </c>
      <c r="F236" t="s">
        <v>931</v>
      </c>
      <c r="G236" t="s">
        <v>127</v>
      </c>
      <c r="H236" t="s">
        <v>692</v>
      </c>
      <c r="I236" t="s">
        <v>218</v>
      </c>
      <c r="J236" t="s">
        <v>282</v>
      </c>
      <c r="K236" s="78">
        <v>2.33</v>
      </c>
      <c r="L236" t="s">
        <v>102</v>
      </c>
      <c r="M236" s="79">
        <v>2.9499999999999998E-2</v>
      </c>
      <c r="N236" s="79">
        <v>5.57E-2</v>
      </c>
      <c r="O236" s="78">
        <v>4178186.68</v>
      </c>
      <c r="P236" s="78">
        <v>95</v>
      </c>
      <c r="Q236" s="78">
        <v>0</v>
      </c>
      <c r="R236" s="78">
        <v>3969.2773459999999</v>
      </c>
      <c r="S236" s="79">
        <v>2.3400000000000001E-2</v>
      </c>
      <c r="T236" s="79">
        <v>1.1999999999999999E-3</v>
      </c>
      <c r="U236" s="79">
        <v>2.0000000000000001E-4</v>
      </c>
    </row>
    <row r="237" spans="2:21">
      <c r="B237" t="s">
        <v>932</v>
      </c>
      <c r="C237" t="s">
        <v>933</v>
      </c>
      <c r="D237" t="s">
        <v>100</v>
      </c>
      <c r="E237" t="s">
        <v>123</v>
      </c>
      <c r="F237" t="s">
        <v>663</v>
      </c>
      <c r="G237" t="s">
        <v>538</v>
      </c>
      <c r="H237" t="s">
        <v>692</v>
      </c>
      <c r="I237" t="s">
        <v>218</v>
      </c>
      <c r="J237" t="s">
        <v>282</v>
      </c>
      <c r="K237" s="78">
        <v>7.97</v>
      </c>
      <c r="L237" t="s">
        <v>102</v>
      </c>
      <c r="M237" s="79">
        <v>1.72E-2</v>
      </c>
      <c r="N237" s="79">
        <v>0.03</v>
      </c>
      <c r="O237" s="78">
        <v>7467566.0099999998</v>
      </c>
      <c r="P237" s="78">
        <v>104.5</v>
      </c>
      <c r="Q237" s="78">
        <v>0</v>
      </c>
      <c r="R237" s="78">
        <v>7803.6064804500002</v>
      </c>
      <c r="S237" s="79">
        <v>2.9399999999999999E-2</v>
      </c>
      <c r="T237" s="79">
        <v>2.3E-3</v>
      </c>
      <c r="U237" s="79">
        <v>5.0000000000000001E-4</v>
      </c>
    </row>
    <row r="238" spans="2:21">
      <c r="B238" t="s">
        <v>934</v>
      </c>
      <c r="C238" t="s">
        <v>935</v>
      </c>
      <c r="D238" t="s">
        <v>100</v>
      </c>
      <c r="E238" t="s">
        <v>123</v>
      </c>
      <c r="F238" t="s">
        <v>936</v>
      </c>
      <c r="G238" t="s">
        <v>613</v>
      </c>
      <c r="H238" t="s">
        <v>692</v>
      </c>
      <c r="I238" t="s">
        <v>218</v>
      </c>
      <c r="J238" t="s">
        <v>282</v>
      </c>
      <c r="K238" s="78">
        <v>4.12</v>
      </c>
      <c r="L238" t="s">
        <v>102</v>
      </c>
      <c r="M238" s="79">
        <v>3.9E-2</v>
      </c>
      <c r="N238" s="79">
        <v>4.1599999999999998E-2</v>
      </c>
      <c r="O238" s="78">
        <v>7104008.2400000002</v>
      </c>
      <c r="P238" s="78">
        <v>100.39</v>
      </c>
      <c r="Q238" s="78">
        <v>0</v>
      </c>
      <c r="R238" s="78">
        <v>7131.7138721359997</v>
      </c>
      <c r="S238" s="79">
        <v>1.6899999999999998E-2</v>
      </c>
      <c r="T238" s="79">
        <v>2.0999999999999999E-3</v>
      </c>
      <c r="U238" s="79">
        <v>4.0000000000000002E-4</v>
      </c>
    </row>
    <row r="239" spans="2:21">
      <c r="B239" t="s">
        <v>937</v>
      </c>
      <c r="C239" t="s">
        <v>938</v>
      </c>
      <c r="D239" t="s">
        <v>100</v>
      </c>
      <c r="E239" t="s">
        <v>123</v>
      </c>
      <c r="F239" t="s">
        <v>939</v>
      </c>
      <c r="G239" t="s">
        <v>132</v>
      </c>
      <c r="H239" t="s">
        <v>692</v>
      </c>
      <c r="I239" t="s">
        <v>218</v>
      </c>
      <c r="J239" t="s">
        <v>282</v>
      </c>
      <c r="K239" s="78">
        <v>1.23</v>
      </c>
      <c r="L239" t="s">
        <v>102</v>
      </c>
      <c r="M239" s="79">
        <v>1.3100000000000001E-2</v>
      </c>
      <c r="N239" s="79">
        <v>2.7400000000000001E-2</v>
      </c>
      <c r="O239" s="78">
        <v>3082873.92</v>
      </c>
      <c r="P239" s="78">
        <v>98.42</v>
      </c>
      <c r="Q239" s="78">
        <v>0</v>
      </c>
      <c r="R239" s="78">
        <v>3034.1645120640001</v>
      </c>
      <c r="S239" s="79">
        <v>1.41E-2</v>
      </c>
      <c r="T239" s="79">
        <v>8.9999999999999998E-4</v>
      </c>
      <c r="U239" s="79">
        <v>2.0000000000000001E-4</v>
      </c>
    </row>
    <row r="240" spans="2:21">
      <c r="B240" t="s">
        <v>940</v>
      </c>
      <c r="C240" t="s">
        <v>941</v>
      </c>
      <c r="D240" t="s">
        <v>100</v>
      </c>
      <c r="E240" t="s">
        <v>123</v>
      </c>
      <c r="F240" t="s">
        <v>939</v>
      </c>
      <c r="G240" t="s">
        <v>132</v>
      </c>
      <c r="H240" t="s">
        <v>692</v>
      </c>
      <c r="I240" t="s">
        <v>218</v>
      </c>
      <c r="J240" t="s">
        <v>282</v>
      </c>
      <c r="K240" s="78">
        <v>2.17</v>
      </c>
      <c r="L240" t="s">
        <v>102</v>
      </c>
      <c r="M240" s="79">
        <v>2.1600000000000001E-2</v>
      </c>
      <c r="N240" s="79">
        <v>1.6E-2</v>
      </c>
      <c r="O240" s="78">
        <v>15832501.99</v>
      </c>
      <c r="P240" s="78">
        <v>101.8</v>
      </c>
      <c r="Q240" s="78">
        <v>0</v>
      </c>
      <c r="R240" s="78">
        <v>16117.487025820001</v>
      </c>
      <c r="S240" s="79">
        <v>1.55E-2</v>
      </c>
      <c r="T240" s="79">
        <v>4.7999999999999996E-3</v>
      </c>
      <c r="U240" s="79">
        <v>1E-3</v>
      </c>
    </row>
    <row r="241" spans="2:21">
      <c r="B241" t="s">
        <v>942</v>
      </c>
      <c r="C241" t="s">
        <v>943</v>
      </c>
      <c r="D241" t="s">
        <v>100</v>
      </c>
      <c r="E241" t="s">
        <v>123</v>
      </c>
      <c r="F241" t="s">
        <v>892</v>
      </c>
      <c r="G241" t="s">
        <v>507</v>
      </c>
      <c r="H241" t="s">
        <v>688</v>
      </c>
      <c r="I241" t="s">
        <v>150</v>
      </c>
      <c r="J241" t="s">
        <v>282</v>
      </c>
      <c r="K241" s="78">
        <v>2.0499999999999998</v>
      </c>
      <c r="L241" t="s">
        <v>102</v>
      </c>
      <c r="M241" s="79">
        <v>2.4E-2</v>
      </c>
      <c r="N241" s="79">
        <v>5.8099999999999999E-2</v>
      </c>
      <c r="O241" s="78">
        <v>2695763.81</v>
      </c>
      <c r="P241" s="78">
        <v>93.65</v>
      </c>
      <c r="Q241" s="78">
        <v>0</v>
      </c>
      <c r="R241" s="78">
        <v>2524.5828080649999</v>
      </c>
      <c r="S241" s="79">
        <v>8.9999999999999993E-3</v>
      </c>
      <c r="T241" s="79">
        <v>8.0000000000000004E-4</v>
      </c>
      <c r="U241" s="79">
        <v>1E-4</v>
      </c>
    </row>
    <row r="242" spans="2:21">
      <c r="B242" t="s">
        <v>944</v>
      </c>
      <c r="C242" t="s">
        <v>945</v>
      </c>
      <c r="D242" t="s">
        <v>100</v>
      </c>
      <c r="E242" t="s">
        <v>123</v>
      </c>
      <c r="F242" t="s">
        <v>687</v>
      </c>
      <c r="G242" t="s">
        <v>388</v>
      </c>
      <c r="H242" t="s">
        <v>711</v>
      </c>
      <c r="I242" t="s">
        <v>150</v>
      </c>
      <c r="J242" t="s">
        <v>282</v>
      </c>
      <c r="K242" s="78">
        <v>0.44</v>
      </c>
      <c r="L242" t="s">
        <v>102</v>
      </c>
      <c r="M242" s="79">
        <v>3.7600000000000001E-2</v>
      </c>
      <c r="N242" s="79">
        <v>3.27E-2</v>
      </c>
      <c r="O242" s="78">
        <v>511857.07</v>
      </c>
      <c r="P242" s="78">
        <v>99.9</v>
      </c>
      <c r="Q242" s="78">
        <v>0</v>
      </c>
      <c r="R242" s="78">
        <v>511.34521293</v>
      </c>
      <c r="S242" s="79">
        <v>5.3E-3</v>
      </c>
      <c r="T242" s="79">
        <v>2.0000000000000001E-4</v>
      </c>
      <c r="U242" s="79">
        <v>0</v>
      </c>
    </row>
    <row r="243" spans="2:21">
      <c r="B243" t="s">
        <v>946</v>
      </c>
      <c r="C243" t="s">
        <v>947</v>
      </c>
      <c r="D243" t="s">
        <v>100</v>
      </c>
      <c r="E243" t="s">
        <v>123</v>
      </c>
      <c r="F243" t="s">
        <v>948</v>
      </c>
      <c r="G243" t="s">
        <v>125</v>
      </c>
      <c r="H243" t="s">
        <v>719</v>
      </c>
      <c r="I243" t="s">
        <v>218</v>
      </c>
      <c r="J243" t="s">
        <v>282</v>
      </c>
      <c r="K243" s="78">
        <v>5.61</v>
      </c>
      <c r="L243" t="s">
        <v>102</v>
      </c>
      <c r="M243" s="79">
        <v>2.0500000000000001E-2</v>
      </c>
      <c r="N243" s="79">
        <v>3.04E-2</v>
      </c>
      <c r="O243" s="78">
        <v>1126362.1299999999</v>
      </c>
      <c r="P243" s="78">
        <v>95.08</v>
      </c>
      <c r="Q243" s="78">
        <v>0</v>
      </c>
      <c r="R243" s="78">
        <v>1070.9451132040001</v>
      </c>
      <c r="S243" s="79">
        <v>2.5999999999999999E-3</v>
      </c>
      <c r="T243" s="79">
        <v>2.9999999999999997E-4</v>
      </c>
      <c r="U243" s="79">
        <v>1E-4</v>
      </c>
    </row>
    <row r="244" spans="2:21">
      <c r="B244" t="s">
        <v>949</v>
      </c>
      <c r="C244" t="s">
        <v>950</v>
      </c>
      <c r="D244" t="s">
        <v>100</v>
      </c>
      <c r="E244" t="s">
        <v>123</v>
      </c>
      <c r="F244" t="s">
        <v>951</v>
      </c>
      <c r="G244" t="s">
        <v>613</v>
      </c>
      <c r="H244" t="s">
        <v>711</v>
      </c>
      <c r="I244" t="s">
        <v>150</v>
      </c>
      <c r="J244" t="s">
        <v>282</v>
      </c>
      <c r="K244" s="78">
        <v>3.39</v>
      </c>
      <c r="L244" t="s">
        <v>102</v>
      </c>
      <c r="M244" s="79">
        <v>3.95E-2</v>
      </c>
      <c r="N244" s="79">
        <v>0.1215</v>
      </c>
      <c r="O244" s="78">
        <v>5854016.1100000003</v>
      </c>
      <c r="P244" s="78">
        <v>77.8</v>
      </c>
      <c r="Q244" s="78">
        <v>0</v>
      </c>
      <c r="R244" s="78">
        <v>4554.4245335799997</v>
      </c>
      <c r="S244" s="79">
        <v>0.01</v>
      </c>
      <c r="T244" s="79">
        <v>1.4E-3</v>
      </c>
      <c r="U244" s="79">
        <v>2.9999999999999997E-4</v>
      </c>
    </row>
    <row r="245" spans="2:21">
      <c r="B245" t="s">
        <v>952</v>
      </c>
      <c r="C245" t="s">
        <v>953</v>
      </c>
      <c r="D245" t="s">
        <v>100</v>
      </c>
      <c r="E245" t="s">
        <v>123</v>
      </c>
      <c r="F245" t="s">
        <v>951</v>
      </c>
      <c r="G245" t="s">
        <v>613</v>
      </c>
      <c r="H245" t="s">
        <v>711</v>
      </c>
      <c r="I245" t="s">
        <v>150</v>
      </c>
      <c r="J245" t="s">
        <v>282</v>
      </c>
      <c r="K245" s="78">
        <v>3.92</v>
      </c>
      <c r="L245" t="s">
        <v>102</v>
      </c>
      <c r="M245" s="79">
        <v>0.03</v>
      </c>
      <c r="N245" s="79">
        <v>4.2299999999999997E-2</v>
      </c>
      <c r="O245" s="78">
        <v>9906646.7799999993</v>
      </c>
      <c r="P245" s="78">
        <v>96</v>
      </c>
      <c r="Q245" s="78">
        <v>0</v>
      </c>
      <c r="R245" s="78">
        <v>9510.3809087999998</v>
      </c>
      <c r="S245" s="79">
        <v>1.21E-2</v>
      </c>
      <c r="T245" s="79">
        <v>2.8E-3</v>
      </c>
      <c r="U245" s="79">
        <v>5.9999999999999995E-4</v>
      </c>
    </row>
    <row r="246" spans="2:21">
      <c r="B246" t="s">
        <v>954</v>
      </c>
      <c r="C246" t="s">
        <v>955</v>
      </c>
      <c r="D246" t="s">
        <v>100</v>
      </c>
      <c r="E246" t="s">
        <v>123</v>
      </c>
      <c r="F246" t="s">
        <v>956</v>
      </c>
      <c r="G246" t="s">
        <v>538</v>
      </c>
      <c r="H246" t="s">
        <v>711</v>
      </c>
      <c r="I246" t="s">
        <v>150</v>
      </c>
      <c r="J246" t="s">
        <v>282</v>
      </c>
      <c r="K246" s="78">
        <v>2.19</v>
      </c>
      <c r="L246" t="s">
        <v>102</v>
      </c>
      <c r="M246" s="79">
        <v>4.3499999999999997E-2</v>
      </c>
      <c r="N246" s="79">
        <v>9.4999999999999998E-3</v>
      </c>
      <c r="O246" s="78">
        <v>15600.26</v>
      </c>
      <c r="P246" s="78">
        <v>108.6</v>
      </c>
      <c r="Q246" s="78">
        <v>0</v>
      </c>
      <c r="R246" s="78">
        <v>16.941882360000001</v>
      </c>
      <c r="S246" s="79">
        <v>1E-4</v>
      </c>
      <c r="T246" s="79">
        <v>0</v>
      </c>
      <c r="U246" s="79">
        <v>0</v>
      </c>
    </row>
    <row r="247" spans="2:21">
      <c r="B247" t="s">
        <v>957</v>
      </c>
      <c r="C247" t="s">
        <v>958</v>
      </c>
      <c r="D247" t="s">
        <v>100</v>
      </c>
      <c r="E247" t="s">
        <v>123</v>
      </c>
      <c r="F247" t="s">
        <v>956</v>
      </c>
      <c r="G247" t="s">
        <v>538</v>
      </c>
      <c r="H247" t="s">
        <v>711</v>
      </c>
      <c r="I247" t="s">
        <v>150</v>
      </c>
      <c r="J247" t="s">
        <v>282</v>
      </c>
      <c r="K247" s="78">
        <v>5.13</v>
      </c>
      <c r="L247" t="s">
        <v>102</v>
      </c>
      <c r="M247" s="79">
        <v>3.27E-2</v>
      </c>
      <c r="N247" s="79">
        <v>3.1899999999999998E-2</v>
      </c>
      <c r="O247" s="78">
        <v>3210554.26</v>
      </c>
      <c r="P247" s="78">
        <v>101.76</v>
      </c>
      <c r="Q247" s="78">
        <v>0</v>
      </c>
      <c r="R247" s="78">
        <v>3267.0600149759998</v>
      </c>
      <c r="S247" s="79">
        <v>1.44E-2</v>
      </c>
      <c r="T247" s="79">
        <v>1E-3</v>
      </c>
      <c r="U247" s="79">
        <v>2.0000000000000001E-4</v>
      </c>
    </row>
    <row r="248" spans="2:21">
      <c r="B248" t="s">
        <v>959</v>
      </c>
      <c r="C248" t="s">
        <v>960</v>
      </c>
      <c r="D248" t="s">
        <v>100</v>
      </c>
      <c r="E248" t="s">
        <v>123</v>
      </c>
      <c r="F248" t="s">
        <v>691</v>
      </c>
      <c r="G248" t="s">
        <v>127</v>
      </c>
      <c r="H248" t="s">
        <v>719</v>
      </c>
      <c r="I248" t="s">
        <v>218</v>
      </c>
      <c r="J248" t="s">
        <v>282</v>
      </c>
      <c r="K248" s="78">
        <v>2.97</v>
      </c>
      <c r="L248" t="s">
        <v>102</v>
      </c>
      <c r="M248" s="79">
        <v>2.8000000000000001E-2</v>
      </c>
      <c r="N248" s="79">
        <v>0.1777</v>
      </c>
      <c r="O248" s="78">
        <v>6216000.1699999999</v>
      </c>
      <c r="P248" s="78">
        <v>65.02</v>
      </c>
      <c r="Q248" s="78">
        <v>0</v>
      </c>
      <c r="R248" s="78">
        <v>4041.6433105340002</v>
      </c>
      <c r="S248" s="79">
        <v>2.3300000000000001E-2</v>
      </c>
      <c r="T248" s="79">
        <v>1.1999999999999999E-3</v>
      </c>
      <c r="U248" s="79">
        <v>2.0000000000000001E-4</v>
      </c>
    </row>
    <row r="249" spans="2:21">
      <c r="B249" t="s">
        <v>961</v>
      </c>
      <c r="C249" t="s">
        <v>962</v>
      </c>
      <c r="D249" t="s">
        <v>100</v>
      </c>
      <c r="E249" t="s">
        <v>123</v>
      </c>
      <c r="F249" t="s">
        <v>738</v>
      </c>
      <c r="G249" t="s">
        <v>132</v>
      </c>
      <c r="H249" t="s">
        <v>719</v>
      </c>
      <c r="I249" t="s">
        <v>218</v>
      </c>
      <c r="J249" t="s">
        <v>282</v>
      </c>
      <c r="K249" s="78">
        <v>2.69</v>
      </c>
      <c r="L249" t="s">
        <v>102</v>
      </c>
      <c r="M249" s="79">
        <v>4.1399999999999999E-2</v>
      </c>
      <c r="N249" s="79">
        <v>3.5299999999999998E-2</v>
      </c>
      <c r="O249" s="78">
        <v>3840489.99</v>
      </c>
      <c r="P249" s="78">
        <v>102.69</v>
      </c>
      <c r="Q249" s="78">
        <v>0</v>
      </c>
      <c r="R249" s="78">
        <v>3943.7991707309998</v>
      </c>
      <c r="S249" s="79">
        <v>6.0000000000000001E-3</v>
      </c>
      <c r="T249" s="79">
        <v>1.1999999999999999E-3</v>
      </c>
      <c r="U249" s="79">
        <v>2.0000000000000001E-4</v>
      </c>
    </row>
    <row r="250" spans="2:21">
      <c r="B250" t="s">
        <v>963</v>
      </c>
      <c r="C250" t="s">
        <v>964</v>
      </c>
      <c r="D250" t="s">
        <v>100</v>
      </c>
      <c r="E250" t="s">
        <v>123</v>
      </c>
      <c r="F250" t="s">
        <v>738</v>
      </c>
      <c r="G250" t="s">
        <v>132</v>
      </c>
      <c r="H250" t="s">
        <v>719</v>
      </c>
      <c r="I250" t="s">
        <v>218</v>
      </c>
      <c r="J250" t="s">
        <v>282</v>
      </c>
      <c r="K250" s="78">
        <v>3.64</v>
      </c>
      <c r="L250" t="s">
        <v>102</v>
      </c>
      <c r="M250" s="79">
        <v>3.5499999999999997E-2</v>
      </c>
      <c r="N250" s="79">
        <v>3.9300000000000002E-2</v>
      </c>
      <c r="O250" s="78">
        <v>5348335.53</v>
      </c>
      <c r="P250" s="78">
        <v>99.61</v>
      </c>
      <c r="Q250" s="78">
        <v>0</v>
      </c>
      <c r="R250" s="78">
        <v>5327.4770214330001</v>
      </c>
      <c r="S250" s="79">
        <v>7.4999999999999997E-3</v>
      </c>
      <c r="T250" s="79">
        <v>1.6000000000000001E-3</v>
      </c>
      <c r="U250" s="79">
        <v>2.9999999999999997E-4</v>
      </c>
    </row>
    <row r="251" spans="2:21">
      <c r="B251" t="s">
        <v>965</v>
      </c>
      <c r="C251" t="s">
        <v>966</v>
      </c>
      <c r="D251" t="s">
        <v>100</v>
      </c>
      <c r="E251" t="s">
        <v>123</v>
      </c>
      <c r="F251" t="s">
        <v>738</v>
      </c>
      <c r="G251" t="s">
        <v>132</v>
      </c>
      <c r="H251" t="s">
        <v>719</v>
      </c>
      <c r="I251" t="s">
        <v>218</v>
      </c>
      <c r="J251" t="s">
        <v>282</v>
      </c>
      <c r="K251" s="78">
        <v>5.0599999999999996</v>
      </c>
      <c r="L251" t="s">
        <v>102</v>
      </c>
      <c r="M251" s="79">
        <v>2.5000000000000001E-2</v>
      </c>
      <c r="N251" s="79">
        <v>4.1300000000000003E-2</v>
      </c>
      <c r="O251" s="78">
        <v>12263091.98</v>
      </c>
      <c r="P251" s="78">
        <v>92.81</v>
      </c>
      <c r="Q251" s="78">
        <v>0</v>
      </c>
      <c r="R251" s="78">
        <v>11381.375666638</v>
      </c>
      <c r="S251" s="79">
        <v>2.0299999999999999E-2</v>
      </c>
      <c r="T251" s="79">
        <v>3.3999999999999998E-3</v>
      </c>
      <c r="U251" s="79">
        <v>6.9999999999999999E-4</v>
      </c>
    </row>
    <row r="252" spans="2:21">
      <c r="B252" t="s">
        <v>967</v>
      </c>
      <c r="C252" t="s">
        <v>968</v>
      </c>
      <c r="D252" t="s">
        <v>100</v>
      </c>
      <c r="E252" t="s">
        <v>123</v>
      </c>
      <c r="F252" t="s">
        <v>969</v>
      </c>
      <c r="G252" t="s">
        <v>542</v>
      </c>
      <c r="H252" t="s">
        <v>752</v>
      </c>
      <c r="I252" t="s">
        <v>218</v>
      </c>
      <c r="J252" t="s">
        <v>282</v>
      </c>
      <c r="K252" s="78">
        <v>5.0999999999999996</v>
      </c>
      <c r="L252" t="s">
        <v>102</v>
      </c>
      <c r="M252" s="79">
        <v>4.4499999999999998E-2</v>
      </c>
      <c r="N252" s="79">
        <v>0.03</v>
      </c>
      <c r="O252" s="78">
        <v>6721834.3300000001</v>
      </c>
      <c r="P252" s="78">
        <v>108.72</v>
      </c>
      <c r="Q252" s="78">
        <v>0</v>
      </c>
      <c r="R252" s="78">
        <v>7307.9782835759997</v>
      </c>
      <c r="S252" s="79">
        <v>2.35E-2</v>
      </c>
      <c r="T252" s="79">
        <v>2.2000000000000001E-3</v>
      </c>
      <c r="U252" s="79">
        <v>4.0000000000000002E-4</v>
      </c>
    </row>
    <row r="253" spans="2:21">
      <c r="B253" t="s">
        <v>970</v>
      </c>
      <c r="C253" t="s">
        <v>971</v>
      </c>
      <c r="D253" t="s">
        <v>100</v>
      </c>
      <c r="E253" t="s">
        <v>123</v>
      </c>
      <c r="F253" t="s">
        <v>972</v>
      </c>
      <c r="G253" t="s">
        <v>125</v>
      </c>
      <c r="H253" t="s">
        <v>745</v>
      </c>
      <c r="I253" t="s">
        <v>150</v>
      </c>
      <c r="J253" t="s">
        <v>282</v>
      </c>
      <c r="K253" s="78">
        <v>4.37</v>
      </c>
      <c r="L253" t="s">
        <v>102</v>
      </c>
      <c r="M253" s="79">
        <v>3.4500000000000003E-2</v>
      </c>
      <c r="N253" s="79">
        <v>2.6599999999999999E-2</v>
      </c>
      <c r="O253" s="78">
        <v>1055506</v>
      </c>
      <c r="P253" s="78">
        <v>103.8</v>
      </c>
      <c r="Q253" s="78">
        <v>0</v>
      </c>
      <c r="R253" s="78">
        <v>1095.6152279999999</v>
      </c>
      <c r="S253" s="79">
        <v>4.7999999999999996E-3</v>
      </c>
      <c r="T253" s="79">
        <v>2.9999999999999997E-4</v>
      </c>
      <c r="U253" s="79">
        <v>1E-4</v>
      </c>
    </row>
    <row r="254" spans="2:21">
      <c r="B254" t="s">
        <v>973</v>
      </c>
      <c r="C254" t="s">
        <v>974</v>
      </c>
      <c r="D254" t="s">
        <v>100</v>
      </c>
      <c r="E254" t="s">
        <v>123</v>
      </c>
      <c r="F254" t="s">
        <v>751</v>
      </c>
      <c r="G254" t="s">
        <v>542</v>
      </c>
      <c r="H254" t="s">
        <v>752</v>
      </c>
      <c r="I254" t="s">
        <v>218</v>
      </c>
      <c r="J254" t="s">
        <v>282</v>
      </c>
      <c r="K254" s="78">
        <v>1.2</v>
      </c>
      <c r="L254" t="s">
        <v>102</v>
      </c>
      <c r="M254" s="79">
        <v>0.06</v>
      </c>
      <c r="N254" s="79">
        <v>6.1600000000000002E-2</v>
      </c>
      <c r="O254" s="78">
        <v>3744936.21</v>
      </c>
      <c r="P254" s="78">
        <v>101.4</v>
      </c>
      <c r="Q254" s="78">
        <v>0</v>
      </c>
      <c r="R254" s="78">
        <v>3797.36531694</v>
      </c>
      <c r="S254" s="79">
        <v>1.37E-2</v>
      </c>
      <c r="T254" s="79">
        <v>1.1000000000000001E-3</v>
      </c>
      <c r="U254" s="79">
        <v>2.0000000000000001E-4</v>
      </c>
    </row>
    <row r="255" spans="2:21">
      <c r="B255" t="s">
        <v>975</v>
      </c>
      <c r="C255" t="s">
        <v>976</v>
      </c>
      <c r="D255" t="s">
        <v>100</v>
      </c>
      <c r="E255" t="s">
        <v>123</v>
      </c>
      <c r="F255" t="s">
        <v>751</v>
      </c>
      <c r="G255" t="s">
        <v>542</v>
      </c>
      <c r="H255" t="s">
        <v>752</v>
      </c>
      <c r="I255" t="s">
        <v>218</v>
      </c>
      <c r="J255" t="s">
        <v>282</v>
      </c>
      <c r="K255" s="78">
        <v>2.5099999999999998</v>
      </c>
      <c r="L255" t="s">
        <v>102</v>
      </c>
      <c r="M255" s="79">
        <v>5.8999999999999997E-2</v>
      </c>
      <c r="N255" s="79">
        <v>4.2299999999999997E-2</v>
      </c>
      <c r="O255" s="78">
        <v>484870.13</v>
      </c>
      <c r="P255" s="78">
        <v>105.79</v>
      </c>
      <c r="Q255" s="78">
        <v>0</v>
      </c>
      <c r="R255" s="78">
        <v>512.94411052700002</v>
      </c>
      <c r="S255" s="79">
        <v>5.9999999999999995E-4</v>
      </c>
      <c r="T255" s="79">
        <v>2.0000000000000001E-4</v>
      </c>
      <c r="U255" s="79">
        <v>0</v>
      </c>
    </row>
    <row r="256" spans="2:21">
      <c r="B256" t="s">
        <v>977</v>
      </c>
      <c r="C256" t="s">
        <v>978</v>
      </c>
      <c r="D256" t="s">
        <v>100</v>
      </c>
      <c r="E256" t="s">
        <v>123</v>
      </c>
      <c r="F256" t="s">
        <v>751</v>
      </c>
      <c r="G256" t="s">
        <v>542</v>
      </c>
      <c r="H256" t="s">
        <v>752</v>
      </c>
      <c r="I256" t="s">
        <v>218</v>
      </c>
      <c r="J256" t="s">
        <v>282</v>
      </c>
      <c r="K256" s="78">
        <v>5.3</v>
      </c>
      <c r="L256" t="s">
        <v>102</v>
      </c>
      <c r="M256" s="79">
        <v>2.7E-2</v>
      </c>
      <c r="N256" s="79">
        <v>5.6300000000000003E-2</v>
      </c>
      <c r="O256" s="78">
        <v>1128073.1599999999</v>
      </c>
      <c r="P256" s="78">
        <v>86</v>
      </c>
      <c r="Q256" s="78">
        <v>0</v>
      </c>
      <c r="R256" s="78">
        <v>970.14291760000003</v>
      </c>
      <c r="S256" s="79">
        <v>1.6000000000000001E-3</v>
      </c>
      <c r="T256" s="79">
        <v>2.9999999999999997E-4</v>
      </c>
      <c r="U256" s="79">
        <v>1E-4</v>
      </c>
    </row>
    <row r="257" spans="2:21">
      <c r="B257" t="s">
        <v>979</v>
      </c>
      <c r="C257" t="s">
        <v>980</v>
      </c>
      <c r="D257" t="s">
        <v>100</v>
      </c>
      <c r="E257" t="s">
        <v>123</v>
      </c>
      <c r="F257" t="s">
        <v>981</v>
      </c>
      <c r="G257" t="s">
        <v>613</v>
      </c>
      <c r="H257" t="s">
        <v>745</v>
      </c>
      <c r="I257" t="s">
        <v>150</v>
      </c>
      <c r="J257" t="s">
        <v>282</v>
      </c>
      <c r="K257" s="78">
        <v>2.87</v>
      </c>
      <c r="L257" t="s">
        <v>102</v>
      </c>
      <c r="M257" s="79">
        <v>4.5999999999999999E-2</v>
      </c>
      <c r="N257" s="79">
        <v>0.13420000000000001</v>
      </c>
      <c r="O257" s="78">
        <v>3386928.44</v>
      </c>
      <c r="P257" s="78">
        <v>79.12</v>
      </c>
      <c r="Q257" s="78">
        <v>0</v>
      </c>
      <c r="R257" s="78">
        <v>2679.7377817279998</v>
      </c>
      <c r="S257" s="79">
        <v>1.4200000000000001E-2</v>
      </c>
      <c r="T257" s="79">
        <v>8.0000000000000004E-4</v>
      </c>
      <c r="U257" s="79">
        <v>2.0000000000000001E-4</v>
      </c>
    </row>
    <row r="258" spans="2:21">
      <c r="B258" t="s">
        <v>982</v>
      </c>
      <c r="C258" t="s">
        <v>983</v>
      </c>
      <c r="D258" t="s">
        <v>100</v>
      </c>
      <c r="E258" t="s">
        <v>123</v>
      </c>
      <c r="F258" t="s">
        <v>984</v>
      </c>
      <c r="G258" t="s">
        <v>542</v>
      </c>
      <c r="H258" t="s">
        <v>985</v>
      </c>
      <c r="I258" t="s">
        <v>218</v>
      </c>
      <c r="J258" t="s">
        <v>282</v>
      </c>
      <c r="K258" s="78">
        <v>0.66</v>
      </c>
      <c r="L258" t="s">
        <v>102</v>
      </c>
      <c r="M258" s="79">
        <v>4.7E-2</v>
      </c>
      <c r="N258" s="79">
        <v>7.0400000000000004E-2</v>
      </c>
      <c r="O258" s="78">
        <v>310510.82</v>
      </c>
      <c r="P258" s="78">
        <v>100.12</v>
      </c>
      <c r="Q258" s="78">
        <v>0</v>
      </c>
      <c r="R258" s="78">
        <v>310.88343298400002</v>
      </c>
      <c r="S258" s="79">
        <v>1.41E-2</v>
      </c>
      <c r="T258" s="79">
        <v>1E-4</v>
      </c>
      <c r="U258" s="79">
        <v>0</v>
      </c>
    </row>
    <row r="259" spans="2:21">
      <c r="B259" t="s">
        <v>986</v>
      </c>
      <c r="C259" t="s">
        <v>987</v>
      </c>
      <c r="D259" t="s">
        <v>100</v>
      </c>
      <c r="E259" t="s">
        <v>123</v>
      </c>
      <c r="F259" t="s">
        <v>763</v>
      </c>
      <c r="G259" t="s">
        <v>112</v>
      </c>
      <c r="H259" t="s">
        <v>764</v>
      </c>
      <c r="I259" t="s">
        <v>218</v>
      </c>
      <c r="J259" t="s">
        <v>988</v>
      </c>
      <c r="K259" s="78">
        <v>0.01</v>
      </c>
      <c r="L259" t="s">
        <v>102</v>
      </c>
      <c r="M259" s="79">
        <v>6.7000000000000004E-2</v>
      </c>
      <c r="N259" s="79">
        <v>2.3099999999999999E-2</v>
      </c>
      <c r="O259" s="78">
        <v>0.3</v>
      </c>
      <c r="P259" s="78">
        <v>106.65</v>
      </c>
      <c r="Q259" s="78">
        <v>0</v>
      </c>
      <c r="R259" s="78">
        <v>3.1995E-4</v>
      </c>
      <c r="S259" s="79">
        <v>0</v>
      </c>
      <c r="T259" s="79">
        <v>0</v>
      </c>
      <c r="U259" s="79">
        <v>0</v>
      </c>
    </row>
    <row r="260" spans="2:21">
      <c r="B260" t="s">
        <v>989</v>
      </c>
      <c r="C260" t="s">
        <v>990</v>
      </c>
      <c r="D260" t="s">
        <v>100</v>
      </c>
      <c r="E260" t="s">
        <v>123</v>
      </c>
      <c r="F260" t="s">
        <v>991</v>
      </c>
      <c r="G260" t="s">
        <v>613</v>
      </c>
      <c r="H260" t="s">
        <v>764</v>
      </c>
      <c r="I260" t="s">
        <v>218</v>
      </c>
      <c r="J260" t="s">
        <v>282</v>
      </c>
      <c r="K260" s="78">
        <v>0.5</v>
      </c>
      <c r="L260" t="s">
        <v>102</v>
      </c>
      <c r="M260" s="79">
        <v>0.04</v>
      </c>
      <c r="N260" s="79">
        <v>0.37580000000000002</v>
      </c>
      <c r="O260" s="78">
        <v>12090077.01</v>
      </c>
      <c r="P260" s="78">
        <v>88</v>
      </c>
      <c r="Q260" s="78">
        <v>0</v>
      </c>
      <c r="R260" s="78">
        <v>10639.2677688</v>
      </c>
      <c r="S260" s="79">
        <v>1.78E-2</v>
      </c>
      <c r="T260" s="79">
        <v>3.2000000000000002E-3</v>
      </c>
      <c r="U260" s="79">
        <v>5.9999999999999995E-4</v>
      </c>
    </row>
    <row r="261" spans="2:21">
      <c r="B261" t="s">
        <v>992</v>
      </c>
      <c r="C261" t="s">
        <v>993</v>
      </c>
      <c r="D261" t="s">
        <v>100</v>
      </c>
      <c r="E261" t="s">
        <v>123</v>
      </c>
      <c r="F261" t="s">
        <v>972</v>
      </c>
      <c r="G261" t="s">
        <v>125</v>
      </c>
      <c r="H261" t="s">
        <v>226</v>
      </c>
      <c r="I261" t="s">
        <v>227</v>
      </c>
      <c r="J261" t="s">
        <v>282</v>
      </c>
      <c r="K261" s="78">
        <v>3.71</v>
      </c>
      <c r="L261" t="s">
        <v>102</v>
      </c>
      <c r="M261" s="79">
        <v>4.2500000000000003E-2</v>
      </c>
      <c r="N261" s="79">
        <v>4.1200000000000001E-2</v>
      </c>
      <c r="O261" s="78">
        <v>670233.68000000005</v>
      </c>
      <c r="P261" s="78">
        <v>100.95</v>
      </c>
      <c r="Q261" s="78">
        <v>0</v>
      </c>
      <c r="R261" s="78">
        <v>676.60089995999999</v>
      </c>
      <c r="S261" s="79">
        <v>5.4999999999999997E-3</v>
      </c>
      <c r="T261" s="79">
        <v>2.0000000000000001E-4</v>
      </c>
      <c r="U261" s="79">
        <v>0</v>
      </c>
    </row>
    <row r="262" spans="2:21">
      <c r="B262" s="80" t="s">
        <v>382</v>
      </c>
      <c r="C262" s="16"/>
      <c r="D262" s="16"/>
      <c r="E262" s="16"/>
      <c r="F262" s="16"/>
      <c r="K262" s="82">
        <v>3.58</v>
      </c>
      <c r="N262" s="81">
        <v>8.2100000000000006E-2</v>
      </c>
      <c r="O262" s="82">
        <v>102897299.54000001</v>
      </c>
      <c r="Q262" s="82">
        <v>0</v>
      </c>
      <c r="R262" s="82">
        <v>87401.406676607003</v>
      </c>
      <c r="T262" s="81">
        <v>2.6100000000000002E-2</v>
      </c>
      <c r="U262" s="81">
        <v>5.1999999999999998E-3</v>
      </c>
    </row>
    <row r="263" spans="2:21">
      <c r="B263" t="s">
        <v>994</v>
      </c>
      <c r="C263" t="s">
        <v>995</v>
      </c>
      <c r="D263" t="s">
        <v>100</v>
      </c>
      <c r="E263" t="s">
        <v>123</v>
      </c>
      <c r="F263" t="s">
        <v>996</v>
      </c>
      <c r="G263" t="s">
        <v>997</v>
      </c>
      <c r="H263" t="s">
        <v>481</v>
      </c>
      <c r="I263" t="s">
        <v>218</v>
      </c>
      <c r="J263" t="s">
        <v>282</v>
      </c>
      <c r="K263" s="78">
        <v>2.5299999999999998</v>
      </c>
      <c r="L263" t="s">
        <v>102</v>
      </c>
      <c r="M263" s="79">
        <v>3.49E-2</v>
      </c>
      <c r="N263" s="79">
        <v>5.1799999999999999E-2</v>
      </c>
      <c r="O263" s="78">
        <v>41310510.630000003</v>
      </c>
      <c r="P263" s="78">
        <v>96.05</v>
      </c>
      <c r="Q263" s="78">
        <v>0</v>
      </c>
      <c r="R263" s="78">
        <v>39678.745460115002</v>
      </c>
      <c r="S263" s="79">
        <v>2.0500000000000001E-2</v>
      </c>
      <c r="T263" s="79">
        <v>1.1900000000000001E-2</v>
      </c>
      <c r="U263" s="79">
        <v>2.3999999999999998E-3</v>
      </c>
    </row>
    <row r="264" spans="2:21">
      <c r="B264" t="s">
        <v>998</v>
      </c>
      <c r="C264" t="s">
        <v>999</v>
      </c>
      <c r="D264" t="s">
        <v>100</v>
      </c>
      <c r="E264" t="s">
        <v>123</v>
      </c>
      <c r="F264" t="s">
        <v>1000</v>
      </c>
      <c r="G264" t="s">
        <v>997</v>
      </c>
      <c r="H264" t="s">
        <v>688</v>
      </c>
      <c r="I264" t="s">
        <v>150</v>
      </c>
      <c r="J264" t="s">
        <v>282</v>
      </c>
      <c r="K264" s="78">
        <v>1.68</v>
      </c>
      <c r="L264" t="s">
        <v>102</v>
      </c>
      <c r="M264" s="79">
        <v>4.4999999999999998E-2</v>
      </c>
      <c r="N264" s="79">
        <v>0.15240000000000001</v>
      </c>
      <c r="O264" s="78">
        <v>406585.18</v>
      </c>
      <c r="P264" s="78">
        <v>79.87</v>
      </c>
      <c r="Q264" s="78">
        <v>0</v>
      </c>
      <c r="R264" s="78">
        <v>324.73958326600001</v>
      </c>
      <c r="S264" s="79">
        <v>2.9999999999999997E-4</v>
      </c>
      <c r="T264" s="79">
        <v>1E-4</v>
      </c>
      <c r="U264" s="79">
        <v>0</v>
      </c>
    </row>
    <row r="265" spans="2:21">
      <c r="B265" t="s">
        <v>1001</v>
      </c>
      <c r="C265" t="s">
        <v>1002</v>
      </c>
      <c r="D265" t="s">
        <v>100</v>
      </c>
      <c r="E265" t="s">
        <v>123</v>
      </c>
      <c r="F265" t="s">
        <v>1003</v>
      </c>
      <c r="G265" t="s">
        <v>997</v>
      </c>
      <c r="H265" t="s">
        <v>688</v>
      </c>
      <c r="I265" t="s">
        <v>150</v>
      </c>
      <c r="J265" t="s">
        <v>282</v>
      </c>
      <c r="K265" s="78">
        <v>4.93</v>
      </c>
      <c r="L265" t="s">
        <v>102</v>
      </c>
      <c r="M265" s="79">
        <v>4.6899999999999997E-2</v>
      </c>
      <c r="N265" s="79">
        <v>0.1104</v>
      </c>
      <c r="O265" s="78">
        <v>35002489.789999999</v>
      </c>
      <c r="P265" s="78">
        <v>76.150000000000006</v>
      </c>
      <c r="Q265" s="78">
        <v>0</v>
      </c>
      <c r="R265" s="78">
        <v>26654.395975085001</v>
      </c>
      <c r="S265" s="79">
        <v>2.1700000000000001E-2</v>
      </c>
      <c r="T265" s="79">
        <v>8.0000000000000002E-3</v>
      </c>
      <c r="U265" s="79">
        <v>1.6000000000000001E-3</v>
      </c>
    </row>
    <row r="266" spans="2:21">
      <c r="B266" t="s">
        <v>1004</v>
      </c>
      <c r="C266" t="s">
        <v>1005</v>
      </c>
      <c r="D266" t="s">
        <v>100</v>
      </c>
      <c r="E266" t="s">
        <v>123</v>
      </c>
      <c r="F266" t="s">
        <v>1003</v>
      </c>
      <c r="G266" t="s">
        <v>997</v>
      </c>
      <c r="H266" t="s">
        <v>688</v>
      </c>
      <c r="I266" t="s">
        <v>150</v>
      </c>
      <c r="J266" t="s">
        <v>282</v>
      </c>
      <c r="K266" s="78">
        <v>4.63</v>
      </c>
      <c r="L266" t="s">
        <v>102</v>
      </c>
      <c r="M266" s="79">
        <v>4.6899999999999997E-2</v>
      </c>
      <c r="N266" s="79">
        <v>0.11600000000000001</v>
      </c>
      <c r="O266" s="78">
        <v>17753870.809999999</v>
      </c>
      <c r="P266" s="78">
        <v>74.19</v>
      </c>
      <c r="Q266" s="78">
        <v>0</v>
      </c>
      <c r="R266" s="78">
        <v>13171.596753939</v>
      </c>
      <c r="S266" s="79">
        <v>8.9999999999999993E-3</v>
      </c>
      <c r="T266" s="79">
        <v>3.8999999999999998E-3</v>
      </c>
      <c r="U266" s="79">
        <v>8.0000000000000004E-4</v>
      </c>
    </row>
    <row r="267" spans="2:21">
      <c r="B267" t="s">
        <v>1006</v>
      </c>
      <c r="C267" t="s">
        <v>1007</v>
      </c>
      <c r="D267" t="s">
        <v>100</v>
      </c>
      <c r="E267" t="s">
        <v>123</v>
      </c>
      <c r="F267" t="s">
        <v>751</v>
      </c>
      <c r="G267" t="s">
        <v>542</v>
      </c>
      <c r="H267" t="s">
        <v>752</v>
      </c>
      <c r="I267" t="s">
        <v>218</v>
      </c>
      <c r="J267" t="s">
        <v>282</v>
      </c>
      <c r="K267" s="78">
        <v>3.39</v>
      </c>
      <c r="L267" t="s">
        <v>102</v>
      </c>
      <c r="M267" s="79">
        <v>4.7E-2</v>
      </c>
      <c r="N267" s="79">
        <v>8.1100000000000005E-2</v>
      </c>
      <c r="O267" s="78">
        <v>3419701.49</v>
      </c>
      <c r="P267" s="78">
        <v>87.38</v>
      </c>
      <c r="Q267" s="78">
        <v>0</v>
      </c>
      <c r="R267" s="78">
        <v>2988.135161962</v>
      </c>
      <c r="S267" s="79">
        <v>4.7999999999999996E-3</v>
      </c>
      <c r="T267" s="79">
        <v>8.9999999999999998E-4</v>
      </c>
      <c r="U267" s="79">
        <v>2.0000000000000001E-4</v>
      </c>
    </row>
    <row r="268" spans="2:21">
      <c r="B268" t="s">
        <v>1008</v>
      </c>
      <c r="C268" t="s">
        <v>1009</v>
      </c>
      <c r="D268" t="s">
        <v>100</v>
      </c>
      <c r="E268" t="s">
        <v>123</v>
      </c>
      <c r="F268" t="s">
        <v>751</v>
      </c>
      <c r="G268" t="s">
        <v>542</v>
      </c>
      <c r="H268" t="s">
        <v>752</v>
      </c>
      <c r="I268" t="s">
        <v>218</v>
      </c>
      <c r="J268" t="s">
        <v>282</v>
      </c>
      <c r="K268" s="78">
        <v>2.0499999999999998</v>
      </c>
      <c r="L268" t="s">
        <v>102</v>
      </c>
      <c r="M268" s="79">
        <v>6.7000000000000004E-2</v>
      </c>
      <c r="N268" s="79">
        <v>7.7200000000000005E-2</v>
      </c>
      <c r="O268" s="78">
        <v>5004141.6399999997</v>
      </c>
      <c r="P268" s="78">
        <v>91.6</v>
      </c>
      <c r="Q268" s="78">
        <v>0</v>
      </c>
      <c r="R268" s="78">
        <v>4583.79374224</v>
      </c>
      <c r="S268" s="79">
        <v>4.4000000000000003E-3</v>
      </c>
      <c r="T268" s="79">
        <v>1.4E-3</v>
      </c>
      <c r="U268" s="79">
        <v>2.9999999999999997E-4</v>
      </c>
    </row>
    <row r="269" spans="2:21">
      <c r="B269" s="80" t="s">
        <v>1010</v>
      </c>
      <c r="C269" s="16"/>
      <c r="D269" s="16"/>
      <c r="E269" s="16"/>
      <c r="F269" s="16"/>
      <c r="K269" s="82">
        <v>0</v>
      </c>
      <c r="N269" s="81">
        <v>0</v>
      </c>
      <c r="O269" s="82">
        <v>0</v>
      </c>
      <c r="Q269" s="82">
        <v>0</v>
      </c>
      <c r="R269" s="82">
        <v>0</v>
      </c>
      <c r="T269" s="81">
        <v>0</v>
      </c>
      <c r="U269" s="81">
        <v>0</v>
      </c>
    </row>
    <row r="270" spans="2:21">
      <c r="B270" t="s">
        <v>226</v>
      </c>
      <c r="C270" t="s">
        <v>226</v>
      </c>
      <c r="D270" s="16"/>
      <c r="E270" s="16"/>
      <c r="F270" s="16"/>
      <c r="G270" t="s">
        <v>226</v>
      </c>
      <c r="H270" t="s">
        <v>226</v>
      </c>
      <c r="K270" s="78">
        <v>0</v>
      </c>
      <c r="L270" t="s">
        <v>226</v>
      </c>
      <c r="M270" s="79">
        <v>0</v>
      </c>
      <c r="N270" s="79">
        <v>0</v>
      </c>
      <c r="O270" s="78">
        <v>0</v>
      </c>
      <c r="P270" s="78">
        <v>0</v>
      </c>
      <c r="R270" s="78">
        <v>0</v>
      </c>
      <c r="S270" s="79">
        <v>0</v>
      </c>
      <c r="T270" s="79">
        <v>0</v>
      </c>
      <c r="U270" s="79">
        <v>0</v>
      </c>
    </row>
    <row r="271" spans="2:21">
      <c r="B271" s="80" t="s">
        <v>274</v>
      </c>
      <c r="C271" s="16"/>
      <c r="D271" s="16"/>
      <c r="E271" s="16"/>
      <c r="F271" s="16"/>
      <c r="K271" s="82">
        <v>8.48</v>
      </c>
      <c r="N271" s="81">
        <v>5.5899999999999998E-2</v>
      </c>
      <c r="O271" s="82">
        <v>156784448.31999999</v>
      </c>
      <c r="Q271" s="82">
        <v>0</v>
      </c>
      <c r="R271" s="82">
        <v>548819.18793632777</v>
      </c>
      <c r="T271" s="81">
        <v>0.16400000000000001</v>
      </c>
      <c r="U271" s="81">
        <v>3.2599999999999997E-2</v>
      </c>
    </row>
    <row r="272" spans="2:21">
      <c r="B272" s="80" t="s">
        <v>383</v>
      </c>
      <c r="C272" s="16"/>
      <c r="D272" s="16"/>
      <c r="E272" s="16"/>
      <c r="F272" s="16"/>
      <c r="K272" s="82">
        <v>7.08</v>
      </c>
      <c r="N272" s="81">
        <v>5.6599999999999998E-2</v>
      </c>
      <c r="O272" s="82">
        <v>13166753.970000001</v>
      </c>
      <c r="Q272" s="82">
        <v>0</v>
      </c>
      <c r="R272" s="82">
        <v>49665.943295408673</v>
      </c>
      <c r="T272" s="81">
        <v>1.4800000000000001E-2</v>
      </c>
      <c r="U272" s="81">
        <v>2.8999999999999998E-3</v>
      </c>
    </row>
    <row r="273" spans="2:21">
      <c r="B273" t="s">
        <v>1011</v>
      </c>
      <c r="C273" t="s">
        <v>1012</v>
      </c>
      <c r="D273" t="s">
        <v>1013</v>
      </c>
      <c r="E273" t="s">
        <v>1014</v>
      </c>
      <c r="F273" t="s">
        <v>1015</v>
      </c>
      <c r="G273" t="s">
        <v>1016</v>
      </c>
      <c r="H273" t="s">
        <v>752</v>
      </c>
      <c r="I273" t="s">
        <v>218</v>
      </c>
      <c r="J273" t="s">
        <v>282</v>
      </c>
      <c r="K273" s="78">
        <v>4.17</v>
      </c>
      <c r="L273" t="s">
        <v>110</v>
      </c>
      <c r="M273" s="79">
        <v>0.06</v>
      </c>
      <c r="N273" s="79">
        <v>6.3700000000000007E-2</v>
      </c>
      <c r="O273" s="78">
        <v>2113975.62</v>
      </c>
      <c r="P273" s="78">
        <v>99.70351477449455</v>
      </c>
      <c r="Q273" s="78">
        <v>0</v>
      </c>
      <c r="R273" s="78">
        <v>8220.6785310512805</v>
      </c>
      <c r="S273" s="79">
        <v>2.0999999999999999E-3</v>
      </c>
      <c r="T273" s="79">
        <v>2.5000000000000001E-3</v>
      </c>
      <c r="U273" s="79">
        <v>5.0000000000000001E-4</v>
      </c>
    </row>
    <row r="274" spans="2:21">
      <c r="B274" t="s">
        <v>1017</v>
      </c>
      <c r="C274" t="s">
        <v>1018</v>
      </c>
      <c r="D274" t="s">
        <v>1019</v>
      </c>
      <c r="E274" t="s">
        <v>1014</v>
      </c>
      <c r="F274" t="s">
        <v>1020</v>
      </c>
      <c r="G274" t="s">
        <v>997</v>
      </c>
      <c r="H274" t="s">
        <v>1021</v>
      </c>
      <c r="I274" t="s">
        <v>273</v>
      </c>
      <c r="J274" t="s">
        <v>282</v>
      </c>
      <c r="K274" s="78">
        <v>4.92</v>
      </c>
      <c r="L274" t="s">
        <v>106</v>
      </c>
      <c r="M274" s="79">
        <v>5.4100000000000002E-2</v>
      </c>
      <c r="N274" s="79">
        <v>6.4699999999999994E-2</v>
      </c>
      <c r="O274" s="78">
        <v>3379502.28</v>
      </c>
      <c r="P274" s="78">
        <v>96.352903016542328</v>
      </c>
      <c r="Q274" s="78">
        <v>0</v>
      </c>
      <c r="R274" s="78">
        <v>11608.53778108</v>
      </c>
      <c r="S274" s="79">
        <v>0</v>
      </c>
      <c r="T274" s="79">
        <v>3.5000000000000001E-3</v>
      </c>
      <c r="U274" s="79">
        <v>6.9999999999999999E-4</v>
      </c>
    </row>
    <row r="275" spans="2:21">
      <c r="B275" t="s">
        <v>1022</v>
      </c>
      <c r="C275" t="s">
        <v>1023</v>
      </c>
      <c r="D275" t="s">
        <v>123</v>
      </c>
      <c r="E275" t="s">
        <v>1014</v>
      </c>
      <c r="F275" t="s">
        <v>820</v>
      </c>
      <c r="G275" t="s">
        <v>586</v>
      </c>
      <c r="H275" t="s">
        <v>1021</v>
      </c>
      <c r="I275" t="s">
        <v>273</v>
      </c>
      <c r="J275" t="s">
        <v>282</v>
      </c>
      <c r="K275" s="78">
        <v>10.97</v>
      </c>
      <c r="L275" t="s">
        <v>106</v>
      </c>
      <c r="M275" s="79">
        <v>6.4399999999999999E-2</v>
      </c>
      <c r="N275" s="79">
        <v>5.4800000000000001E-2</v>
      </c>
      <c r="O275" s="78">
        <v>5241261.84</v>
      </c>
      <c r="P275" s="78">
        <v>112.125</v>
      </c>
      <c r="Q275" s="78">
        <v>0</v>
      </c>
      <c r="R275" s="78">
        <v>20950.6666478265</v>
      </c>
      <c r="S275" s="79">
        <v>0</v>
      </c>
      <c r="T275" s="79">
        <v>6.3E-3</v>
      </c>
      <c r="U275" s="79">
        <v>1.1999999999999999E-3</v>
      </c>
    </row>
    <row r="276" spans="2:21">
      <c r="B276" t="s">
        <v>1024</v>
      </c>
      <c r="C276" t="s">
        <v>1025</v>
      </c>
      <c r="D276" t="s">
        <v>1019</v>
      </c>
      <c r="E276" t="s">
        <v>1014</v>
      </c>
      <c r="F276" t="s">
        <v>1020</v>
      </c>
      <c r="G276" t="s">
        <v>997</v>
      </c>
      <c r="H276" t="s">
        <v>226</v>
      </c>
      <c r="I276" t="s">
        <v>227</v>
      </c>
      <c r="J276" t="s">
        <v>282</v>
      </c>
      <c r="K276" s="78">
        <v>3.42</v>
      </c>
      <c r="L276" t="s">
        <v>106</v>
      </c>
      <c r="M276" s="79">
        <v>5.0799999999999998E-2</v>
      </c>
      <c r="N276" s="79">
        <v>4.3900000000000002E-2</v>
      </c>
      <c r="O276" s="78">
        <v>2432014.23</v>
      </c>
      <c r="P276" s="78">
        <v>102.49050020192311</v>
      </c>
      <c r="Q276" s="78">
        <v>0</v>
      </c>
      <c r="R276" s="78">
        <v>8886.0603354508894</v>
      </c>
      <c r="S276" s="79">
        <v>0</v>
      </c>
      <c r="T276" s="79">
        <v>2.7000000000000001E-3</v>
      </c>
      <c r="U276" s="79">
        <v>5.0000000000000001E-4</v>
      </c>
    </row>
    <row r="277" spans="2:21">
      <c r="B277" s="80" t="s">
        <v>384</v>
      </c>
      <c r="C277" s="16"/>
      <c r="D277" s="16"/>
      <c r="E277" s="16"/>
      <c r="F277" s="16"/>
      <c r="K277" s="82">
        <v>8.6199999999999992</v>
      </c>
      <c r="N277" s="81">
        <v>5.5899999999999998E-2</v>
      </c>
      <c r="O277" s="82">
        <v>143617694.34999999</v>
      </c>
      <c r="Q277" s="82">
        <v>0</v>
      </c>
      <c r="R277" s="82">
        <v>499153.24464091915</v>
      </c>
      <c r="T277" s="81">
        <v>0.1492</v>
      </c>
      <c r="U277" s="81">
        <v>2.9600000000000001E-2</v>
      </c>
    </row>
    <row r="278" spans="2:21">
      <c r="B278" t="s">
        <v>1026</v>
      </c>
      <c r="C278" t="s">
        <v>1027</v>
      </c>
      <c r="D278" t="s">
        <v>123</v>
      </c>
      <c r="E278" t="s">
        <v>1014</v>
      </c>
      <c r="F278" t="s">
        <v>1028</v>
      </c>
      <c r="G278" t="s">
        <v>1029</v>
      </c>
      <c r="H278" t="s">
        <v>1030</v>
      </c>
      <c r="I278" t="s">
        <v>273</v>
      </c>
      <c r="J278" t="s">
        <v>282</v>
      </c>
      <c r="K278" s="78">
        <v>8.51</v>
      </c>
      <c r="L278" t="s">
        <v>106</v>
      </c>
      <c r="M278" s="79">
        <v>3.5999999999999997E-2</v>
      </c>
      <c r="N278" s="79">
        <v>3.4000000000000002E-2</v>
      </c>
      <c r="O278" s="78">
        <v>1747087.28</v>
      </c>
      <c r="P278" s="78">
        <v>101.92977947179746</v>
      </c>
      <c r="Q278" s="78">
        <v>0</v>
      </c>
      <c r="R278" s="78">
        <v>6348.5738490906397</v>
      </c>
      <c r="S278" s="79">
        <v>0</v>
      </c>
      <c r="T278" s="79">
        <v>1.9E-3</v>
      </c>
      <c r="U278" s="79">
        <v>4.0000000000000002E-4</v>
      </c>
    </row>
    <row r="279" spans="2:21">
      <c r="B279" t="s">
        <v>1031</v>
      </c>
      <c r="C279" t="s">
        <v>1032</v>
      </c>
      <c r="D279" t="s">
        <v>123</v>
      </c>
      <c r="E279" t="s">
        <v>1014</v>
      </c>
      <c r="F279" t="s">
        <v>1033</v>
      </c>
      <c r="G279" t="s">
        <v>1029</v>
      </c>
      <c r="H279" t="s">
        <v>1030</v>
      </c>
      <c r="I279" t="s">
        <v>273</v>
      </c>
      <c r="J279" t="s">
        <v>282</v>
      </c>
      <c r="K279" s="78">
        <v>8.6</v>
      </c>
      <c r="L279" t="s">
        <v>106</v>
      </c>
      <c r="M279" s="79">
        <v>3.3799999999999997E-2</v>
      </c>
      <c r="N279" s="79">
        <v>3.2399999999999998E-2</v>
      </c>
      <c r="O279" s="78">
        <v>1921796.01</v>
      </c>
      <c r="P279" s="78">
        <v>101.27512721049629</v>
      </c>
      <c r="Q279" s="78">
        <v>0</v>
      </c>
      <c r="R279" s="78">
        <v>6938.5707746212202</v>
      </c>
      <c r="S279" s="79">
        <v>0</v>
      </c>
      <c r="T279" s="79">
        <v>2.0999999999999999E-3</v>
      </c>
      <c r="U279" s="79">
        <v>4.0000000000000002E-4</v>
      </c>
    </row>
    <row r="280" spans="2:21">
      <c r="B280" t="s">
        <v>1034</v>
      </c>
      <c r="C280" t="s">
        <v>1035</v>
      </c>
      <c r="D280" t="s">
        <v>123</v>
      </c>
      <c r="E280" t="s">
        <v>1014</v>
      </c>
      <c r="F280" t="s">
        <v>1036</v>
      </c>
      <c r="G280" t="s">
        <v>1037</v>
      </c>
      <c r="H280" t="s">
        <v>1030</v>
      </c>
      <c r="I280" t="s">
        <v>273</v>
      </c>
      <c r="J280" t="s">
        <v>282</v>
      </c>
      <c r="K280" s="78">
        <v>8.7799999999999994</v>
      </c>
      <c r="L280" t="s">
        <v>106</v>
      </c>
      <c r="M280" s="79">
        <v>3.3000000000000002E-2</v>
      </c>
      <c r="N280" s="79">
        <v>3.3300000000000003E-2</v>
      </c>
      <c r="O280" s="78">
        <v>1485024.2</v>
      </c>
      <c r="P280" s="78">
        <v>99.935016196679243</v>
      </c>
      <c r="Q280" s="78">
        <v>0</v>
      </c>
      <c r="R280" s="78">
        <v>5290.6709691849801</v>
      </c>
      <c r="S280" s="79">
        <v>0</v>
      </c>
      <c r="T280" s="79">
        <v>1.6000000000000001E-3</v>
      </c>
      <c r="U280" s="79">
        <v>2.9999999999999997E-4</v>
      </c>
    </row>
    <row r="281" spans="2:21">
      <c r="B281" t="s">
        <v>1038</v>
      </c>
      <c r="C281" t="s">
        <v>1039</v>
      </c>
      <c r="D281" t="s">
        <v>1019</v>
      </c>
      <c r="E281" t="s">
        <v>123</v>
      </c>
      <c r="F281" t="s">
        <v>1040</v>
      </c>
      <c r="G281" t="s">
        <v>1041</v>
      </c>
      <c r="H281" t="s">
        <v>1030</v>
      </c>
      <c r="I281" t="s">
        <v>273</v>
      </c>
      <c r="J281" t="s">
        <v>282</v>
      </c>
      <c r="K281" s="78">
        <v>4.62</v>
      </c>
      <c r="L281" t="s">
        <v>106</v>
      </c>
      <c r="M281" s="79">
        <v>0</v>
      </c>
      <c r="N281" s="79">
        <v>2.8000000000000001E-2</v>
      </c>
      <c r="O281" s="78">
        <v>445507.27</v>
      </c>
      <c r="P281" s="78">
        <v>310.86797903513576</v>
      </c>
      <c r="Q281" s="78">
        <v>0</v>
      </c>
      <c r="R281" s="78">
        <v>1384.93944670361</v>
      </c>
      <c r="S281" s="79">
        <v>8.9999999999999998E-4</v>
      </c>
      <c r="T281" s="79">
        <v>4.0000000000000002E-4</v>
      </c>
      <c r="U281" s="79">
        <v>1E-4</v>
      </c>
    </row>
    <row r="282" spans="2:21">
      <c r="B282" t="s">
        <v>1042</v>
      </c>
      <c r="C282" t="s">
        <v>1043</v>
      </c>
      <c r="D282" t="s">
        <v>1013</v>
      </c>
      <c r="E282" t="s">
        <v>1014</v>
      </c>
      <c r="F282" t="s">
        <v>1044</v>
      </c>
      <c r="G282" t="s">
        <v>1041</v>
      </c>
      <c r="H282" t="s">
        <v>1030</v>
      </c>
      <c r="I282" t="s">
        <v>273</v>
      </c>
      <c r="J282" t="s">
        <v>282</v>
      </c>
      <c r="K282" s="78">
        <v>20.82</v>
      </c>
      <c r="L282" t="s">
        <v>106</v>
      </c>
      <c r="M282" s="79">
        <v>3.85E-2</v>
      </c>
      <c r="N282" s="79">
        <v>3.7499999999999999E-2</v>
      </c>
      <c r="O282" s="78">
        <v>2358567.84</v>
      </c>
      <c r="P282" s="78">
        <v>101.962687732342</v>
      </c>
      <c r="Q282" s="78">
        <v>0</v>
      </c>
      <c r="R282" s="78">
        <v>8573.3087335866894</v>
      </c>
      <c r="S282" s="79">
        <v>6.9999999999999999E-4</v>
      </c>
      <c r="T282" s="79">
        <v>2.5999999999999999E-3</v>
      </c>
      <c r="U282" s="79">
        <v>5.0000000000000001E-4</v>
      </c>
    </row>
    <row r="283" spans="2:21">
      <c r="B283" t="s">
        <v>1045</v>
      </c>
      <c r="C283" t="s">
        <v>1046</v>
      </c>
      <c r="D283" t="s">
        <v>123</v>
      </c>
      <c r="E283" t="s">
        <v>1014</v>
      </c>
      <c r="F283" t="s">
        <v>1047</v>
      </c>
      <c r="G283" t="s">
        <v>1048</v>
      </c>
      <c r="H283" t="s">
        <v>1030</v>
      </c>
      <c r="I283" t="s">
        <v>273</v>
      </c>
      <c r="J283" t="s">
        <v>282</v>
      </c>
      <c r="K283" s="78">
        <v>7.76</v>
      </c>
      <c r="L283" t="s">
        <v>106</v>
      </c>
      <c r="M283" s="79">
        <v>5.9499999999999997E-2</v>
      </c>
      <c r="N283" s="79">
        <v>5.2600000000000001E-2</v>
      </c>
      <c r="O283" s="78">
        <v>873543.64</v>
      </c>
      <c r="P283" s="78">
        <v>105.82825667019866</v>
      </c>
      <c r="Q283" s="78">
        <v>0</v>
      </c>
      <c r="R283" s="78">
        <v>3295.6856648009998</v>
      </c>
      <c r="S283" s="79">
        <v>0</v>
      </c>
      <c r="T283" s="79">
        <v>1E-3</v>
      </c>
      <c r="U283" s="79">
        <v>2.0000000000000001E-4</v>
      </c>
    </row>
    <row r="284" spans="2:21">
      <c r="B284" t="s">
        <v>1049</v>
      </c>
      <c r="C284" t="s">
        <v>1050</v>
      </c>
      <c r="D284" t="s">
        <v>1013</v>
      </c>
      <c r="E284" t="s">
        <v>1014</v>
      </c>
      <c r="F284" t="s">
        <v>1044</v>
      </c>
      <c r="G284" t="s">
        <v>1051</v>
      </c>
      <c r="H284" t="s">
        <v>1052</v>
      </c>
      <c r="I284" t="s">
        <v>273</v>
      </c>
      <c r="J284" t="s">
        <v>282</v>
      </c>
      <c r="K284" s="78">
        <v>14.29</v>
      </c>
      <c r="L284" t="s">
        <v>110</v>
      </c>
      <c r="M284" s="79">
        <v>3.6999999999999998E-2</v>
      </c>
      <c r="N284" s="79">
        <v>3.5200000000000002E-2</v>
      </c>
      <c r="O284" s="78">
        <v>1135606.74</v>
      </c>
      <c r="P284" s="78">
        <v>102.60010947804106</v>
      </c>
      <c r="Q284" s="78">
        <v>0</v>
      </c>
      <c r="R284" s="78">
        <v>4544.37118956428</v>
      </c>
      <c r="S284" s="79">
        <v>5.9999999999999995E-4</v>
      </c>
      <c r="T284" s="79">
        <v>1.4E-3</v>
      </c>
      <c r="U284" s="79">
        <v>2.9999999999999997E-4</v>
      </c>
    </row>
    <row r="285" spans="2:21">
      <c r="B285" t="s">
        <v>1053</v>
      </c>
      <c r="C285" t="s">
        <v>1054</v>
      </c>
      <c r="D285" t="s">
        <v>1055</v>
      </c>
      <c r="E285" t="s">
        <v>1014</v>
      </c>
      <c r="F285" t="s">
        <v>1056</v>
      </c>
      <c r="G285" t="s">
        <v>1057</v>
      </c>
      <c r="H285" t="s">
        <v>1058</v>
      </c>
      <c r="I285" t="s">
        <v>211</v>
      </c>
      <c r="J285" t="s">
        <v>282</v>
      </c>
      <c r="K285" s="78">
        <v>4.01</v>
      </c>
      <c r="L285" t="s">
        <v>106</v>
      </c>
      <c r="M285" s="79">
        <v>4.4999999999999998E-2</v>
      </c>
      <c r="N285" s="79">
        <v>6.6600000000000006E-2</v>
      </c>
      <c r="O285" s="78">
        <v>1135.5899999999999</v>
      </c>
      <c r="P285" s="78">
        <v>93.361000000000004</v>
      </c>
      <c r="Q285" s="78">
        <v>0</v>
      </c>
      <c r="R285" s="78">
        <v>3.7993423513434998</v>
      </c>
      <c r="S285" s="79">
        <v>0</v>
      </c>
      <c r="T285" s="79">
        <v>0</v>
      </c>
      <c r="U285" s="79">
        <v>0</v>
      </c>
    </row>
    <row r="286" spans="2:21">
      <c r="B286" t="s">
        <v>1059</v>
      </c>
      <c r="C286" t="s">
        <v>1060</v>
      </c>
      <c r="D286" t="s">
        <v>123</v>
      </c>
      <c r="E286" t="s">
        <v>1014</v>
      </c>
      <c r="F286" t="s">
        <v>1061</v>
      </c>
      <c r="G286" t="s">
        <v>1029</v>
      </c>
      <c r="H286" t="s">
        <v>752</v>
      </c>
      <c r="I286" t="s">
        <v>218</v>
      </c>
      <c r="J286" t="s">
        <v>282</v>
      </c>
      <c r="K286" s="78">
        <v>6.56</v>
      </c>
      <c r="L286" t="s">
        <v>106</v>
      </c>
      <c r="M286" s="79">
        <v>5.1299999999999998E-2</v>
      </c>
      <c r="N286" s="79">
        <v>5.67E-2</v>
      </c>
      <c r="O286" s="78">
        <v>1051309.76</v>
      </c>
      <c r="P286" s="78">
        <v>99.88259728909722</v>
      </c>
      <c r="Q286" s="78">
        <v>0</v>
      </c>
      <c r="R286" s="78">
        <v>3743.51913289295</v>
      </c>
      <c r="S286" s="79">
        <v>2.0999999999999999E-3</v>
      </c>
      <c r="T286" s="79">
        <v>1.1000000000000001E-3</v>
      </c>
      <c r="U286" s="79">
        <v>2.0000000000000001E-4</v>
      </c>
    </row>
    <row r="287" spans="2:21">
      <c r="B287" t="s">
        <v>1062</v>
      </c>
      <c r="C287" t="s">
        <v>1063</v>
      </c>
      <c r="D287" t="s">
        <v>123</v>
      </c>
      <c r="E287" t="s">
        <v>1014</v>
      </c>
      <c r="F287" t="s">
        <v>1064</v>
      </c>
      <c r="G287" t="s">
        <v>1016</v>
      </c>
      <c r="H287" t="s">
        <v>1065</v>
      </c>
      <c r="I287" t="s">
        <v>273</v>
      </c>
      <c r="J287" t="s">
        <v>282</v>
      </c>
      <c r="K287" s="78">
        <v>8.0299999999999994</v>
      </c>
      <c r="L287" t="s">
        <v>110</v>
      </c>
      <c r="M287" s="79">
        <v>2.8799999999999999E-2</v>
      </c>
      <c r="N287" s="79">
        <v>3.39E-2</v>
      </c>
      <c r="O287" s="78">
        <v>1799499.9</v>
      </c>
      <c r="P287" s="78">
        <v>97.580087767689662</v>
      </c>
      <c r="Q287" s="78">
        <v>0</v>
      </c>
      <c r="R287" s="78">
        <v>6848.7457561502197</v>
      </c>
      <c r="S287" s="79">
        <v>1.8E-3</v>
      </c>
      <c r="T287" s="79">
        <v>2E-3</v>
      </c>
      <c r="U287" s="79">
        <v>4.0000000000000002E-4</v>
      </c>
    </row>
    <row r="288" spans="2:21">
      <c r="B288" t="s">
        <v>1066</v>
      </c>
      <c r="C288" t="s">
        <v>1067</v>
      </c>
      <c r="D288" t="s">
        <v>123</v>
      </c>
      <c r="E288" t="s">
        <v>1014</v>
      </c>
      <c r="F288" t="s">
        <v>1068</v>
      </c>
      <c r="G288" t="s">
        <v>1069</v>
      </c>
      <c r="H288" t="s">
        <v>760</v>
      </c>
      <c r="I288" t="s">
        <v>273</v>
      </c>
      <c r="J288" t="s">
        <v>282</v>
      </c>
      <c r="K288" s="78">
        <v>7.73</v>
      </c>
      <c r="L288" t="s">
        <v>106</v>
      </c>
      <c r="M288" s="79">
        <v>4.1099999999999998E-2</v>
      </c>
      <c r="N288" s="79">
        <v>4.6300000000000001E-2</v>
      </c>
      <c r="O288" s="78">
        <v>1921796.01</v>
      </c>
      <c r="P288" s="78">
        <v>94.728500108939997</v>
      </c>
      <c r="Q288" s="78">
        <v>0</v>
      </c>
      <c r="R288" s="78">
        <v>6490.0416215620999</v>
      </c>
      <c r="S288" s="79">
        <v>1.5E-3</v>
      </c>
      <c r="T288" s="79">
        <v>1.9E-3</v>
      </c>
      <c r="U288" s="79">
        <v>4.0000000000000002E-4</v>
      </c>
    </row>
    <row r="289" spans="2:21">
      <c r="B289" t="s">
        <v>1070</v>
      </c>
      <c r="C289" t="s">
        <v>1071</v>
      </c>
      <c r="D289" t="s">
        <v>123</v>
      </c>
      <c r="E289" t="s">
        <v>1014</v>
      </c>
      <c r="F289" t="s">
        <v>1072</v>
      </c>
      <c r="G289" t="s">
        <v>1016</v>
      </c>
      <c r="H289" t="s">
        <v>1073</v>
      </c>
      <c r="I289" t="s">
        <v>211</v>
      </c>
      <c r="J289" t="s">
        <v>282</v>
      </c>
      <c r="K289" s="78">
        <v>15.81</v>
      </c>
      <c r="L289" t="s">
        <v>106</v>
      </c>
      <c r="M289" s="79">
        <v>4.4499999999999998E-2</v>
      </c>
      <c r="N289" s="79">
        <v>3.8100000000000002E-2</v>
      </c>
      <c r="O289" s="78">
        <v>2695056.84</v>
      </c>
      <c r="P289" s="78">
        <v>109.70949559675668</v>
      </c>
      <c r="Q289" s="78">
        <v>0</v>
      </c>
      <c r="R289" s="78">
        <v>10540.754085054299</v>
      </c>
      <c r="S289" s="79">
        <v>1.2999999999999999E-3</v>
      </c>
      <c r="T289" s="79">
        <v>3.2000000000000002E-3</v>
      </c>
      <c r="U289" s="79">
        <v>5.9999999999999995E-4</v>
      </c>
    </row>
    <row r="290" spans="2:21">
      <c r="B290" t="s">
        <v>1074</v>
      </c>
      <c r="C290" t="s">
        <v>1075</v>
      </c>
      <c r="D290" t="s">
        <v>123</v>
      </c>
      <c r="E290" t="s">
        <v>1014</v>
      </c>
      <c r="F290" t="s">
        <v>1076</v>
      </c>
      <c r="G290" t="s">
        <v>1051</v>
      </c>
      <c r="H290" t="s">
        <v>760</v>
      </c>
      <c r="I290" t="s">
        <v>273</v>
      </c>
      <c r="J290" t="s">
        <v>282</v>
      </c>
      <c r="K290" s="78">
        <v>15.57</v>
      </c>
      <c r="L290" t="s">
        <v>106</v>
      </c>
      <c r="M290" s="79">
        <v>5.5500000000000001E-2</v>
      </c>
      <c r="N290" s="79">
        <v>4.3799999999999999E-2</v>
      </c>
      <c r="O290" s="78">
        <v>2183859.14</v>
      </c>
      <c r="P290" s="78">
        <v>118.28276935441784</v>
      </c>
      <c r="Q290" s="78">
        <v>0</v>
      </c>
      <c r="R290" s="78">
        <v>9208.8551316264002</v>
      </c>
      <c r="S290" s="79">
        <v>0</v>
      </c>
      <c r="T290" s="79">
        <v>2.8E-3</v>
      </c>
      <c r="U290" s="79">
        <v>5.0000000000000001E-4</v>
      </c>
    </row>
    <row r="291" spans="2:21">
      <c r="B291" t="s">
        <v>1077</v>
      </c>
      <c r="C291" t="s">
        <v>1078</v>
      </c>
      <c r="D291" t="s">
        <v>123</v>
      </c>
      <c r="E291" t="s">
        <v>1014</v>
      </c>
      <c r="F291" t="s">
        <v>1079</v>
      </c>
      <c r="G291" t="s">
        <v>1069</v>
      </c>
      <c r="H291" t="s">
        <v>760</v>
      </c>
      <c r="I291" t="s">
        <v>273</v>
      </c>
      <c r="J291" t="s">
        <v>282</v>
      </c>
      <c r="K291" s="78">
        <v>16.72</v>
      </c>
      <c r="L291" t="s">
        <v>106</v>
      </c>
      <c r="M291" s="79">
        <v>4.5499999999999999E-2</v>
      </c>
      <c r="N291" s="79">
        <v>4.0099999999999997E-2</v>
      </c>
      <c r="O291" s="78">
        <v>2620630.92</v>
      </c>
      <c r="P291" s="78">
        <v>106.98041667159549</v>
      </c>
      <c r="Q291" s="78">
        <v>0</v>
      </c>
      <c r="R291" s="78">
        <v>9994.6980932090701</v>
      </c>
      <c r="S291" s="79">
        <v>1.1000000000000001E-3</v>
      </c>
      <c r="T291" s="79">
        <v>3.0000000000000001E-3</v>
      </c>
      <c r="U291" s="79">
        <v>5.9999999999999995E-4</v>
      </c>
    </row>
    <row r="292" spans="2:21">
      <c r="B292" t="s">
        <v>1080</v>
      </c>
      <c r="C292" t="s">
        <v>1081</v>
      </c>
      <c r="D292" t="s">
        <v>123</v>
      </c>
      <c r="E292" t="s">
        <v>1014</v>
      </c>
      <c r="F292" t="s">
        <v>1082</v>
      </c>
      <c r="G292" t="s">
        <v>1057</v>
      </c>
      <c r="H292" t="s">
        <v>760</v>
      </c>
      <c r="I292" t="s">
        <v>273</v>
      </c>
      <c r="J292" t="s">
        <v>282</v>
      </c>
      <c r="K292" s="78">
        <v>3.04</v>
      </c>
      <c r="L292" t="s">
        <v>106</v>
      </c>
      <c r="M292" s="79">
        <v>6.5000000000000002E-2</v>
      </c>
      <c r="N292" s="79">
        <v>5.7799999999999997E-2</v>
      </c>
      <c r="O292" s="78">
        <v>4105.63</v>
      </c>
      <c r="P292" s="78">
        <v>102.25088046773494</v>
      </c>
      <c r="Q292" s="78">
        <v>0</v>
      </c>
      <c r="R292" s="78">
        <v>14.966023885364001</v>
      </c>
      <c r="S292" s="79">
        <v>0</v>
      </c>
      <c r="T292" s="79">
        <v>0</v>
      </c>
      <c r="U292" s="79">
        <v>0</v>
      </c>
    </row>
    <row r="293" spans="2:21">
      <c r="B293" t="s">
        <v>1083</v>
      </c>
      <c r="C293" t="s">
        <v>1084</v>
      </c>
      <c r="D293" t="s">
        <v>123</v>
      </c>
      <c r="E293" t="s">
        <v>1014</v>
      </c>
      <c r="F293" t="s">
        <v>1072</v>
      </c>
      <c r="G293" t="s">
        <v>1085</v>
      </c>
      <c r="H293" t="s">
        <v>760</v>
      </c>
      <c r="I293" t="s">
        <v>273</v>
      </c>
      <c r="J293" t="s">
        <v>282</v>
      </c>
      <c r="K293" s="78">
        <v>13.92</v>
      </c>
      <c r="L293" t="s">
        <v>106</v>
      </c>
      <c r="M293" s="79">
        <v>5.0999999999999997E-2</v>
      </c>
      <c r="N293" s="79">
        <v>5.0500000000000003E-2</v>
      </c>
      <c r="O293" s="78">
        <v>1048252.37</v>
      </c>
      <c r="P293" s="78">
        <v>98.911499886417531</v>
      </c>
      <c r="Q293" s="78">
        <v>0</v>
      </c>
      <c r="R293" s="78">
        <v>3696.3422353812398</v>
      </c>
      <c r="S293" s="79">
        <v>1.4E-3</v>
      </c>
      <c r="T293" s="79">
        <v>1.1000000000000001E-3</v>
      </c>
      <c r="U293" s="79">
        <v>2.0000000000000001E-4</v>
      </c>
    </row>
    <row r="294" spans="2:21">
      <c r="B294" t="s">
        <v>1086</v>
      </c>
      <c r="C294" t="s">
        <v>1087</v>
      </c>
      <c r="D294" t="s">
        <v>123</v>
      </c>
      <c r="E294" t="s">
        <v>1014</v>
      </c>
      <c r="F294" t="s">
        <v>1088</v>
      </c>
      <c r="G294" t="s">
        <v>1029</v>
      </c>
      <c r="H294" t="s">
        <v>764</v>
      </c>
      <c r="I294" t="s">
        <v>218</v>
      </c>
      <c r="J294" t="s">
        <v>282</v>
      </c>
      <c r="K294" s="78">
        <v>6.27</v>
      </c>
      <c r="L294" t="s">
        <v>106</v>
      </c>
      <c r="M294" s="79">
        <v>4.4999999999999998E-2</v>
      </c>
      <c r="N294" s="79">
        <v>7.6600000000000001E-2</v>
      </c>
      <c r="O294" s="78">
        <v>1581114</v>
      </c>
      <c r="P294" s="78">
        <v>81.327500150576412</v>
      </c>
      <c r="Q294" s="78">
        <v>0</v>
      </c>
      <c r="R294" s="78">
        <v>4584.1639415025002</v>
      </c>
      <c r="S294" s="79">
        <v>2.0999999999999999E-3</v>
      </c>
      <c r="T294" s="79">
        <v>1.4E-3</v>
      </c>
      <c r="U294" s="79">
        <v>2.9999999999999997E-4</v>
      </c>
    </row>
    <row r="295" spans="2:21">
      <c r="B295" t="s">
        <v>1089</v>
      </c>
      <c r="C295" t="s">
        <v>1090</v>
      </c>
      <c r="D295" t="s">
        <v>123</v>
      </c>
      <c r="E295" t="s">
        <v>1014</v>
      </c>
      <c r="F295" t="s">
        <v>1091</v>
      </c>
      <c r="G295" t="s">
        <v>1029</v>
      </c>
      <c r="H295" t="s">
        <v>760</v>
      </c>
      <c r="I295" t="s">
        <v>273</v>
      </c>
      <c r="J295" t="s">
        <v>282</v>
      </c>
      <c r="K295" s="78">
        <v>4.6100000000000003</v>
      </c>
      <c r="L295" t="s">
        <v>106</v>
      </c>
      <c r="M295" s="79">
        <v>5.7500000000000002E-2</v>
      </c>
      <c r="N295" s="79">
        <v>5.6899999999999999E-2</v>
      </c>
      <c r="O295" s="78">
        <v>740328.24</v>
      </c>
      <c r="P295" s="78">
        <v>103.42275045683795</v>
      </c>
      <c r="Q295" s="78">
        <v>0</v>
      </c>
      <c r="R295" s="78">
        <v>2729.60579580272</v>
      </c>
      <c r="S295" s="79">
        <v>1.1000000000000001E-3</v>
      </c>
      <c r="T295" s="79">
        <v>8.0000000000000004E-4</v>
      </c>
      <c r="U295" s="79">
        <v>2.0000000000000001E-4</v>
      </c>
    </row>
    <row r="296" spans="2:21">
      <c r="B296" t="s">
        <v>1092</v>
      </c>
      <c r="C296" t="s">
        <v>1093</v>
      </c>
      <c r="D296" t="s">
        <v>123</v>
      </c>
      <c r="E296" t="s">
        <v>1014</v>
      </c>
      <c r="F296" t="s">
        <v>1094</v>
      </c>
      <c r="G296" t="s">
        <v>1095</v>
      </c>
      <c r="H296" t="s">
        <v>1096</v>
      </c>
      <c r="I296" t="s">
        <v>218</v>
      </c>
      <c r="J296" t="s">
        <v>282</v>
      </c>
      <c r="K296" s="78">
        <v>2.34</v>
      </c>
      <c r="L296" t="s">
        <v>106</v>
      </c>
      <c r="M296" s="79">
        <v>4.7500000000000001E-2</v>
      </c>
      <c r="N296" s="79">
        <v>5.8000000000000003E-2</v>
      </c>
      <c r="O296" s="78">
        <v>3520031.45</v>
      </c>
      <c r="P296" s="78">
        <v>97.252722144289578</v>
      </c>
      <c r="Q296" s="78">
        <v>0</v>
      </c>
      <c r="R296" s="78">
        <v>12204.158645539799</v>
      </c>
      <c r="S296" s="79">
        <v>0</v>
      </c>
      <c r="T296" s="79">
        <v>3.5999999999999999E-3</v>
      </c>
      <c r="U296" s="79">
        <v>6.9999999999999999E-4</v>
      </c>
    </row>
    <row r="297" spans="2:21">
      <c r="B297" t="s">
        <v>1097</v>
      </c>
      <c r="C297" t="s">
        <v>1098</v>
      </c>
      <c r="D297" t="s">
        <v>123</v>
      </c>
      <c r="E297" t="s">
        <v>1014</v>
      </c>
      <c r="F297" t="s">
        <v>1099</v>
      </c>
      <c r="G297" t="s">
        <v>1100</v>
      </c>
      <c r="H297" t="s">
        <v>1021</v>
      </c>
      <c r="I297" t="s">
        <v>273</v>
      </c>
      <c r="J297" t="s">
        <v>282</v>
      </c>
      <c r="K297" s="78">
        <v>5.39</v>
      </c>
      <c r="L297" t="s">
        <v>106</v>
      </c>
      <c r="M297" s="79">
        <v>5.2499999999999998E-2</v>
      </c>
      <c r="N297" s="79">
        <v>6.1499999999999999E-2</v>
      </c>
      <c r="O297" s="78">
        <v>2433605.2400000002</v>
      </c>
      <c r="P297" s="78">
        <v>95.502416811236984</v>
      </c>
      <c r="Q297" s="78">
        <v>0</v>
      </c>
      <c r="R297" s="78">
        <v>8285.6012252549608</v>
      </c>
      <c r="S297" s="79">
        <v>0</v>
      </c>
      <c r="T297" s="79">
        <v>2.5000000000000001E-3</v>
      </c>
      <c r="U297" s="79">
        <v>5.0000000000000001E-4</v>
      </c>
    </row>
    <row r="298" spans="2:21">
      <c r="B298" t="s">
        <v>1101</v>
      </c>
      <c r="C298" t="s">
        <v>1102</v>
      </c>
      <c r="D298" t="s">
        <v>123</v>
      </c>
      <c r="E298" t="s">
        <v>1014</v>
      </c>
      <c r="F298" t="s">
        <v>1099</v>
      </c>
      <c r="G298" t="s">
        <v>1103</v>
      </c>
      <c r="H298" t="s">
        <v>1021</v>
      </c>
      <c r="I298" t="s">
        <v>273</v>
      </c>
      <c r="J298" t="s">
        <v>282</v>
      </c>
      <c r="K298" s="78">
        <v>7.64</v>
      </c>
      <c r="L298" t="s">
        <v>106</v>
      </c>
      <c r="M298" s="79">
        <v>4.2500000000000003E-2</v>
      </c>
      <c r="N298" s="79">
        <v>6.4100000000000004E-2</v>
      </c>
      <c r="O298" s="78">
        <v>1921796.01</v>
      </c>
      <c r="P298" s="78">
        <v>86.430273954790863</v>
      </c>
      <c r="Q298" s="78">
        <v>0</v>
      </c>
      <c r="R298" s="78">
        <v>5921.5000830079198</v>
      </c>
      <c r="S298" s="79">
        <v>3.2000000000000002E-3</v>
      </c>
      <c r="T298" s="79">
        <v>1.8E-3</v>
      </c>
      <c r="U298" s="79">
        <v>4.0000000000000002E-4</v>
      </c>
    </row>
    <row r="299" spans="2:21">
      <c r="B299" t="s">
        <v>1104</v>
      </c>
      <c r="C299" t="s">
        <v>1102</v>
      </c>
      <c r="D299" t="s">
        <v>123</v>
      </c>
      <c r="E299" t="s">
        <v>1014</v>
      </c>
      <c r="F299" t="s">
        <v>1105</v>
      </c>
      <c r="G299" t="s">
        <v>1051</v>
      </c>
      <c r="H299" t="s">
        <v>1021</v>
      </c>
      <c r="I299" t="s">
        <v>273</v>
      </c>
      <c r="J299" t="s">
        <v>282</v>
      </c>
      <c r="K299" s="78">
        <v>15.55</v>
      </c>
      <c r="L299" t="s">
        <v>106</v>
      </c>
      <c r="M299" s="79">
        <v>4.2000000000000003E-2</v>
      </c>
      <c r="N299" s="79">
        <v>4.7399999999999998E-2</v>
      </c>
      <c r="O299" s="78">
        <v>1747087.28</v>
      </c>
      <c r="P299" s="78">
        <v>90.88833680454276</v>
      </c>
      <c r="Q299" s="78">
        <v>0</v>
      </c>
      <c r="R299" s="78">
        <v>5660.85841381708</v>
      </c>
      <c r="S299" s="79">
        <v>1E-3</v>
      </c>
      <c r="T299" s="79">
        <v>1.6999999999999999E-3</v>
      </c>
      <c r="U299" s="79">
        <v>2.9999999999999997E-4</v>
      </c>
    </row>
    <row r="300" spans="2:21">
      <c r="B300" t="s">
        <v>1106</v>
      </c>
      <c r="C300" t="s">
        <v>1107</v>
      </c>
      <c r="D300" t="s">
        <v>123</v>
      </c>
      <c r="E300" t="s">
        <v>1014</v>
      </c>
      <c r="F300" t="s">
        <v>1108</v>
      </c>
      <c r="G300" t="s">
        <v>1041</v>
      </c>
      <c r="H300" t="s">
        <v>1021</v>
      </c>
      <c r="I300" t="s">
        <v>273</v>
      </c>
      <c r="J300" t="s">
        <v>282</v>
      </c>
      <c r="K300" s="78">
        <v>7.58</v>
      </c>
      <c r="L300" t="s">
        <v>106</v>
      </c>
      <c r="M300" s="79">
        <v>5.2999999999999999E-2</v>
      </c>
      <c r="N300" s="79">
        <v>5.3800000000000001E-2</v>
      </c>
      <c r="O300" s="78">
        <v>2507070.2599999998</v>
      </c>
      <c r="P300" s="78">
        <v>99.234240715805271</v>
      </c>
      <c r="Q300" s="78">
        <v>0</v>
      </c>
      <c r="R300" s="78">
        <v>8869.26418493848</v>
      </c>
      <c r="S300" s="79">
        <v>0</v>
      </c>
      <c r="T300" s="79">
        <v>2.7000000000000001E-3</v>
      </c>
      <c r="U300" s="79">
        <v>5.0000000000000001E-4</v>
      </c>
    </row>
    <row r="301" spans="2:21">
      <c r="B301" t="s">
        <v>1109</v>
      </c>
      <c r="C301" t="s">
        <v>1110</v>
      </c>
      <c r="D301" t="s">
        <v>123</v>
      </c>
      <c r="E301" t="s">
        <v>1014</v>
      </c>
      <c r="F301" t="s">
        <v>1111</v>
      </c>
      <c r="G301" t="s">
        <v>1112</v>
      </c>
      <c r="H301" t="s">
        <v>1021</v>
      </c>
      <c r="I301" t="s">
        <v>273</v>
      </c>
      <c r="J301" t="s">
        <v>282</v>
      </c>
      <c r="K301" s="78">
        <v>6.91</v>
      </c>
      <c r="L301" t="s">
        <v>106</v>
      </c>
      <c r="M301" s="79">
        <v>5.2499999999999998E-2</v>
      </c>
      <c r="N301" s="79">
        <v>7.8799999999999995E-2</v>
      </c>
      <c r="O301" s="78">
        <v>2957469.36</v>
      </c>
      <c r="P301" s="78">
        <v>85.62582010519084</v>
      </c>
      <c r="Q301" s="78">
        <v>0</v>
      </c>
      <c r="R301" s="78">
        <v>9027.8540635501904</v>
      </c>
      <c r="S301" s="79">
        <v>0</v>
      </c>
      <c r="T301" s="79">
        <v>2.7000000000000001E-3</v>
      </c>
      <c r="U301" s="79">
        <v>5.0000000000000001E-4</v>
      </c>
    </row>
    <row r="302" spans="2:21">
      <c r="B302" t="s">
        <v>1113</v>
      </c>
      <c r="C302" t="s">
        <v>1114</v>
      </c>
      <c r="D302" t="s">
        <v>123</v>
      </c>
      <c r="E302" t="s">
        <v>1014</v>
      </c>
      <c r="F302" t="s">
        <v>1115</v>
      </c>
      <c r="G302" t="s">
        <v>1116</v>
      </c>
      <c r="H302" t="s">
        <v>1117</v>
      </c>
      <c r="I302" t="s">
        <v>211</v>
      </c>
      <c r="J302" t="s">
        <v>282</v>
      </c>
      <c r="K302" s="78">
        <v>7.32</v>
      </c>
      <c r="L302" t="s">
        <v>106</v>
      </c>
      <c r="M302" s="79">
        <v>4.5999999999999999E-2</v>
      </c>
      <c r="N302" s="79">
        <v>4.0399999999999998E-2</v>
      </c>
      <c r="O302" s="78">
        <v>1698081.48</v>
      </c>
      <c r="P302" s="78">
        <v>105.74777782837899</v>
      </c>
      <c r="Q302" s="78">
        <v>0</v>
      </c>
      <c r="R302" s="78">
        <v>6401.6114308563701</v>
      </c>
      <c r="S302" s="79">
        <v>0</v>
      </c>
      <c r="T302" s="79">
        <v>1.9E-3</v>
      </c>
      <c r="U302" s="79">
        <v>4.0000000000000002E-4</v>
      </c>
    </row>
    <row r="303" spans="2:21">
      <c r="B303" t="s">
        <v>1118</v>
      </c>
      <c r="C303" t="s">
        <v>1119</v>
      </c>
      <c r="D303" t="s">
        <v>1019</v>
      </c>
      <c r="E303" t="s">
        <v>1014</v>
      </c>
      <c r="F303" t="s">
        <v>1120</v>
      </c>
      <c r="G303" t="s">
        <v>1121</v>
      </c>
      <c r="H303" t="s">
        <v>1021</v>
      </c>
      <c r="I303" t="s">
        <v>273</v>
      </c>
      <c r="J303" t="s">
        <v>282</v>
      </c>
      <c r="K303" s="78">
        <v>7.47</v>
      </c>
      <c r="L303" t="s">
        <v>106</v>
      </c>
      <c r="M303" s="79">
        <v>4.2999999999999997E-2</v>
      </c>
      <c r="N303" s="79">
        <v>3.8199999999999998E-2</v>
      </c>
      <c r="O303" s="78">
        <v>1292844.6000000001</v>
      </c>
      <c r="P303" s="78">
        <v>104.77977905601819</v>
      </c>
      <c r="Q303" s="78">
        <v>0</v>
      </c>
      <c r="R303" s="78">
        <v>4829.29054200071</v>
      </c>
      <c r="S303" s="79">
        <v>1.2999999999999999E-3</v>
      </c>
      <c r="T303" s="79">
        <v>1.4E-3</v>
      </c>
      <c r="U303" s="79">
        <v>2.9999999999999997E-4</v>
      </c>
    </row>
    <row r="304" spans="2:21">
      <c r="B304" t="s">
        <v>1122</v>
      </c>
      <c r="C304" t="s">
        <v>1123</v>
      </c>
      <c r="D304" t="s">
        <v>123</v>
      </c>
      <c r="E304" t="s">
        <v>1014</v>
      </c>
      <c r="F304" t="s">
        <v>1124</v>
      </c>
      <c r="G304" t="s">
        <v>1057</v>
      </c>
      <c r="H304" t="s">
        <v>1021</v>
      </c>
      <c r="I304" t="s">
        <v>273</v>
      </c>
      <c r="J304" t="s">
        <v>282</v>
      </c>
      <c r="K304" s="78">
        <v>4.76</v>
      </c>
      <c r="L304" t="s">
        <v>106</v>
      </c>
      <c r="M304" s="79">
        <v>3.7499999999999999E-2</v>
      </c>
      <c r="N304" s="79">
        <v>8.0199999999999994E-2</v>
      </c>
      <c r="O304" s="78">
        <v>4804490.0599999996</v>
      </c>
      <c r="P304" s="78">
        <v>80.759224794100817</v>
      </c>
      <c r="Q304" s="78">
        <v>0</v>
      </c>
      <c r="R304" s="78">
        <v>13832.4327046915</v>
      </c>
      <c r="S304" s="79">
        <v>9.5999999999999992E-3</v>
      </c>
      <c r="T304" s="79">
        <v>4.1000000000000003E-3</v>
      </c>
      <c r="U304" s="79">
        <v>8.0000000000000004E-4</v>
      </c>
    </row>
    <row r="305" spans="2:21">
      <c r="B305" t="s">
        <v>1125</v>
      </c>
      <c r="C305" t="s">
        <v>1126</v>
      </c>
      <c r="D305" t="s">
        <v>123</v>
      </c>
      <c r="E305" t="s">
        <v>1014</v>
      </c>
      <c r="F305" t="s">
        <v>1127</v>
      </c>
      <c r="G305" t="s">
        <v>123</v>
      </c>
      <c r="H305" t="s">
        <v>1117</v>
      </c>
      <c r="I305" t="s">
        <v>211</v>
      </c>
      <c r="J305" t="s">
        <v>282</v>
      </c>
      <c r="K305" s="78">
        <v>5.29</v>
      </c>
      <c r="L305" t="s">
        <v>110</v>
      </c>
      <c r="M305" s="79">
        <v>6.4899999999999999E-2</v>
      </c>
      <c r="N305" s="79">
        <v>0.12180000000000001</v>
      </c>
      <c r="O305" s="78">
        <v>2530219.15</v>
      </c>
      <c r="P305" s="78">
        <v>68.20407468599916</v>
      </c>
      <c r="Q305" s="78">
        <v>0</v>
      </c>
      <c r="R305" s="78">
        <v>6730.7798621903203</v>
      </c>
      <c r="S305" s="79">
        <v>0</v>
      </c>
      <c r="T305" s="79">
        <v>2E-3</v>
      </c>
      <c r="U305" s="79">
        <v>4.0000000000000002E-4</v>
      </c>
    </row>
    <row r="306" spans="2:21">
      <c r="B306" t="s">
        <v>1128</v>
      </c>
      <c r="C306" t="s">
        <v>1129</v>
      </c>
      <c r="D306" t="s">
        <v>123</v>
      </c>
      <c r="E306" t="s">
        <v>1014</v>
      </c>
      <c r="F306" t="s">
        <v>1130</v>
      </c>
      <c r="G306" t="s">
        <v>1095</v>
      </c>
      <c r="H306" t="s">
        <v>1096</v>
      </c>
      <c r="I306" t="s">
        <v>218</v>
      </c>
      <c r="J306" t="s">
        <v>282</v>
      </c>
      <c r="K306" s="78">
        <v>5.68</v>
      </c>
      <c r="L306" t="s">
        <v>106</v>
      </c>
      <c r="M306" s="79">
        <v>5.2999999999999999E-2</v>
      </c>
      <c r="N306" s="79">
        <v>0.10639999999999999</v>
      </c>
      <c r="O306" s="78">
        <v>2703617.57</v>
      </c>
      <c r="P306" s="78">
        <v>72.840213175046586</v>
      </c>
      <c r="Q306" s="78">
        <v>0</v>
      </c>
      <c r="R306" s="78">
        <v>7020.6286511483304</v>
      </c>
      <c r="S306" s="79">
        <v>1.8E-3</v>
      </c>
      <c r="T306" s="79">
        <v>2.0999999999999999E-3</v>
      </c>
      <c r="U306" s="79">
        <v>4.0000000000000002E-4</v>
      </c>
    </row>
    <row r="307" spans="2:21">
      <c r="B307" t="s">
        <v>1131</v>
      </c>
      <c r="C307" t="s">
        <v>1132</v>
      </c>
      <c r="D307" t="s">
        <v>123</v>
      </c>
      <c r="E307" t="s">
        <v>1014</v>
      </c>
      <c r="F307" t="s">
        <v>1133</v>
      </c>
      <c r="G307" t="s">
        <v>1112</v>
      </c>
      <c r="H307" t="s">
        <v>1021</v>
      </c>
      <c r="I307" t="s">
        <v>273</v>
      </c>
      <c r="J307" t="s">
        <v>282</v>
      </c>
      <c r="K307" s="78">
        <v>5.23</v>
      </c>
      <c r="L307" t="s">
        <v>106</v>
      </c>
      <c r="M307" s="79">
        <v>5.8799999999999998E-2</v>
      </c>
      <c r="N307" s="79">
        <v>9.9900000000000003E-2</v>
      </c>
      <c r="O307" s="78">
        <v>611480.56000000006</v>
      </c>
      <c r="P307" s="78">
        <v>80.795335054579894</v>
      </c>
      <c r="Q307" s="78">
        <v>0</v>
      </c>
      <c r="R307" s="78">
        <v>1761.28031255887</v>
      </c>
      <c r="S307" s="79">
        <v>0</v>
      </c>
      <c r="T307" s="79">
        <v>5.0000000000000001E-4</v>
      </c>
      <c r="U307" s="79">
        <v>1E-4</v>
      </c>
    </row>
    <row r="308" spans="2:21">
      <c r="B308" t="s">
        <v>1134</v>
      </c>
      <c r="C308" t="s">
        <v>1135</v>
      </c>
      <c r="D308" t="s">
        <v>1055</v>
      </c>
      <c r="E308" t="s">
        <v>1014</v>
      </c>
      <c r="F308" t="s">
        <v>1136</v>
      </c>
      <c r="G308" t="s">
        <v>1137</v>
      </c>
      <c r="H308" t="s">
        <v>1096</v>
      </c>
      <c r="I308" t="s">
        <v>218</v>
      </c>
      <c r="J308" t="s">
        <v>282</v>
      </c>
      <c r="K308" s="78">
        <v>6.73</v>
      </c>
      <c r="L308" t="s">
        <v>110</v>
      </c>
      <c r="M308" s="79">
        <v>4.6300000000000001E-2</v>
      </c>
      <c r="N308" s="79">
        <v>5.7799999999999997E-2</v>
      </c>
      <c r="O308" s="78">
        <v>2629366.37</v>
      </c>
      <c r="P308" s="78">
        <v>95.540925630596504</v>
      </c>
      <c r="Q308" s="78">
        <v>0</v>
      </c>
      <c r="R308" s="78">
        <v>9798.0253700514495</v>
      </c>
      <c r="S308" s="79">
        <v>1.8E-3</v>
      </c>
      <c r="T308" s="79">
        <v>2.8999999999999998E-3</v>
      </c>
      <c r="U308" s="79">
        <v>5.9999999999999995E-4</v>
      </c>
    </row>
    <row r="309" spans="2:21">
      <c r="B309" t="s">
        <v>1138</v>
      </c>
      <c r="C309" t="s">
        <v>1139</v>
      </c>
      <c r="D309" t="s">
        <v>1013</v>
      </c>
      <c r="E309" t="s">
        <v>1014</v>
      </c>
      <c r="F309" t="s">
        <v>1140</v>
      </c>
      <c r="G309" t="s">
        <v>1112</v>
      </c>
      <c r="H309" t="s">
        <v>1141</v>
      </c>
      <c r="I309" t="s">
        <v>273</v>
      </c>
      <c r="J309" t="s">
        <v>282</v>
      </c>
      <c r="K309" s="78">
        <v>6.34</v>
      </c>
      <c r="L309" t="s">
        <v>106</v>
      </c>
      <c r="M309" s="79">
        <v>5.1299999999999998E-2</v>
      </c>
      <c r="N309" s="79">
        <v>0.10539999999999999</v>
      </c>
      <c r="O309" s="78">
        <v>2853605</v>
      </c>
      <c r="P309" s="78">
        <v>72.315972626101541</v>
      </c>
      <c r="Q309" s="78">
        <v>0</v>
      </c>
      <c r="R309" s="78">
        <v>7356.77753099244</v>
      </c>
      <c r="S309" s="79">
        <v>0</v>
      </c>
      <c r="T309" s="79">
        <v>2.2000000000000001E-3</v>
      </c>
      <c r="U309" s="79">
        <v>4.0000000000000002E-4</v>
      </c>
    </row>
    <row r="310" spans="2:21">
      <c r="B310" t="s">
        <v>1142</v>
      </c>
      <c r="C310" t="s">
        <v>1143</v>
      </c>
      <c r="D310" t="s">
        <v>123</v>
      </c>
      <c r="E310" t="s">
        <v>1014</v>
      </c>
      <c r="F310" t="s">
        <v>1144</v>
      </c>
      <c r="G310" t="s">
        <v>911</v>
      </c>
      <c r="H310" t="s">
        <v>1145</v>
      </c>
      <c r="I310" t="s">
        <v>211</v>
      </c>
      <c r="J310" t="s">
        <v>282</v>
      </c>
      <c r="K310" s="78">
        <v>3.95</v>
      </c>
      <c r="L310" t="s">
        <v>110</v>
      </c>
      <c r="M310" s="79">
        <v>0.03</v>
      </c>
      <c r="N310" s="79">
        <v>6.7100000000000007E-2</v>
      </c>
      <c r="O310" s="78">
        <v>2157652.7799999998</v>
      </c>
      <c r="P310" s="78">
        <v>88.165114864236202</v>
      </c>
      <c r="Q310" s="78">
        <v>0</v>
      </c>
      <c r="R310" s="78">
        <v>7419.52919136326</v>
      </c>
      <c r="S310" s="79">
        <v>0</v>
      </c>
      <c r="T310" s="79">
        <v>2.2000000000000001E-3</v>
      </c>
      <c r="U310" s="79">
        <v>4.0000000000000002E-4</v>
      </c>
    </row>
    <row r="311" spans="2:21">
      <c r="B311" t="s">
        <v>1146</v>
      </c>
      <c r="C311" t="s">
        <v>1147</v>
      </c>
      <c r="D311" t="s">
        <v>123</v>
      </c>
      <c r="E311" t="s">
        <v>1014</v>
      </c>
      <c r="F311" t="s">
        <v>1148</v>
      </c>
      <c r="G311" t="s">
        <v>1116</v>
      </c>
      <c r="H311" t="s">
        <v>1141</v>
      </c>
      <c r="I311" t="s">
        <v>273</v>
      </c>
      <c r="J311" t="s">
        <v>282</v>
      </c>
      <c r="K311" s="78">
        <v>6</v>
      </c>
      <c r="L311" t="s">
        <v>106</v>
      </c>
      <c r="M311" s="79">
        <v>4.8800000000000003E-2</v>
      </c>
      <c r="N311" s="79">
        <v>4.9099999999999998E-2</v>
      </c>
      <c r="O311" s="78">
        <v>1572378.55</v>
      </c>
      <c r="P311" s="78">
        <v>355.7</v>
      </c>
      <c r="Q311" s="78">
        <v>0</v>
      </c>
      <c r="R311" s="78">
        <v>5592.9505023499996</v>
      </c>
      <c r="S311" s="79">
        <v>2.3E-3</v>
      </c>
      <c r="T311" s="79">
        <v>1.6999999999999999E-3</v>
      </c>
      <c r="U311" s="79">
        <v>2.9999999999999997E-4</v>
      </c>
    </row>
    <row r="312" spans="2:21">
      <c r="B312" t="s">
        <v>1149</v>
      </c>
      <c r="C312" t="s">
        <v>1150</v>
      </c>
      <c r="D312" t="s">
        <v>123</v>
      </c>
      <c r="E312" t="s">
        <v>1014</v>
      </c>
      <c r="F312" t="s">
        <v>1151</v>
      </c>
      <c r="G312" t="s">
        <v>1152</v>
      </c>
      <c r="H312" t="s">
        <v>1141</v>
      </c>
      <c r="I312" t="s">
        <v>273</v>
      </c>
      <c r="J312" t="s">
        <v>282</v>
      </c>
      <c r="K312" s="78">
        <v>3.68</v>
      </c>
      <c r="L312" t="s">
        <v>110</v>
      </c>
      <c r="M312" s="79">
        <v>4.2500000000000003E-2</v>
      </c>
      <c r="N312" s="79">
        <v>4.41E-2</v>
      </c>
      <c r="O312" s="78">
        <v>873543.64</v>
      </c>
      <c r="P312" s="78">
        <v>99.14691278760948</v>
      </c>
      <c r="Q312" s="78">
        <v>0</v>
      </c>
      <c r="R312" s="78">
        <v>3378.0168691809399</v>
      </c>
      <c r="S312" s="79">
        <v>0</v>
      </c>
      <c r="T312" s="79">
        <v>1E-3</v>
      </c>
      <c r="U312" s="79">
        <v>2.0000000000000001E-4</v>
      </c>
    </row>
    <row r="313" spans="2:21">
      <c r="B313" t="s">
        <v>1153</v>
      </c>
      <c r="C313" t="s">
        <v>1154</v>
      </c>
      <c r="D313" t="s">
        <v>1055</v>
      </c>
      <c r="E313" t="s">
        <v>1014</v>
      </c>
      <c r="F313" t="s">
        <v>1155</v>
      </c>
      <c r="G313" t="s">
        <v>1041</v>
      </c>
      <c r="H313" t="s">
        <v>1145</v>
      </c>
      <c r="I313" t="s">
        <v>211</v>
      </c>
      <c r="J313" t="s">
        <v>282</v>
      </c>
      <c r="K313" s="78">
        <v>6.31</v>
      </c>
      <c r="L313" t="s">
        <v>106</v>
      </c>
      <c r="M313" s="79">
        <v>4.4999999999999998E-2</v>
      </c>
      <c r="N313" s="79">
        <v>4.0800000000000003E-2</v>
      </c>
      <c r="O313" s="78">
        <v>1222961.1100000001</v>
      </c>
      <c r="P313" s="78">
        <v>101.43849942543704</v>
      </c>
      <c r="Q313" s="78">
        <v>0</v>
      </c>
      <c r="R313" s="78">
        <v>4422.5728904509997</v>
      </c>
      <c r="S313" s="79">
        <v>0</v>
      </c>
      <c r="T313" s="79">
        <v>1.2999999999999999E-3</v>
      </c>
      <c r="U313" s="79">
        <v>2.9999999999999997E-4</v>
      </c>
    </row>
    <row r="314" spans="2:21">
      <c r="B314" t="s">
        <v>1156</v>
      </c>
      <c r="C314" t="s">
        <v>1157</v>
      </c>
      <c r="D314" t="s">
        <v>123</v>
      </c>
      <c r="E314" t="s">
        <v>1014</v>
      </c>
      <c r="F314" t="s">
        <v>1158</v>
      </c>
      <c r="G314" t="s">
        <v>1069</v>
      </c>
      <c r="H314" t="s">
        <v>1141</v>
      </c>
      <c r="I314" t="s">
        <v>273</v>
      </c>
      <c r="J314" t="s">
        <v>282</v>
      </c>
      <c r="K314" s="78">
        <v>3.75</v>
      </c>
      <c r="L314" t="s">
        <v>106</v>
      </c>
      <c r="M314" s="79">
        <v>6.25E-2</v>
      </c>
      <c r="N314" s="79">
        <v>6.6699999999999995E-2</v>
      </c>
      <c r="O314" s="78">
        <v>2882694.02</v>
      </c>
      <c r="P314" s="78">
        <v>100.74791662382574</v>
      </c>
      <c r="Q314" s="78">
        <v>0</v>
      </c>
      <c r="R314" s="78">
        <v>10353.666112966301</v>
      </c>
      <c r="S314" s="79">
        <v>0</v>
      </c>
      <c r="T314" s="79">
        <v>3.0999999999999999E-3</v>
      </c>
      <c r="U314" s="79">
        <v>5.9999999999999995E-4</v>
      </c>
    </row>
    <row r="315" spans="2:21">
      <c r="B315" t="s">
        <v>1159</v>
      </c>
      <c r="C315" t="s">
        <v>1160</v>
      </c>
      <c r="D315" t="s">
        <v>1013</v>
      </c>
      <c r="E315" t="s">
        <v>1014</v>
      </c>
      <c r="F315" t="s">
        <v>1161</v>
      </c>
      <c r="G315" t="s">
        <v>1095</v>
      </c>
      <c r="H315" t="s">
        <v>1162</v>
      </c>
      <c r="I315" t="s">
        <v>273</v>
      </c>
      <c r="J315" t="s">
        <v>282</v>
      </c>
      <c r="K315" s="78">
        <v>6.67</v>
      </c>
      <c r="L315" t="s">
        <v>110</v>
      </c>
      <c r="M315" s="79">
        <v>0.03</v>
      </c>
      <c r="N315" s="79">
        <v>4.0300000000000002E-2</v>
      </c>
      <c r="O315" s="78">
        <v>891014.5</v>
      </c>
      <c r="P315" s="78">
        <v>93.871411119799063</v>
      </c>
      <c r="Q315" s="78">
        <v>0</v>
      </c>
      <c r="R315" s="78">
        <v>3262.2416716502098</v>
      </c>
      <c r="S315" s="79">
        <v>1.8E-3</v>
      </c>
      <c r="T315" s="79">
        <v>1E-3</v>
      </c>
      <c r="U315" s="79">
        <v>2.0000000000000001E-4</v>
      </c>
    </row>
    <row r="316" spans="2:21">
      <c r="B316" t="s">
        <v>1163</v>
      </c>
      <c r="C316" t="s">
        <v>1164</v>
      </c>
      <c r="D316" t="s">
        <v>1165</v>
      </c>
      <c r="E316" t="s">
        <v>1014</v>
      </c>
      <c r="F316" t="s">
        <v>1161</v>
      </c>
      <c r="G316" t="s">
        <v>1095</v>
      </c>
      <c r="H316" t="s">
        <v>1162</v>
      </c>
      <c r="I316" t="s">
        <v>273</v>
      </c>
      <c r="J316" t="s">
        <v>282</v>
      </c>
      <c r="K316" s="78">
        <v>5.14</v>
      </c>
      <c r="L316" t="s">
        <v>110</v>
      </c>
      <c r="M316" s="79">
        <v>0.05</v>
      </c>
      <c r="N316" s="79">
        <v>4.6100000000000002E-2</v>
      </c>
      <c r="O316" s="78">
        <v>873543.64</v>
      </c>
      <c r="P316" s="78">
        <v>102.23196173016618</v>
      </c>
      <c r="Q316" s="78">
        <v>0</v>
      </c>
      <c r="R316" s="78">
        <v>3483.1270307937598</v>
      </c>
      <c r="S316" s="79">
        <v>0</v>
      </c>
      <c r="T316" s="79">
        <v>1E-3</v>
      </c>
      <c r="U316" s="79">
        <v>2.0000000000000001E-4</v>
      </c>
    </row>
    <row r="317" spans="2:21">
      <c r="B317" t="s">
        <v>1166</v>
      </c>
      <c r="C317" t="s">
        <v>1167</v>
      </c>
      <c r="D317" t="s">
        <v>123</v>
      </c>
      <c r="E317" t="s">
        <v>1014</v>
      </c>
      <c r="F317" t="s">
        <v>1168</v>
      </c>
      <c r="G317" t="s">
        <v>1095</v>
      </c>
      <c r="H317" t="s">
        <v>1169</v>
      </c>
      <c r="I317" t="s">
        <v>218</v>
      </c>
      <c r="J317" t="s">
        <v>282</v>
      </c>
      <c r="K317" s="78">
        <v>4.9400000000000004</v>
      </c>
      <c r="L317" t="s">
        <v>113</v>
      </c>
      <c r="M317" s="79">
        <v>0.06</v>
      </c>
      <c r="N317" s="79">
        <v>6.5699999999999995E-2</v>
      </c>
      <c r="O317" s="78">
        <v>2070298.44</v>
      </c>
      <c r="P317" s="78">
        <v>97.537990801239999</v>
      </c>
      <c r="Q317" s="78">
        <v>0</v>
      </c>
      <c r="R317" s="78">
        <v>8882.2139501450692</v>
      </c>
      <c r="S317" s="79">
        <v>1.6999999999999999E-3</v>
      </c>
      <c r="T317" s="79">
        <v>2.7000000000000001E-3</v>
      </c>
      <c r="U317" s="79">
        <v>5.0000000000000001E-4</v>
      </c>
    </row>
    <row r="318" spans="2:21">
      <c r="B318" t="s">
        <v>1170</v>
      </c>
      <c r="C318" t="s">
        <v>1171</v>
      </c>
      <c r="D318" t="s">
        <v>1055</v>
      </c>
      <c r="E318" t="s">
        <v>1014</v>
      </c>
      <c r="F318" t="s">
        <v>1172</v>
      </c>
      <c r="G318" t="s">
        <v>1095</v>
      </c>
      <c r="H318" t="s">
        <v>1169</v>
      </c>
      <c r="I318" t="s">
        <v>218</v>
      </c>
      <c r="J318" t="s">
        <v>282</v>
      </c>
      <c r="K318" s="78">
        <v>5.37</v>
      </c>
      <c r="L318" t="s">
        <v>106</v>
      </c>
      <c r="M318" s="79">
        <v>0.06</v>
      </c>
      <c r="N318" s="79">
        <v>0.1162</v>
      </c>
      <c r="O318" s="78">
        <v>2752536</v>
      </c>
      <c r="P318" s="78">
        <v>75.364060448274202</v>
      </c>
      <c r="Q318" s="78">
        <v>0</v>
      </c>
      <c r="R318" s="78">
        <v>7395.3176185185503</v>
      </c>
      <c r="S318" s="79">
        <v>3.7000000000000002E-3</v>
      </c>
      <c r="T318" s="79">
        <v>2.2000000000000001E-3</v>
      </c>
      <c r="U318" s="79">
        <v>4.0000000000000002E-4</v>
      </c>
    </row>
    <row r="319" spans="2:21">
      <c r="B319" t="s">
        <v>1173</v>
      </c>
      <c r="C319" t="s">
        <v>1174</v>
      </c>
      <c r="D319" t="s">
        <v>1019</v>
      </c>
      <c r="E319" t="s">
        <v>1014</v>
      </c>
      <c r="F319" t="s">
        <v>1175</v>
      </c>
      <c r="G319" t="s">
        <v>1057</v>
      </c>
      <c r="H319" t="s">
        <v>1176</v>
      </c>
      <c r="I319" t="s">
        <v>211</v>
      </c>
      <c r="J319" t="s">
        <v>282</v>
      </c>
      <c r="K319" s="78">
        <v>8.68</v>
      </c>
      <c r="L319" t="s">
        <v>106</v>
      </c>
      <c r="M319" s="79">
        <v>3.6299999999999999E-2</v>
      </c>
      <c r="N319" s="79">
        <v>4.2799999999999998E-2</v>
      </c>
      <c r="O319" s="78">
        <v>3057402.78</v>
      </c>
      <c r="P319" s="78">
        <v>94.824804129312412</v>
      </c>
      <c r="Q319" s="78">
        <v>0</v>
      </c>
      <c r="R319" s="78">
        <v>10335.5631443698</v>
      </c>
      <c r="S319" s="79">
        <v>7.6E-3</v>
      </c>
      <c r="T319" s="79">
        <v>3.0999999999999999E-3</v>
      </c>
      <c r="U319" s="79">
        <v>5.9999999999999995E-4</v>
      </c>
    </row>
    <row r="320" spans="2:21">
      <c r="B320" t="s">
        <v>1177</v>
      </c>
      <c r="C320" t="s">
        <v>1178</v>
      </c>
      <c r="D320" t="s">
        <v>123</v>
      </c>
      <c r="E320" t="s">
        <v>1014</v>
      </c>
      <c r="F320" t="s">
        <v>1179</v>
      </c>
      <c r="G320" t="s">
        <v>1180</v>
      </c>
      <c r="H320" t="s">
        <v>1162</v>
      </c>
      <c r="I320" t="s">
        <v>273</v>
      </c>
      <c r="J320" t="s">
        <v>282</v>
      </c>
      <c r="K320" s="78">
        <v>4.17</v>
      </c>
      <c r="L320" t="s">
        <v>106</v>
      </c>
      <c r="M320" s="79">
        <v>3.7499999999999999E-2</v>
      </c>
      <c r="N320" s="79">
        <v>5.6599999999999998E-2</v>
      </c>
      <c r="O320" s="78">
        <v>2996254.7</v>
      </c>
      <c r="P320" s="78">
        <v>93.201090997216411</v>
      </c>
      <c r="Q320" s="78">
        <v>0</v>
      </c>
      <c r="R320" s="78">
        <v>9955.4124821643109</v>
      </c>
      <c r="S320" s="79">
        <v>0</v>
      </c>
      <c r="T320" s="79">
        <v>3.0000000000000001E-3</v>
      </c>
      <c r="U320" s="79">
        <v>5.9999999999999995E-4</v>
      </c>
    </row>
    <row r="321" spans="2:21">
      <c r="B321" t="s">
        <v>1181</v>
      </c>
      <c r="C321" t="s">
        <v>1182</v>
      </c>
      <c r="D321" t="s">
        <v>1019</v>
      </c>
      <c r="E321" t="s">
        <v>1014</v>
      </c>
      <c r="F321" t="s">
        <v>1183</v>
      </c>
      <c r="G321" t="s">
        <v>1100</v>
      </c>
      <c r="H321" t="s">
        <v>1162</v>
      </c>
      <c r="I321" t="s">
        <v>273</v>
      </c>
      <c r="J321" t="s">
        <v>282</v>
      </c>
      <c r="K321" s="78">
        <v>3.06</v>
      </c>
      <c r="L321" t="s">
        <v>106</v>
      </c>
      <c r="M321" s="79">
        <v>4.6300000000000001E-2</v>
      </c>
      <c r="N321" s="79">
        <v>4.1300000000000003E-2</v>
      </c>
      <c r="O321" s="78">
        <v>1819154.64</v>
      </c>
      <c r="P321" s="78">
        <v>102.45639481835323</v>
      </c>
      <c r="Q321" s="78">
        <v>0</v>
      </c>
      <c r="R321" s="78">
        <v>6644.5905341477801</v>
      </c>
      <c r="S321" s="79">
        <v>1.1999999999999999E-3</v>
      </c>
      <c r="T321" s="79">
        <v>2E-3</v>
      </c>
      <c r="U321" s="79">
        <v>4.0000000000000002E-4</v>
      </c>
    </row>
    <row r="322" spans="2:21">
      <c r="B322" t="s">
        <v>1184</v>
      </c>
      <c r="C322" t="s">
        <v>1185</v>
      </c>
      <c r="D322" t="s">
        <v>1013</v>
      </c>
      <c r="E322" t="s">
        <v>1014</v>
      </c>
      <c r="F322" t="s">
        <v>1186</v>
      </c>
      <c r="G322" t="s">
        <v>1041</v>
      </c>
      <c r="H322" t="s">
        <v>1169</v>
      </c>
      <c r="I322" t="s">
        <v>218</v>
      </c>
      <c r="J322" t="s">
        <v>282</v>
      </c>
      <c r="K322" s="78">
        <v>1.05</v>
      </c>
      <c r="L322" t="s">
        <v>106</v>
      </c>
      <c r="M322" s="79">
        <v>4.6300000000000001E-2</v>
      </c>
      <c r="N322" s="79">
        <v>4.4699999999999997E-2</v>
      </c>
      <c r="O322" s="78">
        <v>2566995.36</v>
      </c>
      <c r="P322" s="78">
        <v>101.04577894877683</v>
      </c>
      <c r="Q322" s="78">
        <v>0</v>
      </c>
      <c r="R322" s="78">
        <v>9247.0467381751696</v>
      </c>
      <c r="S322" s="79">
        <v>3.3999999999999998E-3</v>
      </c>
      <c r="T322" s="79">
        <v>2.8E-3</v>
      </c>
      <c r="U322" s="79">
        <v>5.0000000000000001E-4</v>
      </c>
    </row>
    <row r="323" spans="2:21">
      <c r="B323" t="s">
        <v>1187</v>
      </c>
      <c r="C323" t="s">
        <v>1188</v>
      </c>
      <c r="D323" t="s">
        <v>123</v>
      </c>
      <c r="E323" t="s">
        <v>1014</v>
      </c>
      <c r="F323" t="s">
        <v>1189</v>
      </c>
      <c r="G323" t="s">
        <v>1137</v>
      </c>
      <c r="H323" t="s">
        <v>1190</v>
      </c>
      <c r="I323" t="s">
        <v>211</v>
      </c>
      <c r="J323" t="s">
        <v>282</v>
      </c>
      <c r="K323" s="78">
        <v>4.07</v>
      </c>
      <c r="L323" t="s">
        <v>106</v>
      </c>
      <c r="M323" s="79">
        <v>0.05</v>
      </c>
      <c r="N323" s="79">
        <v>5.8900000000000001E-2</v>
      </c>
      <c r="O323" s="78">
        <v>1869383.41</v>
      </c>
      <c r="P323" s="78">
        <v>99.029111089358707</v>
      </c>
      <c r="Q323" s="78">
        <v>0</v>
      </c>
      <c r="R323" s="78">
        <v>6599.6484054376097</v>
      </c>
      <c r="S323" s="79">
        <v>1.9E-3</v>
      </c>
      <c r="T323" s="79">
        <v>2E-3</v>
      </c>
      <c r="U323" s="79">
        <v>4.0000000000000002E-4</v>
      </c>
    </row>
    <row r="324" spans="2:21">
      <c r="B324" t="s">
        <v>1191</v>
      </c>
      <c r="C324" t="s">
        <v>1174</v>
      </c>
      <c r="D324" t="s">
        <v>1019</v>
      </c>
      <c r="E324" t="s">
        <v>1014</v>
      </c>
      <c r="F324" t="s">
        <v>1192</v>
      </c>
      <c r="G324" t="s">
        <v>1069</v>
      </c>
      <c r="H324" t="s">
        <v>1190</v>
      </c>
      <c r="I324" t="s">
        <v>211</v>
      </c>
      <c r="J324" t="s">
        <v>282</v>
      </c>
      <c r="K324" s="78">
        <v>6.02</v>
      </c>
      <c r="L324" t="s">
        <v>106</v>
      </c>
      <c r="M324" s="79">
        <v>0.04</v>
      </c>
      <c r="N324" s="79">
        <v>4.4699999999999997E-2</v>
      </c>
      <c r="O324" s="78">
        <v>2707985.28</v>
      </c>
      <c r="P324" s="78">
        <v>97.983333417603234</v>
      </c>
      <c r="Q324" s="78">
        <v>0</v>
      </c>
      <c r="R324" s="78">
        <v>9459.2791862842096</v>
      </c>
      <c r="S324" s="79">
        <v>2.2000000000000001E-3</v>
      </c>
      <c r="T324" s="79">
        <v>2.8E-3</v>
      </c>
      <c r="U324" s="79">
        <v>5.9999999999999995E-4</v>
      </c>
    </row>
    <row r="325" spans="2:21">
      <c r="B325" t="s">
        <v>1193</v>
      </c>
      <c r="C325" t="s">
        <v>1194</v>
      </c>
      <c r="D325" t="s">
        <v>123</v>
      </c>
      <c r="E325" t="s">
        <v>1014</v>
      </c>
      <c r="F325" t="s">
        <v>1195</v>
      </c>
      <c r="G325" t="s">
        <v>1112</v>
      </c>
      <c r="H325" t="s">
        <v>1190</v>
      </c>
      <c r="I325" t="s">
        <v>211</v>
      </c>
      <c r="J325" t="s">
        <v>282</v>
      </c>
      <c r="K325" s="78">
        <v>3.63</v>
      </c>
      <c r="L325" t="s">
        <v>106</v>
      </c>
      <c r="M325" s="79">
        <v>7.0000000000000007E-2</v>
      </c>
      <c r="N325" s="79">
        <v>0.10829999999999999</v>
      </c>
      <c r="O325" s="78">
        <v>2523492.87</v>
      </c>
      <c r="P325" s="78">
        <v>86.64</v>
      </c>
      <c r="Q325" s="78">
        <v>0</v>
      </c>
      <c r="R325" s="78">
        <v>7794.3528051482799</v>
      </c>
      <c r="S325" s="79">
        <v>2E-3</v>
      </c>
      <c r="T325" s="79">
        <v>2.3E-3</v>
      </c>
      <c r="U325" s="79">
        <v>5.0000000000000001E-4</v>
      </c>
    </row>
    <row r="326" spans="2:21">
      <c r="B326" t="s">
        <v>1196</v>
      </c>
      <c r="C326" t="s">
        <v>1197</v>
      </c>
      <c r="D326" t="s">
        <v>123</v>
      </c>
      <c r="E326" t="s">
        <v>1014</v>
      </c>
      <c r="F326" t="s">
        <v>1198</v>
      </c>
      <c r="G326" t="s">
        <v>1057</v>
      </c>
      <c r="H326" t="s">
        <v>1190</v>
      </c>
      <c r="I326" t="s">
        <v>211</v>
      </c>
      <c r="J326" t="s">
        <v>282</v>
      </c>
      <c r="K326" s="78">
        <v>5.98</v>
      </c>
      <c r="L326" t="s">
        <v>106</v>
      </c>
      <c r="M326" s="79">
        <v>5.1299999999999998E-2</v>
      </c>
      <c r="N326" s="79">
        <v>7.0300000000000001E-2</v>
      </c>
      <c r="O326" s="78">
        <v>1179283.93</v>
      </c>
      <c r="P326" s="78">
        <v>89.321248424887997</v>
      </c>
      <c r="Q326" s="78">
        <v>0</v>
      </c>
      <c r="R326" s="78">
        <v>3755.1967739940301</v>
      </c>
      <c r="S326" s="79">
        <v>0</v>
      </c>
      <c r="T326" s="79">
        <v>1.1000000000000001E-3</v>
      </c>
      <c r="U326" s="79">
        <v>2.0000000000000001E-4</v>
      </c>
    </row>
    <row r="327" spans="2:21">
      <c r="B327" t="s">
        <v>1199</v>
      </c>
      <c r="C327" t="s">
        <v>1200</v>
      </c>
      <c r="D327" t="s">
        <v>123</v>
      </c>
      <c r="E327" t="s">
        <v>1014</v>
      </c>
      <c r="F327" t="s">
        <v>1195</v>
      </c>
      <c r="G327" t="s">
        <v>1112</v>
      </c>
      <c r="H327" t="s">
        <v>1190</v>
      </c>
      <c r="I327" t="s">
        <v>211</v>
      </c>
      <c r="J327" t="s">
        <v>282</v>
      </c>
      <c r="K327" s="78">
        <v>7.57</v>
      </c>
      <c r="L327" t="s">
        <v>106</v>
      </c>
      <c r="M327" s="79">
        <v>4.4999999999999998E-2</v>
      </c>
      <c r="N327" s="79">
        <v>7.6899999999999996E-2</v>
      </c>
      <c r="O327" s="78">
        <v>2804075.09</v>
      </c>
      <c r="P327" s="78">
        <v>79.974999999999994</v>
      </c>
      <c r="Q327" s="78">
        <v>0</v>
      </c>
      <c r="R327" s="78">
        <v>7994.7230256027196</v>
      </c>
      <c r="S327" s="79">
        <v>0</v>
      </c>
      <c r="T327" s="79">
        <v>2.3999999999999998E-3</v>
      </c>
      <c r="U327" s="79">
        <v>5.0000000000000001E-4</v>
      </c>
    </row>
    <row r="328" spans="2:21">
      <c r="B328" t="s">
        <v>1201</v>
      </c>
      <c r="C328" t="s">
        <v>1174</v>
      </c>
      <c r="D328" t="s">
        <v>1019</v>
      </c>
      <c r="E328" t="s">
        <v>1014</v>
      </c>
      <c r="F328" t="s">
        <v>1202</v>
      </c>
      <c r="G328" t="s">
        <v>1057</v>
      </c>
      <c r="H328" t="s">
        <v>1190</v>
      </c>
      <c r="I328" t="s">
        <v>211</v>
      </c>
      <c r="J328" t="s">
        <v>282</v>
      </c>
      <c r="K328" s="78">
        <v>4.3600000000000003</v>
      </c>
      <c r="L328" t="s">
        <v>106</v>
      </c>
      <c r="M328" s="79">
        <v>4.2500000000000003E-2</v>
      </c>
      <c r="N328" s="79">
        <v>9.5500000000000002E-2</v>
      </c>
      <c r="O328" s="78">
        <v>3232111.48</v>
      </c>
      <c r="P328" s="78">
        <v>80.293055175269814</v>
      </c>
      <c r="Q328" s="78">
        <v>0</v>
      </c>
      <c r="R328" s="78">
        <v>9251.7491573767602</v>
      </c>
      <c r="S328" s="79">
        <v>6.7999999999999996E-3</v>
      </c>
      <c r="T328" s="79">
        <v>2.8E-3</v>
      </c>
      <c r="U328" s="79">
        <v>5.0000000000000001E-4</v>
      </c>
    </row>
    <row r="329" spans="2:21">
      <c r="B329" t="s">
        <v>1203</v>
      </c>
      <c r="C329" t="s">
        <v>1204</v>
      </c>
      <c r="D329" t="s">
        <v>123</v>
      </c>
      <c r="E329" t="s">
        <v>1014</v>
      </c>
      <c r="F329" t="s">
        <v>1205</v>
      </c>
      <c r="G329" t="s">
        <v>1206</v>
      </c>
      <c r="H329" t="s">
        <v>1207</v>
      </c>
      <c r="I329" t="s">
        <v>273</v>
      </c>
      <c r="J329" t="s">
        <v>282</v>
      </c>
      <c r="K329" s="78">
        <v>6.67</v>
      </c>
      <c r="L329" t="s">
        <v>106</v>
      </c>
      <c r="M329" s="79">
        <v>5.8799999999999998E-2</v>
      </c>
      <c r="N329" s="79">
        <v>5.3800000000000001E-2</v>
      </c>
      <c r="O329" s="78">
        <v>2620630.92</v>
      </c>
      <c r="P329" s="78">
        <v>101.06969929679708</v>
      </c>
      <c r="Q329" s="78">
        <v>0</v>
      </c>
      <c r="R329" s="78">
        <v>9442.4864191036704</v>
      </c>
      <c r="S329" s="79">
        <v>0</v>
      </c>
      <c r="T329" s="79">
        <v>2.8E-3</v>
      </c>
      <c r="U329" s="79">
        <v>5.9999999999999995E-4</v>
      </c>
    </row>
    <row r="330" spans="2:21">
      <c r="B330" t="s">
        <v>1208</v>
      </c>
      <c r="C330" t="s">
        <v>1209</v>
      </c>
      <c r="D330" t="s">
        <v>123</v>
      </c>
      <c r="E330" t="s">
        <v>1014</v>
      </c>
      <c r="F330" t="s">
        <v>1210</v>
      </c>
      <c r="G330" t="s">
        <v>1057</v>
      </c>
      <c r="H330" t="s">
        <v>1190</v>
      </c>
      <c r="I330" t="s">
        <v>211</v>
      </c>
      <c r="J330" t="s">
        <v>282</v>
      </c>
      <c r="K330" s="78">
        <v>5.66</v>
      </c>
      <c r="L330" t="s">
        <v>106</v>
      </c>
      <c r="M330" s="79">
        <v>6.88E-2</v>
      </c>
      <c r="N330" s="79">
        <v>9.9400000000000002E-2</v>
      </c>
      <c r="O330" s="78">
        <v>174708.73</v>
      </c>
      <c r="P330" s="78">
        <v>82.075805810658039</v>
      </c>
      <c r="Q330" s="78">
        <v>0</v>
      </c>
      <c r="R330" s="78">
        <v>511.19821191074101</v>
      </c>
      <c r="S330" s="79">
        <v>0</v>
      </c>
      <c r="T330" s="79">
        <v>2.0000000000000001E-4</v>
      </c>
      <c r="U330" s="79">
        <v>0</v>
      </c>
    </row>
    <row r="331" spans="2:21">
      <c r="B331" t="s">
        <v>1211</v>
      </c>
      <c r="C331" t="s">
        <v>1212</v>
      </c>
      <c r="D331" t="s">
        <v>123</v>
      </c>
      <c r="E331" t="s">
        <v>1014</v>
      </c>
      <c r="F331" t="s">
        <v>1210</v>
      </c>
      <c r="G331" t="s">
        <v>1057</v>
      </c>
      <c r="H331" t="s">
        <v>1190</v>
      </c>
      <c r="I331" t="s">
        <v>211</v>
      </c>
      <c r="J331" t="s">
        <v>282</v>
      </c>
      <c r="K331" s="78">
        <v>6.38</v>
      </c>
      <c r="L331" t="s">
        <v>106</v>
      </c>
      <c r="M331" s="79">
        <v>6.88E-2</v>
      </c>
      <c r="N331" s="79">
        <v>9.98E-2</v>
      </c>
      <c r="O331" s="78">
        <v>2009150.38</v>
      </c>
      <c r="P331" s="78">
        <v>81.237883743514388</v>
      </c>
      <c r="Q331" s="78">
        <v>0</v>
      </c>
      <c r="R331" s="78">
        <v>5818.7618039700601</v>
      </c>
      <c r="S331" s="79">
        <v>0</v>
      </c>
      <c r="T331" s="79">
        <v>1.6999999999999999E-3</v>
      </c>
      <c r="U331" s="79">
        <v>2.9999999999999997E-4</v>
      </c>
    </row>
    <row r="332" spans="2:21">
      <c r="B332" t="s">
        <v>1213</v>
      </c>
      <c r="C332" t="s">
        <v>1214</v>
      </c>
      <c r="D332" t="s">
        <v>123</v>
      </c>
      <c r="E332" t="s">
        <v>1014</v>
      </c>
      <c r="F332" t="s">
        <v>1183</v>
      </c>
      <c r="G332" t="s">
        <v>1069</v>
      </c>
      <c r="H332" t="s">
        <v>1190</v>
      </c>
      <c r="I332" t="s">
        <v>211</v>
      </c>
      <c r="J332" t="s">
        <v>282</v>
      </c>
      <c r="K332" s="78">
        <v>1.0900000000000001</v>
      </c>
      <c r="L332" t="s">
        <v>106</v>
      </c>
      <c r="M332" s="79">
        <v>4.6300000000000001E-2</v>
      </c>
      <c r="N332" s="79">
        <v>4.5699999999999998E-2</v>
      </c>
      <c r="O332" s="78">
        <v>343914.13</v>
      </c>
      <c r="P332" s="78">
        <v>100.64704305759042</v>
      </c>
      <c r="Q332" s="78">
        <v>0</v>
      </c>
      <c r="R332" s="78">
        <v>1233.9869487167</v>
      </c>
      <c r="S332" s="79">
        <v>6.9999999999999999E-4</v>
      </c>
      <c r="T332" s="79">
        <v>4.0000000000000002E-4</v>
      </c>
      <c r="U332" s="79">
        <v>1E-4</v>
      </c>
    </row>
    <row r="333" spans="2:21">
      <c r="B333" t="s">
        <v>1215</v>
      </c>
      <c r="C333" t="s">
        <v>1123</v>
      </c>
      <c r="D333" t="s">
        <v>123</v>
      </c>
      <c r="E333" t="s">
        <v>1014</v>
      </c>
      <c r="F333" t="s">
        <v>1216</v>
      </c>
      <c r="G333" t="s">
        <v>1057</v>
      </c>
      <c r="H333" t="s">
        <v>1207</v>
      </c>
      <c r="I333" t="s">
        <v>273</v>
      </c>
      <c r="J333" t="s">
        <v>282</v>
      </c>
      <c r="K333" s="78">
        <v>8.3800000000000008</v>
      </c>
      <c r="L333" t="s">
        <v>106</v>
      </c>
      <c r="M333" s="79">
        <v>0.04</v>
      </c>
      <c r="N333" s="79">
        <v>5.2600000000000001E-2</v>
      </c>
      <c r="O333" s="78">
        <v>2183859.14</v>
      </c>
      <c r="P333" s="78">
        <v>89.475654222650036</v>
      </c>
      <c r="Q333" s="78">
        <v>0</v>
      </c>
      <c r="R333" s="78">
        <v>6966.0893341930396</v>
      </c>
      <c r="S333" s="79">
        <v>2.8999999999999998E-3</v>
      </c>
      <c r="T333" s="79">
        <v>2.0999999999999999E-3</v>
      </c>
      <c r="U333" s="79">
        <v>4.0000000000000002E-4</v>
      </c>
    </row>
    <row r="334" spans="2:21">
      <c r="B334" t="s">
        <v>1217</v>
      </c>
      <c r="C334" t="s">
        <v>1218</v>
      </c>
      <c r="D334" t="s">
        <v>1019</v>
      </c>
      <c r="E334" t="s">
        <v>1014</v>
      </c>
      <c r="F334" t="s">
        <v>1219</v>
      </c>
      <c r="G334" t="s">
        <v>1220</v>
      </c>
      <c r="H334" t="s">
        <v>1221</v>
      </c>
      <c r="I334" t="s">
        <v>211</v>
      </c>
      <c r="J334" t="s">
        <v>282</v>
      </c>
      <c r="K334" s="78">
        <v>8.33</v>
      </c>
      <c r="L334" t="s">
        <v>106</v>
      </c>
      <c r="M334" s="79">
        <v>4.4999999999999998E-2</v>
      </c>
      <c r="N334" s="79">
        <v>4.7500000000000001E-2</v>
      </c>
      <c r="O334" s="78">
        <v>611480.56000000006</v>
      </c>
      <c r="P334" s="78">
        <v>98.238997108035107</v>
      </c>
      <c r="Q334" s="78">
        <v>0</v>
      </c>
      <c r="R334" s="78">
        <v>2141.5395978186498</v>
      </c>
      <c r="S334" s="79">
        <v>2.0000000000000001E-4</v>
      </c>
      <c r="T334" s="79">
        <v>5.9999999999999995E-4</v>
      </c>
      <c r="U334" s="79">
        <v>1E-4</v>
      </c>
    </row>
    <row r="335" spans="2:21">
      <c r="B335" t="s">
        <v>1222</v>
      </c>
      <c r="C335" t="s">
        <v>1223</v>
      </c>
      <c r="D335" t="s">
        <v>123</v>
      </c>
      <c r="E335" t="s">
        <v>1014</v>
      </c>
      <c r="F335" t="s">
        <v>1219</v>
      </c>
      <c r="G335" t="s">
        <v>1220</v>
      </c>
      <c r="H335" t="s">
        <v>1221</v>
      </c>
      <c r="I335" t="s">
        <v>211</v>
      </c>
      <c r="J335" t="s">
        <v>282</v>
      </c>
      <c r="K335" s="78">
        <v>6.32</v>
      </c>
      <c r="L335" t="s">
        <v>106</v>
      </c>
      <c r="M335" s="79">
        <v>4.7500000000000001E-2</v>
      </c>
      <c r="N335" s="79">
        <v>4.4900000000000002E-2</v>
      </c>
      <c r="O335" s="78">
        <v>2795339.65</v>
      </c>
      <c r="P335" s="78">
        <v>97.522638972068151</v>
      </c>
      <c r="Q335" s="78">
        <v>0</v>
      </c>
      <c r="R335" s="78">
        <v>9718.5072668633402</v>
      </c>
      <c r="S335" s="79">
        <v>0</v>
      </c>
      <c r="T335" s="79">
        <v>2.8999999999999998E-3</v>
      </c>
      <c r="U335" s="79">
        <v>5.9999999999999995E-4</v>
      </c>
    </row>
    <row r="336" spans="2:21">
      <c r="B336" t="s">
        <v>1224</v>
      </c>
      <c r="C336" t="s">
        <v>1225</v>
      </c>
      <c r="D336" t="s">
        <v>1013</v>
      </c>
      <c r="E336" t="s">
        <v>1014</v>
      </c>
      <c r="F336" t="s">
        <v>1226</v>
      </c>
      <c r="G336" t="s">
        <v>1112</v>
      </c>
      <c r="H336" t="s">
        <v>1227</v>
      </c>
      <c r="I336" t="s">
        <v>218</v>
      </c>
      <c r="J336" t="s">
        <v>282</v>
      </c>
      <c r="K336" s="78">
        <v>2.35</v>
      </c>
      <c r="L336" t="s">
        <v>106</v>
      </c>
      <c r="M336" s="79">
        <v>7.7499999999999999E-2</v>
      </c>
      <c r="N336" s="79">
        <v>0.13919999999999999</v>
      </c>
      <c r="O336" s="78">
        <v>1409156.94</v>
      </c>
      <c r="P336" s="78">
        <v>89.823609558793478</v>
      </c>
      <c r="Q336" s="78">
        <v>0</v>
      </c>
      <c r="R336" s="78">
        <v>4512.4188133075204</v>
      </c>
      <c r="S336" s="79">
        <v>2.3E-3</v>
      </c>
      <c r="T336" s="79">
        <v>1.2999999999999999E-3</v>
      </c>
      <c r="U336" s="79">
        <v>2.9999999999999997E-4</v>
      </c>
    </row>
    <row r="337" spans="2:21">
      <c r="B337" t="s">
        <v>1228</v>
      </c>
      <c r="C337" t="s">
        <v>1229</v>
      </c>
      <c r="D337" t="s">
        <v>123</v>
      </c>
      <c r="E337" t="s">
        <v>1014</v>
      </c>
      <c r="F337" t="s">
        <v>1230</v>
      </c>
      <c r="G337" t="s">
        <v>1121</v>
      </c>
      <c r="H337" t="s">
        <v>226</v>
      </c>
      <c r="I337" t="s">
        <v>227</v>
      </c>
      <c r="J337" t="s">
        <v>282</v>
      </c>
      <c r="K337" s="78">
        <v>7.14</v>
      </c>
      <c r="L337" t="s">
        <v>106</v>
      </c>
      <c r="M337" s="79">
        <v>4.7500000000000001E-2</v>
      </c>
      <c r="N337" s="79">
        <v>4.58E-2</v>
      </c>
      <c r="O337" s="78">
        <v>2620630.92</v>
      </c>
      <c r="P337" s="78">
        <v>102.52939432155611</v>
      </c>
      <c r="Q337" s="78">
        <v>0</v>
      </c>
      <c r="R337" s="78">
        <v>9578.8591486558398</v>
      </c>
      <c r="S337" s="79">
        <v>0</v>
      </c>
      <c r="T337" s="79">
        <v>2.8999999999999998E-3</v>
      </c>
      <c r="U337" s="79">
        <v>5.9999999999999995E-4</v>
      </c>
    </row>
    <row r="338" spans="2:21">
      <c r="B338" t="s">
        <v>1231</v>
      </c>
      <c r="C338" t="s">
        <v>1218</v>
      </c>
      <c r="D338" t="s">
        <v>1019</v>
      </c>
      <c r="E338" t="s">
        <v>1014</v>
      </c>
      <c r="F338" t="s">
        <v>1232</v>
      </c>
      <c r="G338" t="s">
        <v>1206</v>
      </c>
      <c r="H338" t="s">
        <v>226</v>
      </c>
      <c r="I338" t="s">
        <v>227</v>
      </c>
      <c r="J338" t="s">
        <v>282</v>
      </c>
      <c r="K338" s="78">
        <v>8.27</v>
      </c>
      <c r="L338" t="s">
        <v>106</v>
      </c>
      <c r="M338" s="79">
        <v>3.95E-2</v>
      </c>
      <c r="N338" s="79">
        <v>2.9600000000000001E-2</v>
      </c>
      <c r="O338" s="78">
        <v>1222961.1100000001</v>
      </c>
      <c r="P338" s="78">
        <v>107.72488745510994</v>
      </c>
      <c r="Q338" s="78">
        <v>0</v>
      </c>
      <c r="R338" s="78">
        <v>4696.6503539442901</v>
      </c>
      <c r="S338" s="79">
        <v>2.3999999999999998E-3</v>
      </c>
      <c r="T338" s="79">
        <v>1.4E-3</v>
      </c>
      <c r="U338" s="79">
        <v>2.9999999999999997E-4</v>
      </c>
    </row>
    <row r="339" spans="2:21">
      <c r="B339" t="s">
        <v>1233</v>
      </c>
      <c r="C339" t="s">
        <v>1234</v>
      </c>
      <c r="D339" t="s">
        <v>1013</v>
      </c>
      <c r="E339" t="s">
        <v>1014</v>
      </c>
      <c r="F339" t="s">
        <v>1235</v>
      </c>
      <c r="G339" t="s">
        <v>1016</v>
      </c>
      <c r="H339" t="s">
        <v>226</v>
      </c>
      <c r="I339" t="s">
        <v>227</v>
      </c>
      <c r="J339" t="s">
        <v>282</v>
      </c>
      <c r="K339" s="78">
        <v>6.77</v>
      </c>
      <c r="L339" t="s">
        <v>110</v>
      </c>
      <c r="M339" s="79">
        <v>3.1300000000000001E-2</v>
      </c>
      <c r="N339" s="79">
        <v>4.3099999999999999E-2</v>
      </c>
      <c r="O339" s="78">
        <v>2620630.92</v>
      </c>
      <c r="P339" s="78">
        <v>92.936412571787713</v>
      </c>
      <c r="Q339" s="78">
        <v>0</v>
      </c>
      <c r="R339" s="78">
        <v>9499.2405840002793</v>
      </c>
      <c r="S339" s="79">
        <v>3.5000000000000001E-3</v>
      </c>
      <c r="T339" s="79">
        <v>2.8E-3</v>
      </c>
      <c r="U339" s="79">
        <v>5.9999999999999995E-4</v>
      </c>
    </row>
    <row r="340" spans="2:21">
      <c r="B340" t="s">
        <v>1236</v>
      </c>
      <c r="C340" t="s">
        <v>1237</v>
      </c>
      <c r="D340" t="s">
        <v>123</v>
      </c>
      <c r="E340" t="s">
        <v>1014</v>
      </c>
      <c r="F340" t="s">
        <v>1238</v>
      </c>
      <c r="G340" t="s">
        <v>1180</v>
      </c>
      <c r="H340" t="s">
        <v>226</v>
      </c>
      <c r="I340" t="s">
        <v>227</v>
      </c>
      <c r="J340" t="s">
        <v>282</v>
      </c>
      <c r="K340" s="78">
        <v>8.01</v>
      </c>
      <c r="L340" t="s">
        <v>106</v>
      </c>
      <c r="M340" s="79">
        <v>3.61E-2</v>
      </c>
      <c r="N340" s="79">
        <v>4.5499999999999999E-2</v>
      </c>
      <c r="O340" s="78">
        <v>2620630.92</v>
      </c>
      <c r="P340" s="78">
        <v>91.315527762093353</v>
      </c>
      <c r="Q340" s="78">
        <v>0</v>
      </c>
      <c r="R340" s="78">
        <v>8531.1981356252309</v>
      </c>
      <c r="S340" s="79">
        <v>0</v>
      </c>
      <c r="T340" s="79">
        <v>2.5000000000000001E-3</v>
      </c>
      <c r="U340" s="79">
        <v>5.0000000000000001E-4</v>
      </c>
    </row>
    <row r="341" spans="2:21">
      <c r="B341" t="s">
        <v>1239</v>
      </c>
      <c r="C341" t="s">
        <v>1240</v>
      </c>
      <c r="D341" t="s">
        <v>1013</v>
      </c>
      <c r="E341" t="s">
        <v>1014</v>
      </c>
      <c r="F341" t="s">
        <v>1241</v>
      </c>
      <c r="G341" t="s">
        <v>1112</v>
      </c>
      <c r="H341" t="s">
        <v>226</v>
      </c>
      <c r="I341" t="s">
        <v>227</v>
      </c>
      <c r="J341" t="s">
        <v>282</v>
      </c>
      <c r="K341" s="78">
        <v>7.77</v>
      </c>
      <c r="L341" t="s">
        <v>106</v>
      </c>
      <c r="M341" s="79">
        <v>3.6999999999999998E-2</v>
      </c>
      <c r="N341" s="79">
        <v>7.2800000000000004E-2</v>
      </c>
      <c r="O341" s="78">
        <v>1353992.65</v>
      </c>
      <c r="P341" s="78">
        <v>76.934054865974431</v>
      </c>
      <c r="Q341" s="78">
        <v>0</v>
      </c>
      <c r="R341" s="78">
        <v>3713.5943629480098</v>
      </c>
      <c r="S341" s="79">
        <v>8.9999999999999998E-4</v>
      </c>
      <c r="T341" s="79">
        <v>1.1000000000000001E-3</v>
      </c>
      <c r="U341" s="79">
        <v>2.0000000000000001E-4</v>
      </c>
    </row>
    <row r="342" spans="2:21">
      <c r="B342" t="s">
        <v>1242</v>
      </c>
      <c r="C342" t="s">
        <v>1243</v>
      </c>
      <c r="D342" t="s">
        <v>1013</v>
      </c>
      <c r="E342" t="s">
        <v>1014</v>
      </c>
      <c r="F342" t="s">
        <v>1244</v>
      </c>
      <c r="G342" t="s">
        <v>1206</v>
      </c>
      <c r="H342" t="s">
        <v>226</v>
      </c>
      <c r="I342" t="s">
        <v>227</v>
      </c>
      <c r="J342" t="s">
        <v>282</v>
      </c>
      <c r="K342" s="78">
        <v>6.48</v>
      </c>
      <c r="L342" t="s">
        <v>106</v>
      </c>
      <c r="M342" s="79">
        <v>4.6300000000000001E-2</v>
      </c>
      <c r="N342" s="79">
        <v>4.5900000000000003E-2</v>
      </c>
      <c r="O342" s="78">
        <v>436771.86</v>
      </c>
      <c r="P342" s="78">
        <v>101.11857399008278</v>
      </c>
      <c r="Q342" s="78">
        <v>0</v>
      </c>
      <c r="R342" s="78">
        <v>1574.5089034442899</v>
      </c>
      <c r="S342" s="79">
        <v>1E-4</v>
      </c>
      <c r="T342" s="79">
        <v>5.0000000000000001E-4</v>
      </c>
      <c r="U342" s="79">
        <v>1E-4</v>
      </c>
    </row>
    <row r="343" spans="2:21">
      <c r="B343" t="s">
        <v>1245</v>
      </c>
      <c r="C343" t="s">
        <v>1218</v>
      </c>
      <c r="D343" t="s">
        <v>1019</v>
      </c>
      <c r="E343" t="s">
        <v>1014</v>
      </c>
      <c r="F343" t="s">
        <v>1246</v>
      </c>
      <c r="G343" t="s">
        <v>1048</v>
      </c>
      <c r="H343" t="s">
        <v>226</v>
      </c>
      <c r="I343" t="s">
        <v>227</v>
      </c>
      <c r="J343" t="s">
        <v>282</v>
      </c>
      <c r="K343" s="78">
        <v>18.95</v>
      </c>
      <c r="L343" t="s">
        <v>106</v>
      </c>
      <c r="M343" s="79">
        <v>4.2000000000000003E-2</v>
      </c>
      <c r="N343" s="79">
        <v>2.7199999999999998E-2</v>
      </c>
      <c r="O343" s="78">
        <v>2271213.4500000002</v>
      </c>
      <c r="P343" s="78">
        <v>128.37333398006277</v>
      </c>
      <c r="Q343" s="78">
        <v>0</v>
      </c>
      <c r="R343" s="78">
        <v>10394.2296042821</v>
      </c>
      <c r="S343" s="79">
        <v>1.8E-3</v>
      </c>
      <c r="T343" s="79">
        <v>3.0999999999999999E-3</v>
      </c>
      <c r="U343" s="79">
        <v>5.9999999999999995E-4</v>
      </c>
    </row>
    <row r="344" spans="2:21">
      <c r="B344" t="s">
        <v>1247</v>
      </c>
      <c r="C344" t="s">
        <v>1218</v>
      </c>
      <c r="D344" t="s">
        <v>1019</v>
      </c>
      <c r="E344" t="s">
        <v>1014</v>
      </c>
      <c r="F344" t="s">
        <v>1248</v>
      </c>
      <c r="G344" t="s">
        <v>1220</v>
      </c>
      <c r="H344" t="s">
        <v>226</v>
      </c>
      <c r="I344" t="s">
        <v>227</v>
      </c>
      <c r="J344" t="s">
        <v>282</v>
      </c>
      <c r="K344" s="78">
        <v>14.3</v>
      </c>
      <c r="L344" t="s">
        <v>106</v>
      </c>
      <c r="M344" s="79">
        <v>3.7499999999999999E-2</v>
      </c>
      <c r="N344" s="79">
        <v>3.0300000000000001E-2</v>
      </c>
      <c r="O344" s="78">
        <v>1441347.02</v>
      </c>
      <c r="P344" s="78">
        <v>109.51366567625404</v>
      </c>
      <c r="Q344" s="78">
        <v>0</v>
      </c>
      <c r="R344" s="78">
        <v>5627.2525256977196</v>
      </c>
      <c r="S344" s="79">
        <v>1.8E-3</v>
      </c>
      <c r="T344" s="79">
        <v>1.6999999999999999E-3</v>
      </c>
      <c r="U344" s="79">
        <v>2.9999999999999997E-4</v>
      </c>
    </row>
    <row r="345" spans="2:21">
      <c r="B345" t="s">
        <v>1249</v>
      </c>
      <c r="C345" t="s">
        <v>1250</v>
      </c>
      <c r="D345" t="s">
        <v>1013</v>
      </c>
      <c r="E345" t="s">
        <v>1014</v>
      </c>
      <c r="F345" t="s">
        <v>1202</v>
      </c>
      <c r="G345" t="s">
        <v>128</v>
      </c>
      <c r="H345" t="s">
        <v>226</v>
      </c>
      <c r="I345" t="s">
        <v>227</v>
      </c>
      <c r="J345" t="s">
        <v>282</v>
      </c>
      <c r="K345" s="78">
        <v>4.3</v>
      </c>
      <c r="L345" t="s">
        <v>106</v>
      </c>
      <c r="M345" s="79">
        <v>4.1300000000000003E-2</v>
      </c>
      <c r="N345" s="79">
        <v>9.35E-2</v>
      </c>
      <c r="O345" s="78">
        <v>1310315.5</v>
      </c>
      <c r="P345" s="78">
        <v>81.523581627280507</v>
      </c>
      <c r="Q345" s="78">
        <v>0</v>
      </c>
      <c r="R345" s="78">
        <v>3808.1904899650599</v>
      </c>
      <c r="S345" s="79">
        <v>0</v>
      </c>
      <c r="T345" s="79">
        <v>1.1000000000000001E-3</v>
      </c>
      <c r="U345" s="79">
        <v>2.0000000000000001E-4</v>
      </c>
    </row>
    <row r="346" spans="2:21">
      <c r="B346" t="s">
        <v>1251</v>
      </c>
      <c r="C346" t="s">
        <v>1252</v>
      </c>
      <c r="D346" t="s">
        <v>1019</v>
      </c>
      <c r="E346" t="s">
        <v>1014</v>
      </c>
      <c r="F346" t="s">
        <v>1253</v>
      </c>
      <c r="G346" t="s">
        <v>1254</v>
      </c>
      <c r="H346" t="s">
        <v>226</v>
      </c>
      <c r="I346" t="s">
        <v>227</v>
      </c>
      <c r="J346" t="s">
        <v>282</v>
      </c>
      <c r="K346" s="78">
        <v>18.41</v>
      </c>
      <c r="L346" t="s">
        <v>106</v>
      </c>
      <c r="M346" s="79">
        <v>4.2500000000000003E-2</v>
      </c>
      <c r="N346" s="79">
        <v>0.03</v>
      </c>
      <c r="O346" s="78">
        <v>1834441.64</v>
      </c>
      <c r="P346" s="78">
        <v>122.90002763359389</v>
      </c>
      <c r="Q346" s="78">
        <v>0</v>
      </c>
      <c r="R346" s="78">
        <v>8037.3968920488596</v>
      </c>
      <c r="S346" s="79">
        <v>0</v>
      </c>
      <c r="T346" s="79">
        <v>2.3999999999999998E-3</v>
      </c>
      <c r="U346" s="79">
        <v>5.0000000000000001E-4</v>
      </c>
    </row>
    <row r="347" spans="2:21">
      <c r="B347" t="s">
        <v>1255</v>
      </c>
      <c r="C347" t="s">
        <v>1256</v>
      </c>
      <c r="D347" t="s">
        <v>123</v>
      </c>
      <c r="E347" t="s">
        <v>1014</v>
      </c>
      <c r="F347" t="s">
        <v>1257</v>
      </c>
      <c r="G347" t="s">
        <v>1057</v>
      </c>
      <c r="H347" t="s">
        <v>226</v>
      </c>
      <c r="I347" t="s">
        <v>227</v>
      </c>
      <c r="J347" t="s">
        <v>282</v>
      </c>
      <c r="K347" s="78">
        <v>4.45</v>
      </c>
      <c r="L347" t="s">
        <v>106</v>
      </c>
      <c r="M347" s="79">
        <v>3.7499999999999999E-2</v>
      </c>
      <c r="N347" s="79">
        <v>5.1200000000000002E-2</v>
      </c>
      <c r="O347" s="78">
        <v>2183859.14</v>
      </c>
      <c r="P347" s="78">
        <v>93.449220929153782</v>
      </c>
      <c r="Q347" s="78">
        <v>0</v>
      </c>
      <c r="R347" s="78">
        <v>7275.4496845348503</v>
      </c>
      <c r="S347" s="79">
        <v>6.1000000000000004E-3</v>
      </c>
      <c r="T347" s="79">
        <v>2.2000000000000001E-3</v>
      </c>
      <c r="U347" s="79">
        <v>4.0000000000000002E-4</v>
      </c>
    </row>
    <row r="348" spans="2:21">
      <c r="B348" t="s">
        <v>1258</v>
      </c>
      <c r="C348" t="s">
        <v>1218</v>
      </c>
      <c r="D348" t="s">
        <v>1019</v>
      </c>
      <c r="E348" t="s">
        <v>1014</v>
      </c>
      <c r="F348" t="s">
        <v>1259</v>
      </c>
      <c r="G348" t="s">
        <v>1121</v>
      </c>
      <c r="H348" t="s">
        <v>226</v>
      </c>
      <c r="I348" t="s">
        <v>227</v>
      </c>
      <c r="J348" t="s">
        <v>282</v>
      </c>
      <c r="K348" s="78">
        <v>17.96</v>
      </c>
      <c r="L348" t="s">
        <v>106</v>
      </c>
      <c r="M348" s="79">
        <v>4.7500000000000001E-2</v>
      </c>
      <c r="N348" s="79">
        <v>3.04E-2</v>
      </c>
      <c r="O348" s="78">
        <v>873543.64</v>
      </c>
      <c r="P348" s="78">
        <v>131.81897107327703</v>
      </c>
      <c r="Q348" s="78">
        <v>0</v>
      </c>
      <c r="R348" s="78">
        <v>4105.0840889122501</v>
      </c>
      <c r="S348" s="79">
        <v>4.0000000000000002E-4</v>
      </c>
      <c r="T348" s="79">
        <v>1.1999999999999999E-3</v>
      </c>
      <c r="U348" s="79">
        <v>2.0000000000000001E-4</v>
      </c>
    </row>
    <row r="349" spans="2:21">
      <c r="B349" t="s">
        <v>1260</v>
      </c>
      <c r="C349" t="s">
        <v>1218</v>
      </c>
      <c r="D349" t="s">
        <v>1019</v>
      </c>
      <c r="E349" t="s">
        <v>1014</v>
      </c>
      <c r="F349" t="s">
        <v>1259</v>
      </c>
      <c r="G349" t="s">
        <v>1121</v>
      </c>
      <c r="H349" t="s">
        <v>226</v>
      </c>
      <c r="I349" t="s">
        <v>227</v>
      </c>
      <c r="J349" t="s">
        <v>282</v>
      </c>
      <c r="K349" s="78">
        <v>20.74</v>
      </c>
      <c r="L349" t="s">
        <v>106</v>
      </c>
      <c r="M349" s="79">
        <v>4.9500000000000002E-2</v>
      </c>
      <c r="N349" s="79">
        <v>3.2199999999999999E-2</v>
      </c>
      <c r="O349" s="78">
        <v>1921796.01</v>
      </c>
      <c r="P349" s="78">
        <v>135.33575026413001</v>
      </c>
      <c r="Q349" s="78">
        <v>0</v>
      </c>
      <c r="R349" s="78">
        <v>9272.1266785428397</v>
      </c>
      <c r="S349" s="79">
        <v>1.9E-3</v>
      </c>
      <c r="T349" s="79">
        <v>2.8E-3</v>
      </c>
      <c r="U349" s="79">
        <v>5.9999999999999995E-4</v>
      </c>
    </row>
    <row r="350" spans="2:21">
      <c r="B350" t="s">
        <v>1261</v>
      </c>
      <c r="C350" t="s">
        <v>1218</v>
      </c>
      <c r="D350" t="s">
        <v>1019</v>
      </c>
      <c r="E350" t="s">
        <v>1014</v>
      </c>
      <c r="F350" t="s">
        <v>1262</v>
      </c>
      <c r="G350" t="s">
        <v>1263</v>
      </c>
      <c r="H350" t="s">
        <v>226</v>
      </c>
      <c r="I350" t="s">
        <v>227</v>
      </c>
      <c r="J350" t="s">
        <v>282</v>
      </c>
      <c r="K350" s="78">
        <v>16.77</v>
      </c>
      <c r="L350" t="s">
        <v>106</v>
      </c>
      <c r="M350" s="79">
        <v>5.1299999999999998E-2</v>
      </c>
      <c r="N350" s="79">
        <v>3.9300000000000002E-2</v>
      </c>
      <c r="O350" s="78">
        <v>1528701.41</v>
      </c>
      <c r="P350" s="78">
        <v>118.65794114102604</v>
      </c>
      <c r="Q350" s="78">
        <v>0</v>
      </c>
      <c r="R350" s="78">
        <v>6466.6448328038996</v>
      </c>
      <c r="S350" s="79">
        <v>1.1999999999999999E-3</v>
      </c>
      <c r="T350" s="79">
        <v>1.9E-3</v>
      </c>
      <c r="U350" s="79">
        <v>4.0000000000000002E-4</v>
      </c>
    </row>
    <row r="351" spans="2:21">
      <c r="B351" t="s">
        <v>1264</v>
      </c>
      <c r="C351" t="s">
        <v>1218</v>
      </c>
      <c r="D351" t="s">
        <v>1019</v>
      </c>
      <c r="E351" t="s">
        <v>1014</v>
      </c>
      <c r="F351" t="s">
        <v>1265</v>
      </c>
      <c r="G351" t="s">
        <v>1266</v>
      </c>
      <c r="H351" t="s">
        <v>226</v>
      </c>
      <c r="I351" t="s">
        <v>227</v>
      </c>
      <c r="J351" t="s">
        <v>282</v>
      </c>
      <c r="K351" s="78">
        <v>17.82</v>
      </c>
      <c r="L351" t="s">
        <v>106</v>
      </c>
      <c r="M351" s="79">
        <v>4.2000000000000003E-2</v>
      </c>
      <c r="N351" s="79">
        <v>3.5999999999999997E-2</v>
      </c>
      <c r="O351" s="78">
        <v>2795339.65</v>
      </c>
      <c r="P351" s="78">
        <v>109.76199944749003</v>
      </c>
      <c r="Q351" s="78">
        <v>0</v>
      </c>
      <c r="R351" s="78">
        <v>10938.206764086999</v>
      </c>
      <c r="S351" s="79">
        <v>3.7000000000000002E-3</v>
      </c>
      <c r="T351" s="79">
        <v>3.3E-3</v>
      </c>
      <c r="U351" s="79">
        <v>5.9999999999999995E-4</v>
      </c>
    </row>
    <row r="352" spans="2:21">
      <c r="B352" t="s">
        <v>1267</v>
      </c>
      <c r="C352" t="s">
        <v>1268</v>
      </c>
      <c r="D352" t="s">
        <v>123</v>
      </c>
      <c r="E352" t="s">
        <v>1014</v>
      </c>
      <c r="F352" t="s">
        <v>1269</v>
      </c>
      <c r="G352" t="s">
        <v>388</v>
      </c>
      <c r="H352" t="s">
        <v>226</v>
      </c>
      <c r="I352" t="s">
        <v>227</v>
      </c>
      <c r="J352" t="s">
        <v>282</v>
      </c>
      <c r="K352" s="78">
        <v>7.81</v>
      </c>
      <c r="L352" t="s">
        <v>106</v>
      </c>
      <c r="M352" s="79">
        <v>3.9300000000000002E-2</v>
      </c>
      <c r="N352" s="79">
        <v>4.48E-2</v>
      </c>
      <c r="O352" s="78">
        <v>2284316.62</v>
      </c>
      <c r="P352" s="78">
        <v>94.863109474570734</v>
      </c>
      <c r="Q352" s="78">
        <v>0</v>
      </c>
      <c r="R352" s="78">
        <v>7725.2615050657796</v>
      </c>
      <c r="S352" s="79">
        <v>0</v>
      </c>
      <c r="T352" s="79">
        <v>2.3E-3</v>
      </c>
      <c r="U352" s="79">
        <v>5.0000000000000001E-4</v>
      </c>
    </row>
    <row r="353" spans="2:21">
      <c r="B353" t="s">
        <v>1270</v>
      </c>
      <c r="C353" t="s">
        <v>1218</v>
      </c>
      <c r="D353" t="s">
        <v>1019</v>
      </c>
      <c r="E353" t="s">
        <v>1014</v>
      </c>
      <c r="F353" t="s">
        <v>1271</v>
      </c>
      <c r="G353" t="s">
        <v>1220</v>
      </c>
      <c r="H353" t="s">
        <v>226</v>
      </c>
      <c r="I353" t="s">
        <v>227</v>
      </c>
      <c r="J353" t="s">
        <v>282</v>
      </c>
      <c r="K353" s="78">
        <v>17.95</v>
      </c>
      <c r="L353" t="s">
        <v>106</v>
      </c>
      <c r="M353" s="79">
        <v>4.7E-2</v>
      </c>
      <c r="N353" s="79">
        <v>3.0800000000000001E-2</v>
      </c>
      <c r="O353" s="78">
        <v>2271213.4500000002</v>
      </c>
      <c r="P353" s="78">
        <v>128.51238993913694</v>
      </c>
      <c r="Q353" s="78">
        <v>0</v>
      </c>
      <c r="R353" s="78">
        <v>10405.488792788299</v>
      </c>
      <c r="S353" s="79">
        <v>1.2999999999999999E-3</v>
      </c>
      <c r="T353" s="79">
        <v>3.0999999999999999E-3</v>
      </c>
      <c r="U353" s="79">
        <v>5.9999999999999995E-4</v>
      </c>
    </row>
    <row r="354" spans="2:21">
      <c r="B354" t="s">
        <v>276</v>
      </c>
      <c r="C354" s="16"/>
      <c r="D354" s="16"/>
      <c r="E354" s="16"/>
      <c r="F354" s="16"/>
    </row>
    <row r="355" spans="2:21">
      <c r="B355" t="s">
        <v>377</v>
      </c>
      <c r="C355" s="16"/>
      <c r="D355" s="16"/>
      <c r="E355" s="16"/>
      <c r="F355" s="16"/>
    </row>
    <row r="356" spans="2:21">
      <c r="B356" t="s">
        <v>378</v>
      </c>
      <c r="C356" s="16"/>
      <c r="D356" s="16"/>
      <c r="E356" s="16"/>
      <c r="F356" s="16"/>
    </row>
    <row r="357" spans="2:21">
      <c r="B357" t="s">
        <v>379</v>
      </c>
      <c r="C357" s="16"/>
      <c r="D357" s="16"/>
      <c r="E357" s="16"/>
      <c r="F357" s="16"/>
    </row>
    <row r="358" spans="2:21">
      <c r="B358" t="s">
        <v>380</v>
      </c>
      <c r="C358" s="16"/>
      <c r="D358" s="16"/>
      <c r="E358" s="16"/>
      <c r="F358" s="16"/>
    </row>
    <row r="359" spans="2:21"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6" workbookViewId="0">
      <selection activeCell="E109" sqref="E10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43921</v>
      </c>
      <c r="E1" s="16"/>
      <c r="F1" s="16"/>
      <c r="G1" s="16"/>
    </row>
    <row r="2" spans="2:62">
      <c r="B2" s="2" t="s">
        <v>1</v>
      </c>
      <c r="C2" s="12" t="s">
        <v>197</v>
      </c>
      <c r="E2" s="16"/>
      <c r="F2" s="16"/>
      <c r="G2" s="16"/>
    </row>
    <row r="3" spans="2:62">
      <c r="B3" s="2" t="s">
        <v>2</v>
      </c>
      <c r="C3" s="26" t="s">
        <v>4386</v>
      </c>
      <c r="E3" s="16"/>
      <c r="F3" s="16"/>
      <c r="G3" s="16"/>
    </row>
    <row r="4" spans="2:62" s="1" customFormat="1">
      <c r="B4" s="2" t="s">
        <v>3</v>
      </c>
    </row>
    <row r="5" spans="2:62">
      <c r="B5" s="75" t="s">
        <v>198</v>
      </c>
      <c r="C5" t="s">
        <v>199</v>
      </c>
    </row>
    <row r="6" spans="2:62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BJ6" s="19"/>
    </row>
    <row r="7" spans="2:62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206443806.71000001</v>
      </c>
      <c r="J11" s="7"/>
      <c r="K11" s="76">
        <v>1506.11720515</v>
      </c>
      <c r="L11" s="76">
        <v>2508322.6248080255</v>
      </c>
      <c r="M11" s="7"/>
      <c r="N11" s="77">
        <v>1</v>
      </c>
      <c r="O11" s="77">
        <v>0.14879999999999999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197571397.33000001</v>
      </c>
      <c r="K12" s="82">
        <v>874.6567</v>
      </c>
      <c r="L12" s="82">
        <v>1660652.4771194539</v>
      </c>
      <c r="N12" s="81">
        <v>0.66210000000000002</v>
      </c>
      <c r="O12" s="81">
        <v>9.8500000000000004E-2</v>
      </c>
    </row>
    <row r="13" spans="2:62">
      <c r="B13" s="80" t="s">
        <v>1272</v>
      </c>
      <c r="E13" s="16"/>
      <c r="F13" s="16"/>
      <c r="G13" s="16"/>
      <c r="I13" s="82">
        <v>66078212.810000002</v>
      </c>
      <c r="K13" s="82">
        <v>217.42797999999999</v>
      </c>
      <c r="L13" s="82">
        <v>1077888.2313063799</v>
      </c>
      <c r="N13" s="81">
        <v>0.42970000000000003</v>
      </c>
      <c r="O13" s="81">
        <v>6.4000000000000001E-2</v>
      </c>
    </row>
    <row r="14" spans="2:62">
      <c r="B14" t="s">
        <v>1273</v>
      </c>
      <c r="C14" t="s">
        <v>1274</v>
      </c>
      <c r="D14" t="s">
        <v>100</v>
      </c>
      <c r="E14" t="s">
        <v>123</v>
      </c>
      <c r="F14" t="s">
        <v>751</v>
      </c>
      <c r="G14" t="s">
        <v>542</v>
      </c>
      <c r="H14" t="s">
        <v>102</v>
      </c>
      <c r="I14" s="78">
        <v>12750625.58</v>
      </c>
      <c r="J14" s="78">
        <v>97.1</v>
      </c>
      <c r="K14" s="78">
        <v>0</v>
      </c>
      <c r="L14" s="78">
        <v>12380.857438180001</v>
      </c>
      <c r="M14" s="79">
        <v>4.0000000000000001E-3</v>
      </c>
      <c r="N14" s="79">
        <v>4.8999999999999998E-3</v>
      </c>
      <c r="O14" s="79">
        <v>6.9999999999999999E-4</v>
      </c>
    </row>
    <row r="15" spans="2:62">
      <c r="B15" t="s">
        <v>1275</v>
      </c>
      <c r="C15" t="s">
        <v>1276</v>
      </c>
      <c r="D15" t="s">
        <v>100</v>
      </c>
      <c r="E15" t="s">
        <v>123</v>
      </c>
      <c r="F15" t="s">
        <v>1277</v>
      </c>
      <c r="G15" t="s">
        <v>538</v>
      </c>
      <c r="H15" t="s">
        <v>102</v>
      </c>
      <c r="I15" s="78">
        <v>1020477.6</v>
      </c>
      <c r="J15" s="78">
        <v>1700</v>
      </c>
      <c r="K15" s="78">
        <v>0</v>
      </c>
      <c r="L15" s="78">
        <v>17348.119200000001</v>
      </c>
      <c r="M15" s="79">
        <v>4.0000000000000001E-3</v>
      </c>
      <c r="N15" s="79">
        <v>6.8999999999999999E-3</v>
      </c>
      <c r="O15" s="79">
        <v>1E-3</v>
      </c>
    </row>
    <row r="16" spans="2:62">
      <c r="B16" t="s">
        <v>1278</v>
      </c>
      <c r="C16" t="s">
        <v>1279</v>
      </c>
      <c r="D16" t="s">
        <v>100</v>
      </c>
      <c r="E16" t="s">
        <v>123</v>
      </c>
      <c r="F16" t="s">
        <v>1280</v>
      </c>
      <c r="G16" t="s">
        <v>538</v>
      </c>
      <c r="H16" t="s">
        <v>102</v>
      </c>
      <c r="I16" s="78">
        <v>769348.75</v>
      </c>
      <c r="J16" s="78">
        <v>1940</v>
      </c>
      <c r="K16" s="78">
        <v>0</v>
      </c>
      <c r="L16" s="78">
        <v>14925.365750000001</v>
      </c>
      <c r="M16" s="79">
        <v>3.5000000000000001E-3</v>
      </c>
      <c r="N16" s="79">
        <v>6.0000000000000001E-3</v>
      </c>
      <c r="O16" s="79">
        <v>8.9999999999999998E-4</v>
      </c>
    </row>
    <row r="17" spans="2:15">
      <c r="B17" t="s">
        <v>1281</v>
      </c>
      <c r="C17" t="s">
        <v>1282</v>
      </c>
      <c r="D17" t="s">
        <v>100</v>
      </c>
      <c r="E17" t="s">
        <v>123</v>
      </c>
      <c r="F17" t="s">
        <v>796</v>
      </c>
      <c r="G17" t="s">
        <v>797</v>
      </c>
      <c r="H17" t="s">
        <v>102</v>
      </c>
      <c r="I17" s="78">
        <v>127429.03</v>
      </c>
      <c r="J17" s="78">
        <v>46240</v>
      </c>
      <c r="K17" s="78">
        <v>0</v>
      </c>
      <c r="L17" s="78">
        <v>58923.183471999997</v>
      </c>
      <c r="M17" s="79">
        <v>2.8999999999999998E-3</v>
      </c>
      <c r="N17" s="79">
        <v>2.35E-2</v>
      </c>
      <c r="O17" s="79">
        <v>3.5000000000000001E-3</v>
      </c>
    </row>
    <row r="18" spans="2:15">
      <c r="B18" t="s">
        <v>1283</v>
      </c>
      <c r="C18" t="s">
        <v>1284</v>
      </c>
      <c r="D18" t="s">
        <v>100</v>
      </c>
      <c r="E18" t="s">
        <v>123</v>
      </c>
      <c r="F18" t="s">
        <v>451</v>
      </c>
      <c r="G18" t="s">
        <v>388</v>
      </c>
      <c r="H18" t="s">
        <v>102</v>
      </c>
      <c r="I18" s="78">
        <v>4376514.71</v>
      </c>
      <c r="J18" s="78">
        <v>1050</v>
      </c>
      <c r="K18" s="78">
        <v>183.29275000000001</v>
      </c>
      <c r="L18" s="78">
        <v>46136.697204999997</v>
      </c>
      <c r="M18" s="79">
        <v>3.8E-3</v>
      </c>
      <c r="N18" s="79">
        <v>1.84E-2</v>
      </c>
      <c r="O18" s="79">
        <v>2.7000000000000001E-3</v>
      </c>
    </row>
    <row r="19" spans="2:15">
      <c r="B19" t="s">
        <v>1285</v>
      </c>
      <c r="C19" t="s">
        <v>1286</v>
      </c>
      <c r="D19" t="s">
        <v>100</v>
      </c>
      <c r="E19" t="s">
        <v>123</v>
      </c>
      <c r="F19" t="s">
        <v>1287</v>
      </c>
      <c r="G19" t="s">
        <v>388</v>
      </c>
      <c r="H19" t="s">
        <v>102</v>
      </c>
      <c r="I19" s="78">
        <v>5862844.1299999999</v>
      </c>
      <c r="J19" s="78">
        <v>2131</v>
      </c>
      <c r="K19" s="78">
        <v>0</v>
      </c>
      <c r="L19" s="78">
        <v>124937.20841029999</v>
      </c>
      <c r="M19" s="79">
        <v>4.4000000000000003E-3</v>
      </c>
      <c r="N19" s="79">
        <v>4.9799999999999997E-2</v>
      </c>
      <c r="O19" s="79">
        <v>7.4000000000000003E-3</v>
      </c>
    </row>
    <row r="20" spans="2:15">
      <c r="B20" t="s">
        <v>1288</v>
      </c>
      <c r="C20" t="s">
        <v>1289</v>
      </c>
      <c r="D20" t="s">
        <v>100</v>
      </c>
      <c r="E20" t="s">
        <v>123</v>
      </c>
      <c r="F20" t="s">
        <v>393</v>
      </c>
      <c r="G20" t="s">
        <v>388</v>
      </c>
      <c r="H20" t="s">
        <v>102</v>
      </c>
      <c r="I20" s="78">
        <v>6428444.1200000001</v>
      </c>
      <c r="J20" s="78">
        <v>1960</v>
      </c>
      <c r="K20" s="78">
        <v>0</v>
      </c>
      <c r="L20" s="78">
        <v>125997.50475199999</v>
      </c>
      <c r="M20" s="79">
        <v>4.1999999999999997E-3</v>
      </c>
      <c r="N20" s="79">
        <v>5.0200000000000002E-2</v>
      </c>
      <c r="O20" s="79">
        <v>7.4999999999999997E-3</v>
      </c>
    </row>
    <row r="21" spans="2:15">
      <c r="B21" t="s">
        <v>1290</v>
      </c>
      <c r="C21" t="s">
        <v>1291</v>
      </c>
      <c r="D21" t="s">
        <v>100</v>
      </c>
      <c r="E21" t="s">
        <v>123</v>
      </c>
      <c r="F21" t="s">
        <v>660</v>
      </c>
      <c r="G21" t="s">
        <v>388</v>
      </c>
      <c r="H21" t="s">
        <v>102</v>
      </c>
      <c r="I21" s="78">
        <v>1041145.99</v>
      </c>
      <c r="J21" s="78">
        <v>6623</v>
      </c>
      <c r="K21" s="78">
        <v>0</v>
      </c>
      <c r="L21" s="78">
        <v>68955.098917700001</v>
      </c>
      <c r="M21" s="79">
        <v>4.4000000000000003E-3</v>
      </c>
      <c r="N21" s="79">
        <v>2.75E-2</v>
      </c>
      <c r="O21" s="79">
        <v>4.1000000000000003E-3</v>
      </c>
    </row>
    <row r="22" spans="2:15">
      <c r="B22" t="s">
        <v>1292</v>
      </c>
      <c r="C22" t="s">
        <v>1293</v>
      </c>
      <c r="D22" t="s">
        <v>100</v>
      </c>
      <c r="E22" t="s">
        <v>123</v>
      </c>
      <c r="F22" t="s">
        <v>1294</v>
      </c>
      <c r="G22" t="s">
        <v>388</v>
      </c>
      <c r="H22" t="s">
        <v>102</v>
      </c>
      <c r="I22" s="78">
        <v>291168.90999999997</v>
      </c>
      <c r="J22" s="78">
        <v>8676</v>
      </c>
      <c r="K22" s="78">
        <v>0</v>
      </c>
      <c r="L22" s="78">
        <v>25261.814631599998</v>
      </c>
      <c r="M22" s="79">
        <v>2.8999999999999998E-3</v>
      </c>
      <c r="N22" s="79">
        <v>1.01E-2</v>
      </c>
      <c r="O22" s="79">
        <v>1.5E-3</v>
      </c>
    </row>
    <row r="23" spans="2:15">
      <c r="B23" t="s">
        <v>1295</v>
      </c>
      <c r="C23" t="s">
        <v>1296</v>
      </c>
      <c r="D23" t="s">
        <v>100</v>
      </c>
      <c r="E23" t="s">
        <v>123</v>
      </c>
      <c r="F23" t="s">
        <v>899</v>
      </c>
      <c r="G23" t="s">
        <v>112</v>
      </c>
      <c r="H23" t="s">
        <v>102</v>
      </c>
      <c r="I23" s="78">
        <v>34085.39</v>
      </c>
      <c r="J23" s="78">
        <v>148890</v>
      </c>
      <c r="K23" s="78">
        <v>0</v>
      </c>
      <c r="L23" s="78">
        <v>50749.737171000001</v>
      </c>
      <c r="M23" s="79">
        <v>8.6E-3</v>
      </c>
      <c r="N23" s="79">
        <v>2.0199999999999999E-2</v>
      </c>
      <c r="O23" s="79">
        <v>3.0000000000000001E-3</v>
      </c>
    </row>
    <row r="24" spans="2:15">
      <c r="B24" t="s">
        <v>1297</v>
      </c>
      <c r="C24" t="s">
        <v>1298</v>
      </c>
      <c r="D24" t="s">
        <v>100</v>
      </c>
      <c r="E24" t="s">
        <v>123</v>
      </c>
      <c r="F24" t="s">
        <v>1299</v>
      </c>
      <c r="G24" t="s">
        <v>997</v>
      </c>
      <c r="H24" t="s">
        <v>102</v>
      </c>
      <c r="I24" s="78">
        <v>65876.25</v>
      </c>
      <c r="J24" s="78">
        <v>2578</v>
      </c>
      <c r="K24" s="78">
        <v>0</v>
      </c>
      <c r="L24" s="78">
        <v>1698.2897250000001</v>
      </c>
      <c r="M24" s="79">
        <v>4.0000000000000002E-4</v>
      </c>
      <c r="N24" s="79">
        <v>6.9999999999999999E-4</v>
      </c>
      <c r="O24" s="79">
        <v>1E-4</v>
      </c>
    </row>
    <row r="25" spans="2:15">
      <c r="B25" t="s">
        <v>1300</v>
      </c>
      <c r="C25" t="s">
        <v>1301</v>
      </c>
      <c r="D25" t="s">
        <v>100</v>
      </c>
      <c r="E25" t="s">
        <v>123</v>
      </c>
      <c r="F25" t="s">
        <v>1000</v>
      </c>
      <c r="G25" t="s">
        <v>997</v>
      </c>
      <c r="H25" t="s">
        <v>102</v>
      </c>
      <c r="I25" s="78">
        <v>6126473.29</v>
      </c>
      <c r="J25" s="78">
        <v>297</v>
      </c>
      <c r="K25" s="78">
        <v>0</v>
      </c>
      <c r="L25" s="78">
        <v>18195.6256713</v>
      </c>
      <c r="M25" s="79">
        <v>5.1999999999999998E-3</v>
      </c>
      <c r="N25" s="79">
        <v>7.3000000000000001E-3</v>
      </c>
      <c r="O25" s="79">
        <v>1.1000000000000001E-3</v>
      </c>
    </row>
    <row r="26" spans="2:15">
      <c r="B26" t="s">
        <v>1302</v>
      </c>
      <c r="C26" t="s">
        <v>1303</v>
      </c>
      <c r="D26" t="s">
        <v>100</v>
      </c>
      <c r="E26" t="s">
        <v>123</v>
      </c>
      <c r="F26" t="s">
        <v>820</v>
      </c>
      <c r="G26" t="s">
        <v>586</v>
      </c>
      <c r="H26" t="s">
        <v>102</v>
      </c>
      <c r="I26" s="78">
        <v>5538052</v>
      </c>
      <c r="J26" s="78">
        <v>1128</v>
      </c>
      <c r="K26" s="78">
        <v>0</v>
      </c>
      <c r="L26" s="78">
        <v>62469.226560000003</v>
      </c>
      <c r="M26" s="79">
        <v>4.1999999999999997E-3</v>
      </c>
      <c r="N26" s="79">
        <v>2.4899999999999999E-2</v>
      </c>
      <c r="O26" s="79">
        <v>3.7000000000000002E-3</v>
      </c>
    </row>
    <row r="27" spans="2:15">
      <c r="B27" t="s">
        <v>1304</v>
      </c>
      <c r="C27" t="s">
        <v>1305</v>
      </c>
      <c r="D27" t="s">
        <v>100</v>
      </c>
      <c r="E27" t="s">
        <v>123</v>
      </c>
      <c r="F27" t="s">
        <v>1306</v>
      </c>
      <c r="G27" t="s">
        <v>1307</v>
      </c>
      <c r="H27" t="s">
        <v>102</v>
      </c>
      <c r="I27" s="78">
        <v>202245.48</v>
      </c>
      <c r="J27" s="78">
        <v>5700</v>
      </c>
      <c r="K27" s="78">
        <v>0</v>
      </c>
      <c r="L27" s="78">
        <v>11527.99236</v>
      </c>
      <c r="M27" s="79">
        <v>1.9E-3</v>
      </c>
      <c r="N27" s="79">
        <v>4.5999999999999999E-3</v>
      </c>
      <c r="O27" s="79">
        <v>6.9999999999999999E-4</v>
      </c>
    </row>
    <row r="28" spans="2:15">
      <c r="B28" t="s">
        <v>1308</v>
      </c>
      <c r="C28" t="s">
        <v>1309</v>
      </c>
      <c r="D28" t="s">
        <v>100</v>
      </c>
      <c r="E28" t="s">
        <v>123</v>
      </c>
      <c r="F28" t="s">
        <v>1310</v>
      </c>
      <c r="G28" t="s">
        <v>807</v>
      </c>
      <c r="H28" t="s">
        <v>102</v>
      </c>
      <c r="I28" s="78">
        <v>12517.51</v>
      </c>
      <c r="J28" s="78">
        <v>37960</v>
      </c>
      <c r="K28" s="78">
        <v>34.13523</v>
      </c>
      <c r="L28" s="78">
        <v>4785.7820259999999</v>
      </c>
      <c r="M28" s="79">
        <v>1E-4</v>
      </c>
      <c r="N28" s="79">
        <v>1.9E-3</v>
      </c>
      <c r="O28" s="79">
        <v>2.9999999999999997E-4</v>
      </c>
    </row>
    <row r="29" spans="2:15">
      <c r="B29" t="s">
        <v>1311</v>
      </c>
      <c r="C29" t="s">
        <v>1312</v>
      </c>
      <c r="D29" t="s">
        <v>100</v>
      </c>
      <c r="E29" t="s">
        <v>123</v>
      </c>
      <c r="F29" t="s">
        <v>806</v>
      </c>
      <c r="G29" t="s">
        <v>807</v>
      </c>
      <c r="H29" t="s">
        <v>102</v>
      </c>
      <c r="I29" s="78">
        <v>500890.07</v>
      </c>
      <c r="J29" s="78">
        <v>9250</v>
      </c>
      <c r="K29" s="78">
        <v>0</v>
      </c>
      <c r="L29" s="78">
        <v>46332.331474999999</v>
      </c>
      <c r="M29" s="79">
        <v>4.3E-3</v>
      </c>
      <c r="N29" s="79">
        <v>1.8499999999999999E-2</v>
      </c>
      <c r="O29" s="79">
        <v>2.7000000000000001E-3</v>
      </c>
    </row>
    <row r="30" spans="2:15">
      <c r="B30" t="s">
        <v>1313</v>
      </c>
      <c r="C30" t="s">
        <v>1314</v>
      </c>
      <c r="D30" t="s">
        <v>100</v>
      </c>
      <c r="E30" t="s">
        <v>123</v>
      </c>
      <c r="F30" t="s">
        <v>904</v>
      </c>
      <c r="G30" t="s">
        <v>905</v>
      </c>
      <c r="H30" t="s">
        <v>102</v>
      </c>
      <c r="I30" s="78">
        <v>60</v>
      </c>
      <c r="J30" s="78">
        <v>12180</v>
      </c>
      <c r="K30" s="78">
        <v>0</v>
      </c>
      <c r="L30" s="78">
        <v>7.3079999999999998</v>
      </c>
      <c r="M30" s="79">
        <v>0</v>
      </c>
      <c r="N30" s="79">
        <v>0</v>
      </c>
      <c r="O30" s="79">
        <v>0</v>
      </c>
    </row>
    <row r="31" spans="2:15">
      <c r="B31" t="s">
        <v>1315</v>
      </c>
      <c r="C31" t="s">
        <v>1316</v>
      </c>
      <c r="D31" t="s">
        <v>100</v>
      </c>
      <c r="E31" t="s">
        <v>123</v>
      </c>
      <c r="F31" t="s">
        <v>506</v>
      </c>
      <c r="G31" t="s">
        <v>507</v>
      </c>
      <c r="H31" t="s">
        <v>102</v>
      </c>
      <c r="I31" s="78">
        <v>1405880.62</v>
      </c>
      <c r="J31" s="78">
        <v>2010</v>
      </c>
      <c r="K31" s="78">
        <v>0</v>
      </c>
      <c r="L31" s="78">
        <v>28258.200462000001</v>
      </c>
      <c r="M31" s="79">
        <v>5.7000000000000002E-3</v>
      </c>
      <c r="N31" s="79">
        <v>1.1299999999999999E-2</v>
      </c>
      <c r="O31" s="79">
        <v>1.6999999999999999E-3</v>
      </c>
    </row>
    <row r="32" spans="2:15">
      <c r="B32" t="s">
        <v>1317</v>
      </c>
      <c r="C32" t="s">
        <v>1318</v>
      </c>
      <c r="D32" t="s">
        <v>100</v>
      </c>
      <c r="E32" t="s">
        <v>123</v>
      </c>
      <c r="F32" t="s">
        <v>910</v>
      </c>
      <c r="G32" t="s">
        <v>911</v>
      </c>
      <c r="H32" t="s">
        <v>102</v>
      </c>
      <c r="I32" s="78">
        <v>1789560.72</v>
      </c>
      <c r="J32" s="78">
        <v>2269</v>
      </c>
      <c r="K32" s="78">
        <v>0</v>
      </c>
      <c r="L32" s="78">
        <v>40605.132736799998</v>
      </c>
      <c r="M32" s="79">
        <v>5.0000000000000001E-3</v>
      </c>
      <c r="N32" s="79">
        <v>1.6199999999999999E-2</v>
      </c>
      <c r="O32" s="79">
        <v>2.3999999999999998E-3</v>
      </c>
    </row>
    <row r="33" spans="2:15">
      <c r="B33" t="s">
        <v>1319</v>
      </c>
      <c r="C33" t="s">
        <v>1320</v>
      </c>
      <c r="D33" t="s">
        <v>100</v>
      </c>
      <c r="E33" t="s">
        <v>123</v>
      </c>
      <c r="F33" t="s">
        <v>512</v>
      </c>
      <c r="G33" t="s">
        <v>448</v>
      </c>
      <c r="H33" t="s">
        <v>102</v>
      </c>
      <c r="I33" s="78">
        <v>484269.76</v>
      </c>
      <c r="J33" s="78">
        <v>5200</v>
      </c>
      <c r="K33" s="78">
        <v>0</v>
      </c>
      <c r="L33" s="78">
        <v>25182.02752</v>
      </c>
      <c r="M33" s="79">
        <v>3.7000000000000002E-3</v>
      </c>
      <c r="N33" s="79">
        <v>0.01</v>
      </c>
      <c r="O33" s="79">
        <v>1.5E-3</v>
      </c>
    </row>
    <row r="34" spans="2:15">
      <c r="B34" t="s">
        <v>1321</v>
      </c>
      <c r="C34" t="s">
        <v>1322</v>
      </c>
      <c r="D34" t="s">
        <v>100</v>
      </c>
      <c r="E34" t="s">
        <v>123</v>
      </c>
      <c r="F34" t="s">
        <v>515</v>
      </c>
      <c r="G34" t="s">
        <v>448</v>
      </c>
      <c r="H34" t="s">
        <v>102</v>
      </c>
      <c r="I34" s="78">
        <v>1088714.42</v>
      </c>
      <c r="J34" s="78">
        <v>2100</v>
      </c>
      <c r="K34" s="78">
        <v>0</v>
      </c>
      <c r="L34" s="78">
        <v>22863.002820000002</v>
      </c>
      <c r="M34" s="79">
        <v>2.8999999999999998E-3</v>
      </c>
      <c r="N34" s="79">
        <v>9.1000000000000004E-3</v>
      </c>
      <c r="O34" s="79">
        <v>1.4E-3</v>
      </c>
    </row>
    <row r="35" spans="2:15">
      <c r="B35" t="s">
        <v>1323</v>
      </c>
      <c r="C35" t="s">
        <v>1324</v>
      </c>
      <c r="D35" t="s">
        <v>100</v>
      </c>
      <c r="E35" t="s">
        <v>123</v>
      </c>
      <c r="F35" t="s">
        <v>566</v>
      </c>
      <c r="G35" t="s">
        <v>448</v>
      </c>
      <c r="H35" t="s">
        <v>102</v>
      </c>
      <c r="I35" s="78">
        <v>2778515.73</v>
      </c>
      <c r="J35" s="78">
        <v>771</v>
      </c>
      <c r="K35" s="78">
        <v>0</v>
      </c>
      <c r="L35" s="78">
        <v>21422.356278300002</v>
      </c>
      <c r="M35" s="79">
        <v>3.3999999999999998E-3</v>
      </c>
      <c r="N35" s="79">
        <v>8.5000000000000006E-3</v>
      </c>
      <c r="O35" s="79">
        <v>1.2999999999999999E-3</v>
      </c>
    </row>
    <row r="36" spans="2:15">
      <c r="B36" t="s">
        <v>1325</v>
      </c>
      <c r="C36" t="s">
        <v>1326</v>
      </c>
      <c r="D36" t="s">
        <v>100</v>
      </c>
      <c r="E36" t="s">
        <v>123</v>
      </c>
      <c r="F36" t="s">
        <v>486</v>
      </c>
      <c r="G36" t="s">
        <v>448</v>
      </c>
      <c r="H36" t="s">
        <v>102</v>
      </c>
      <c r="I36" s="78">
        <v>242607.35999999999</v>
      </c>
      <c r="J36" s="78">
        <v>13830</v>
      </c>
      <c r="K36" s="78">
        <v>0</v>
      </c>
      <c r="L36" s="78">
        <v>33552.597887999997</v>
      </c>
      <c r="M36" s="79">
        <v>5.1000000000000004E-3</v>
      </c>
      <c r="N36" s="79">
        <v>1.34E-2</v>
      </c>
      <c r="O36" s="79">
        <v>2E-3</v>
      </c>
    </row>
    <row r="37" spans="2:15">
      <c r="B37" t="s">
        <v>1327</v>
      </c>
      <c r="C37" t="s">
        <v>1328</v>
      </c>
      <c r="D37" t="s">
        <v>100</v>
      </c>
      <c r="E37" t="s">
        <v>123</v>
      </c>
      <c r="F37" t="s">
        <v>465</v>
      </c>
      <c r="G37" t="s">
        <v>448</v>
      </c>
      <c r="H37" t="s">
        <v>102</v>
      </c>
      <c r="I37" s="78">
        <v>421119.98</v>
      </c>
      <c r="J37" s="78">
        <v>20480</v>
      </c>
      <c r="K37" s="78">
        <v>0</v>
      </c>
      <c r="L37" s="78">
        <v>86245.371904</v>
      </c>
      <c r="M37" s="79">
        <v>3.5000000000000001E-3</v>
      </c>
      <c r="N37" s="79">
        <v>3.44E-2</v>
      </c>
      <c r="O37" s="79">
        <v>5.1000000000000004E-3</v>
      </c>
    </row>
    <row r="38" spans="2:15">
      <c r="B38" t="s">
        <v>1329</v>
      </c>
      <c r="C38" t="s">
        <v>1330</v>
      </c>
      <c r="D38" t="s">
        <v>100</v>
      </c>
      <c r="E38" t="s">
        <v>123</v>
      </c>
      <c r="F38" t="s">
        <v>1015</v>
      </c>
      <c r="G38" t="s">
        <v>1331</v>
      </c>
      <c r="H38" t="s">
        <v>102</v>
      </c>
      <c r="I38" s="78">
        <v>431763.65</v>
      </c>
      <c r="J38" s="78">
        <v>3258</v>
      </c>
      <c r="K38" s="78">
        <v>0</v>
      </c>
      <c r="L38" s="78">
        <v>14066.859716999999</v>
      </c>
      <c r="M38" s="79">
        <v>4.0000000000000002E-4</v>
      </c>
      <c r="N38" s="79">
        <v>5.5999999999999999E-3</v>
      </c>
      <c r="O38" s="79">
        <v>8.0000000000000004E-4</v>
      </c>
    </row>
    <row r="39" spans="2:15">
      <c r="B39" t="s">
        <v>1332</v>
      </c>
      <c r="C39" t="s">
        <v>1333</v>
      </c>
      <c r="D39" t="s">
        <v>100</v>
      </c>
      <c r="E39" t="s">
        <v>123</v>
      </c>
      <c r="F39" t="s">
        <v>1334</v>
      </c>
      <c r="G39" t="s">
        <v>1331</v>
      </c>
      <c r="H39" t="s">
        <v>102</v>
      </c>
      <c r="I39" s="78">
        <v>117494.42</v>
      </c>
      <c r="J39" s="78">
        <v>17380</v>
      </c>
      <c r="K39" s="78">
        <v>0</v>
      </c>
      <c r="L39" s="78">
        <v>20420.530196</v>
      </c>
      <c r="M39" s="79">
        <v>8.9999999999999998E-4</v>
      </c>
      <c r="N39" s="79">
        <v>8.0999999999999996E-3</v>
      </c>
      <c r="O39" s="79">
        <v>1.1999999999999999E-3</v>
      </c>
    </row>
    <row r="40" spans="2:15">
      <c r="B40" t="s">
        <v>1335</v>
      </c>
      <c r="C40" t="s">
        <v>1336</v>
      </c>
      <c r="D40" t="s">
        <v>100</v>
      </c>
      <c r="E40" t="s">
        <v>123</v>
      </c>
      <c r="F40" t="s">
        <v>1337</v>
      </c>
      <c r="G40" t="s">
        <v>125</v>
      </c>
      <c r="H40" t="s">
        <v>102</v>
      </c>
      <c r="I40" s="78">
        <v>172884.92</v>
      </c>
      <c r="J40" s="78">
        <v>24100</v>
      </c>
      <c r="K40" s="78">
        <v>0</v>
      </c>
      <c r="L40" s="78">
        <v>41665.265720000003</v>
      </c>
      <c r="M40" s="79">
        <v>3.3999999999999998E-3</v>
      </c>
      <c r="N40" s="79">
        <v>1.66E-2</v>
      </c>
      <c r="O40" s="79">
        <v>2.5000000000000001E-3</v>
      </c>
    </row>
    <row r="41" spans="2:15">
      <c r="B41" t="s">
        <v>1338</v>
      </c>
      <c r="C41" t="s">
        <v>1339</v>
      </c>
      <c r="D41" t="s">
        <v>100</v>
      </c>
      <c r="E41" t="s">
        <v>123</v>
      </c>
      <c r="F41" t="s">
        <v>1340</v>
      </c>
      <c r="G41" t="s">
        <v>129</v>
      </c>
      <c r="H41" t="s">
        <v>102</v>
      </c>
      <c r="I41" s="78">
        <v>42550.52</v>
      </c>
      <c r="J41" s="78">
        <v>52350</v>
      </c>
      <c r="K41" s="78">
        <v>0</v>
      </c>
      <c r="L41" s="78">
        <v>22275.197219999998</v>
      </c>
      <c r="M41" s="79">
        <v>5.9999999999999995E-4</v>
      </c>
      <c r="N41" s="79">
        <v>8.8999999999999999E-3</v>
      </c>
      <c r="O41" s="79">
        <v>1.2999999999999999E-3</v>
      </c>
    </row>
    <row r="42" spans="2:15">
      <c r="B42" t="s">
        <v>1341</v>
      </c>
      <c r="C42" t="s">
        <v>1342</v>
      </c>
      <c r="D42" t="s">
        <v>100</v>
      </c>
      <c r="E42" t="s">
        <v>123</v>
      </c>
      <c r="F42" t="s">
        <v>589</v>
      </c>
      <c r="G42" t="s">
        <v>132</v>
      </c>
      <c r="H42" t="s">
        <v>102</v>
      </c>
      <c r="I42" s="78">
        <v>11954651.9</v>
      </c>
      <c r="J42" s="78">
        <v>256.8</v>
      </c>
      <c r="K42" s="78">
        <v>0</v>
      </c>
      <c r="L42" s="78">
        <v>30699.546079200001</v>
      </c>
      <c r="M42" s="79">
        <v>4.3E-3</v>
      </c>
      <c r="N42" s="79">
        <v>1.2200000000000001E-2</v>
      </c>
      <c r="O42" s="79">
        <v>1.8E-3</v>
      </c>
    </row>
    <row r="43" spans="2:15">
      <c r="B43" s="80" t="s">
        <v>1343</v>
      </c>
      <c r="E43" s="16"/>
      <c r="F43" s="16"/>
      <c r="G43" s="16"/>
      <c r="I43" s="82">
        <v>104165589.25</v>
      </c>
      <c r="K43" s="82">
        <v>600.97410000000002</v>
      </c>
      <c r="L43" s="82">
        <v>490735.32092382002</v>
      </c>
      <c r="N43" s="81">
        <v>0.1956</v>
      </c>
      <c r="O43" s="81">
        <v>2.9100000000000001E-2</v>
      </c>
    </row>
    <row r="44" spans="2:15">
      <c r="B44" t="s">
        <v>1344</v>
      </c>
      <c r="C44" t="s">
        <v>1345</v>
      </c>
      <c r="D44" t="s">
        <v>100</v>
      </c>
      <c r="E44" t="s">
        <v>123</v>
      </c>
      <c r="F44" t="s">
        <v>1346</v>
      </c>
      <c r="G44" t="s">
        <v>101</v>
      </c>
      <c r="H44" t="s">
        <v>102</v>
      </c>
      <c r="I44" s="78">
        <v>12223.3</v>
      </c>
      <c r="J44" s="78">
        <v>11790</v>
      </c>
      <c r="K44" s="78">
        <v>0</v>
      </c>
      <c r="L44" s="78">
        <v>1441.12707</v>
      </c>
      <c r="M44" s="79">
        <v>8.9999999999999998E-4</v>
      </c>
      <c r="N44" s="79">
        <v>5.9999999999999995E-4</v>
      </c>
      <c r="O44" s="79">
        <v>1E-4</v>
      </c>
    </row>
    <row r="45" spans="2:15">
      <c r="B45" t="s">
        <v>1347</v>
      </c>
      <c r="C45" t="s">
        <v>1348</v>
      </c>
      <c r="D45" t="s">
        <v>100</v>
      </c>
      <c r="E45" t="s">
        <v>123</v>
      </c>
      <c r="F45" t="s">
        <v>1349</v>
      </c>
      <c r="G45" t="s">
        <v>1350</v>
      </c>
      <c r="H45" t="s">
        <v>102</v>
      </c>
      <c r="I45" s="78">
        <v>156332.98000000001</v>
      </c>
      <c r="J45" s="78">
        <v>4910</v>
      </c>
      <c r="K45" s="78">
        <v>0</v>
      </c>
      <c r="L45" s="78">
        <v>7675.9493179999999</v>
      </c>
      <c r="M45" s="79">
        <v>6.3E-3</v>
      </c>
      <c r="N45" s="79">
        <v>3.0999999999999999E-3</v>
      </c>
      <c r="O45" s="79">
        <v>5.0000000000000001E-4</v>
      </c>
    </row>
    <row r="46" spans="2:15">
      <c r="B46" t="s">
        <v>1351</v>
      </c>
      <c r="C46" t="s">
        <v>1352</v>
      </c>
      <c r="D46" t="s">
        <v>100</v>
      </c>
      <c r="E46" t="s">
        <v>123</v>
      </c>
      <c r="F46" t="s">
        <v>1353</v>
      </c>
      <c r="G46" t="s">
        <v>1350</v>
      </c>
      <c r="H46" t="s">
        <v>102</v>
      </c>
      <c r="I46" s="78">
        <v>941823.99</v>
      </c>
      <c r="J46" s="78">
        <v>2236</v>
      </c>
      <c r="K46" s="78">
        <v>0</v>
      </c>
      <c r="L46" s="78">
        <v>21059.184416399999</v>
      </c>
      <c r="M46" s="79">
        <v>8.6999999999999994E-3</v>
      </c>
      <c r="N46" s="79">
        <v>8.3999999999999995E-3</v>
      </c>
      <c r="O46" s="79">
        <v>1.1999999999999999E-3</v>
      </c>
    </row>
    <row r="47" spans="2:15">
      <c r="B47" t="s">
        <v>1354</v>
      </c>
      <c r="C47" t="s">
        <v>1355</v>
      </c>
      <c r="D47" t="s">
        <v>100</v>
      </c>
      <c r="E47" t="s">
        <v>123</v>
      </c>
      <c r="F47" t="s">
        <v>969</v>
      </c>
      <c r="G47" t="s">
        <v>542</v>
      </c>
      <c r="H47" t="s">
        <v>102</v>
      </c>
      <c r="I47" s="78">
        <v>1144187.82</v>
      </c>
      <c r="J47" s="78">
        <v>2496</v>
      </c>
      <c r="K47" s="78">
        <v>0</v>
      </c>
      <c r="L47" s="78">
        <v>28558.927987200001</v>
      </c>
      <c r="M47" s="79">
        <v>8.0000000000000002E-3</v>
      </c>
      <c r="N47" s="79">
        <v>1.14E-2</v>
      </c>
      <c r="O47" s="79">
        <v>1.6999999999999999E-3</v>
      </c>
    </row>
    <row r="48" spans="2:15">
      <c r="B48" t="s">
        <v>1356</v>
      </c>
      <c r="C48" t="s">
        <v>1357</v>
      </c>
      <c r="D48" t="s">
        <v>100</v>
      </c>
      <c r="E48" t="s">
        <v>123</v>
      </c>
      <c r="F48" t="s">
        <v>580</v>
      </c>
      <c r="G48" t="s">
        <v>542</v>
      </c>
      <c r="H48" t="s">
        <v>102</v>
      </c>
      <c r="I48" s="78">
        <v>90625.86</v>
      </c>
      <c r="J48" s="78">
        <v>29840</v>
      </c>
      <c r="K48" s="78">
        <v>0</v>
      </c>
      <c r="L48" s="78">
        <v>27042.756624000001</v>
      </c>
      <c r="M48" s="79">
        <v>7.1999999999999998E-3</v>
      </c>
      <c r="N48" s="79">
        <v>1.0800000000000001E-2</v>
      </c>
      <c r="O48" s="79">
        <v>1.6000000000000001E-3</v>
      </c>
    </row>
    <row r="49" spans="2:15">
      <c r="B49" t="s">
        <v>1358</v>
      </c>
      <c r="C49" t="s">
        <v>1359</v>
      </c>
      <c r="D49" t="s">
        <v>100</v>
      </c>
      <c r="E49" t="s">
        <v>123</v>
      </c>
      <c r="F49" t="s">
        <v>1360</v>
      </c>
      <c r="G49" t="s">
        <v>1361</v>
      </c>
      <c r="H49" t="s">
        <v>102</v>
      </c>
      <c r="I49" s="78">
        <v>63272.12</v>
      </c>
      <c r="J49" s="78">
        <v>2149</v>
      </c>
      <c r="K49" s="78">
        <v>0</v>
      </c>
      <c r="L49" s="78">
        <v>1359.7178587999999</v>
      </c>
      <c r="M49" s="79">
        <v>1.4E-3</v>
      </c>
      <c r="N49" s="79">
        <v>5.0000000000000001E-4</v>
      </c>
      <c r="O49" s="79">
        <v>1E-4</v>
      </c>
    </row>
    <row r="50" spans="2:15">
      <c r="B50" t="s">
        <v>1362</v>
      </c>
      <c r="C50" t="s">
        <v>1363</v>
      </c>
      <c r="D50" t="s">
        <v>100</v>
      </c>
      <c r="E50" t="s">
        <v>123</v>
      </c>
      <c r="F50" t="s">
        <v>1364</v>
      </c>
      <c r="G50" t="s">
        <v>538</v>
      </c>
      <c r="H50" t="s">
        <v>102</v>
      </c>
      <c r="I50" s="78">
        <v>64271.11</v>
      </c>
      <c r="J50" s="78">
        <v>9525</v>
      </c>
      <c r="K50" s="78">
        <v>0</v>
      </c>
      <c r="L50" s="78">
        <v>6121.8232275</v>
      </c>
      <c r="M50" s="79">
        <v>4.4000000000000003E-3</v>
      </c>
      <c r="N50" s="79">
        <v>2.3999999999999998E-3</v>
      </c>
      <c r="O50" s="79">
        <v>4.0000000000000002E-4</v>
      </c>
    </row>
    <row r="51" spans="2:15">
      <c r="B51" t="s">
        <v>1365</v>
      </c>
      <c r="C51" t="s">
        <v>1366</v>
      </c>
      <c r="D51" t="s">
        <v>100</v>
      </c>
      <c r="E51" t="s">
        <v>123</v>
      </c>
      <c r="F51" t="s">
        <v>1367</v>
      </c>
      <c r="G51" t="s">
        <v>538</v>
      </c>
      <c r="H51" t="s">
        <v>102</v>
      </c>
      <c r="I51" s="78">
        <v>232048.79</v>
      </c>
      <c r="J51" s="78">
        <v>2959</v>
      </c>
      <c r="K51" s="78">
        <v>0</v>
      </c>
      <c r="L51" s="78">
        <v>6866.3236961000002</v>
      </c>
      <c r="M51" s="79">
        <v>3.3999999999999998E-3</v>
      </c>
      <c r="N51" s="79">
        <v>2.7000000000000001E-3</v>
      </c>
      <c r="O51" s="79">
        <v>4.0000000000000002E-4</v>
      </c>
    </row>
    <row r="52" spans="2:15">
      <c r="B52" t="s">
        <v>1368</v>
      </c>
      <c r="C52" t="s">
        <v>1369</v>
      </c>
      <c r="D52" t="s">
        <v>100</v>
      </c>
      <c r="E52" t="s">
        <v>123</v>
      </c>
      <c r="F52" t="s">
        <v>1370</v>
      </c>
      <c r="G52" t="s">
        <v>538</v>
      </c>
      <c r="H52" t="s">
        <v>102</v>
      </c>
      <c r="I52" s="78">
        <v>213976.2</v>
      </c>
      <c r="J52" s="78">
        <v>4006</v>
      </c>
      <c r="K52" s="78">
        <v>0</v>
      </c>
      <c r="L52" s="78">
        <v>8571.8865719999994</v>
      </c>
      <c r="M52" s="79">
        <v>3.3999999999999998E-3</v>
      </c>
      <c r="N52" s="79">
        <v>3.3999999999999998E-3</v>
      </c>
      <c r="O52" s="79">
        <v>5.0000000000000001E-4</v>
      </c>
    </row>
    <row r="53" spans="2:15">
      <c r="B53" t="s">
        <v>1371</v>
      </c>
      <c r="C53" t="s">
        <v>1372</v>
      </c>
      <c r="D53" t="s">
        <v>100</v>
      </c>
      <c r="E53" t="s">
        <v>123</v>
      </c>
      <c r="F53" t="s">
        <v>714</v>
      </c>
      <c r="G53" t="s">
        <v>715</v>
      </c>
      <c r="H53" t="s">
        <v>102</v>
      </c>
      <c r="I53" s="78">
        <v>990919.43</v>
      </c>
      <c r="J53" s="78">
        <v>585</v>
      </c>
      <c r="K53" s="78">
        <v>0</v>
      </c>
      <c r="L53" s="78">
        <v>5796.8786655000004</v>
      </c>
      <c r="M53" s="79">
        <v>4.7000000000000002E-3</v>
      </c>
      <c r="N53" s="79">
        <v>2.3E-3</v>
      </c>
      <c r="O53" s="79">
        <v>2.9999999999999997E-4</v>
      </c>
    </row>
    <row r="54" spans="2:15">
      <c r="B54" t="s">
        <v>1373</v>
      </c>
      <c r="C54" t="s">
        <v>1374</v>
      </c>
      <c r="D54" t="s">
        <v>100</v>
      </c>
      <c r="E54" t="s">
        <v>123</v>
      </c>
      <c r="F54" t="s">
        <v>1375</v>
      </c>
      <c r="G54" t="s">
        <v>715</v>
      </c>
      <c r="H54" t="s">
        <v>102</v>
      </c>
      <c r="I54" s="78">
        <v>72905.56</v>
      </c>
      <c r="J54" s="78">
        <v>9800</v>
      </c>
      <c r="K54" s="78">
        <v>0</v>
      </c>
      <c r="L54" s="78">
        <v>7144.7448800000002</v>
      </c>
      <c r="M54" s="79">
        <v>3.8999999999999998E-3</v>
      </c>
      <c r="N54" s="79">
        <v>2.8E-3</v>
      </c>
      <c r="O54" s="79">
        <v>4.0000000000000002E-4</v>
      </c>
    </row>
    <row r="55" spans="2:15">
      <c r="B55" t="s">
        <v>1376</v>
      </c>
      <c r="C55" t="s">
        <v>1377</v>
      </c>
      <c r="D55" t="s">
        <v>100</v>
      </c>
      <c r="E55" t="s">
        <v>123</v>
      </c>
      <c r="F55" t="s">
        <v>1378</v>
      </c>
      <c r="G55" t="s">
        <v>112</v>
      </c>
      <c r="H55" t="s">
        <v>102</v>
      </c>
      <c r="I55" s="78">
        <v>60359.28</v>
      </c>
      <c r="J55" s="78">
        <v>6874</v>
      </c>
      <c r="K55" s="78">
        <v>0</v>
      </c>
      <c r="L55" s="78">
        <v>4149.0969071999998</v>
      </c>
      <c r="M55" s="79">
        <v>1.6000000000000001E-3</v>
      </c>
      <c r="N55" s="79">
        <v>1.6999999999999999E-3</v>
      </c>
      <c r="O55" s="79">
        <v>2.0000000000000001E-4</v>
      </c>
    </row>
    <row r="56" spans="2:15">
      <c r="B56" t="s">
        <v>1379</v>
      </c>
      <c r="C56" t="s">
        <v>1380</v>
      </c>
      <c r="D56" t="s">
        <v>100</v>
      </c>
      <c r="E56" t="s">
        <v>123</v>
      </c>
      <c r="F56" t="s">
        <v>1381</v>
      </c>
      <c r="G56" t="s">
        <v>112</v>
      </c>
      <c r="H56" t="s">
        <v>102</v>
      </c>
      <c r="I56" s="78">
        <v>35131.33</v>
      </c>
      <c r="J56" s="78">
        <v>25990</v>
      </c>
      <c r="K56" s="78">
        <v>0</v>
      </c>
      <c r="L56" s="78">
        <v>9130.6326669999999</v>
      </c>
      <c r="M56" s="79">
        <v>4.5999999999999999E-3</v>
      </c>
      <c r="N56" s="79">
        <v>3.5999999999999999E-3</v>
      </c>
      <c r="O56" s="79">
        <v>5.0000000000000001E-4</v>
      </c>
    </row>
    <row r="57" spans="2:15">
      <c r="B57" t="s">
        <v>1382</v>
      </c>
      <c r="C57" t="s">
        <v>1383</v>
      </c>
      <c r="D57" t="s">
        <v>100</v>
      </c>
      <c r="E57" t="s">
        <v>123</v>
      </c>
      <c r="F57" t="s">
        <v>996</v>
      </c>
      <c r="G57" t="s">
        <v>997</v>
      </c>
      <c r="H57" t="s">
        <v>102</v>
      </c>
      <c r="I57" s="78">
        <v>79045008.670000002</v>
      </c>
      <c r="J57" s="78">
        <v>33</v>
      </c>
      <c r="K57" s="78">
        <v>0</v>
      </c>
      <c r="L57" s="78">
        <v>26084.8528611</v>
      </c>
      <c r="M57" s="79">
        <v>1.5299999999999999E-2</v>
      </c>
      <c r="N57" s="79">
        <v>1.04E-2</v>
      </c>
      <c r="O57" s="79">
        <v>1.5E-3</v>
      </c>
    </row>
    <row r="58" spans="2:15">
      <c r="B58" t="s">
        <v>1384</v>
      </c>
      <c r="C58" t="s">
        <v>1385</v>
      </c>
      <c r="D58" t="s">
        <v>100</v>
      </c>
      <c r="E58" t="s">
        <v>123</v>
      </c>
      <c r="F58" t="s">
        <v>1386</v>
      </c>
      <c r="G58" t="s">
        <v>997</v>
      </c>
      <c r="H58" t="s">
        <v>102</v>
      </c>
      <c r="I58" s="78">
        <v>622683.41</v>
      </c>
      <c r="J58" s="78">
        <v>1260</v>
      </c>
      <c r="K58" s="78">
        <v>0</v>
      </c>
      <c r="L58" s="78">
        <v>7845.810966</v>
      </c>
      <c r="M58" s="79">
        <v>6.3E-3</v>
      </c>
      <c r="N58" s="79">
        <v>3.0999999999999999E-3</v>
      </c>
      <c r="O58" s="79">
        <v>5.0000000000000001E-4</v>
      </c>
    </row>
    <row r="59" spans="2:15">
      <c r="B59" t="s">
        <v>1387</v>
      </c>
      <c r="C59" t="s">
        <v>1388</v>
      </c>
      <c r="D59" t="s">
        <v>100</v>
      </c>
      <c r="E59" t="s">
        <v>123</v>
      </c>
      <c r="F59" t="s">
        <v>1389</v>
      </c>
      <c r="G59" t="s">
        <v>997</v>
      </c>
      <c r="H59" t="s">
        <v>102</v>
      </c>
      <c r="I59" s="78">
        <v>5938446.7400000002</v>
      </c>
      <c r="J59" s="78">
        <v>99.3</v>
      </c>
      <c r="K59" s="78">
        <v>0</v>
      </c>
      <c r="L59" s="78">
        <v>5896.8776128199997</v>
      </c>
      <c r="M59" s="79">
        <v>5.3E-3</v>
      </c>
      <c r="N59" s="79">
        <v>2.3999999999999998E-3</v>
      </c>
      <c r="O59" s="79">
        <v>2.9999999999999997E-4</v>
      </c>
    </row>
    <row r="60" spans="2:15">
      <c r="B60" t="s">
        <v>1390</v>
      </c>
      <c r="C60" t="s">
        <v>1391</v>
      </c>
      <c r="D60" t="s">
        <v>100</v>
      </c>
      <c r="E60" t="s">
        <v>123</v>
      </c>
      <c r="F60" t="s">
        <v>1392</v>
      </c>
      <c r="G60" t="s">
        <v>586</v>
      </c>
      <c r="H60" t="s">
        <v>102</v>
      </c>
      <c r="I60" s="78">
        <v>51010.14</v>
      </c>
      <c r="J60" s="78">
        <v>11670</v>
      </c>
      <c r="K60" s="78">
        <v>0</v>
      </c>
      <c r="L60" s="78">
        <v>5952.8833379999996</v>
      </c>
      <c r="M60" s="79">
        <v>5.3E-3</v>
      </c>
      <c r="N60" s="79">
        <v>2.3999999999999998E-3</v>
      </c>
      <c r="O60" s="79">
        <v>4.0000000000000002E-4</v>
      </c>
    </row>
    <row r="61" spans="2:15">
      <c r="B61" t="s">
        <v>1393</v>
      </c>
      <c r="C61" t="s">
        <v>1394</v>
      </c>
      <c r="D61" t="s">
        <v>100</v>
      </c>
      <c r="E61" t="s">
        <v>123</v>
      </c>
      <c r="F61" t="s">
        <v>1395</v>
      </c>
      <c r="G61" t="s">
        <v>1307</v>
      </c>
      <c r="H61" t="s">
        <v>102</v>
      </c>
      <c r="I61" s="78">
        <v>40679.589999999997</v>
      </c>
      <c r="J61" s="78">
        <v>11700</v>
      </c>
      <c r="K61" s="78">
        <v>0</v>
      </c>
      <c r="L61" s="78">
        <v>4759.5120299999999</v>
      </c>
      <c r="M61" s="79">
        <v>1.5E-3</v>
      </c>
      <c r="N61" s="79">
        <v>1.9E-3</v>
      </c>
      <c r="O61" s="79">
        <v>2.9999999999999997E-4</v>
      </c>
    </row>
    <row r="62" spans="2:15">
      <c r="B62" t="s">
        <v>1396</v>
      </c>
      <c r="C62" t="s">
        <v>1397</v>
      </c>
      <c r="D62" t="s">
        <v>100</v>
      </c>
      <c r="E62" t="s">
        <v>123</v>
      </c>
      <c r="F62" t="s">
        <v>1398</v>
      </c>
      <c r="G62" t="s">
        <v>1307</v>
      </c>
      <c r="H62" t="s">
        <v>102</v>
      </c>
      <c r="I62" s="78">
        <v>56405.74</v>
      </c>
      <c r="J62" s="78">
        <v>3075</v>
      </c>
      <c r="K62" s="78">
        <v>0</v>
      </c>
      <c r="L62" s="78">
        <v>1734.4765050000001</v>
      </c>
      <c r="M62" s="79">
        <v>1.4E-3</v>
      </c>
      <c r="N62" s="79">
        <v>6.9999999999999999E-4</v>
      </c>
      <c r="O62" s="79">
        <v>1E-4</v>
      </c>
    </row>
    <row r="63" spans="2:15">
      <c r="B63" t="s">
        <v>1399</v>
      </c>
      <c r="C63" t="s">
        <v>1400</v>
      </c>
      <c r="D63" t="s">
        <v>100</v>
      </c>
      <c r="E63" t="s">
        <v>123</v>
      </c>
      <c r="F63" t="s">
        <v>1401</v>
      </c>
      <c r="G63" t="s">
        <v>807</v>
      </c>
      <c r="H63" t="s">
        <v>102</v>
      </c>
      <c r="I63" s="78">
        <v>82562.73</v>
      </c>
      <c r="J63" s="78">
        <v>8571</v>
      </c>
      <c r="K63" s="78">
        <v>262.10719999999998</v>
      </c>
      <c r="L63" s="78">
        <v>7338.5587882999998</v>
      </c>
      <c r="M63" s="79">
        <v>6.6E-3</v>
      </c>
      <c r="N63" s="79">
        <v>2.8999999999999998E-3</v>
      </c>
      <c r="O63" s="79">
        <v>4.0000000000000002E-4</v>
      </c>
    </row>
    <row r="64" spans="2:15">
      <c r="B64" t="s">
        <v>1402</v>
      </c>
      <c r="C64" t="s">
        <v>1403</v>
      </c>
      <c r="D64" t="s">
        <v>100</v>
      </c>
      <c r="E64" t="s">
        <v>123</v>
      </c>
      <c r="F64" t="s">
        <v>1404</v>
      </c>
      <c r="G64" t="s">
        <v>507</v>
      </c>
      <c r="H64" t="s">
        <v>102</v>
      </c>
      <c r="I64" s="78">
        <v>31029.89</v>
      </c>
      <c r="J64" s="78">
        <v>14030</v>
      </c>
      <c r="K64" s="78">
        <v>0</v>
      </c>
      <c r="L64" s="78">
        <v>4353.4935670000004</v>
      </c>
      <c r="M64" s="79">
        <v>2.3999999999999998E-3</v>
      </c>
      <c r="N64" s="79">
        <v>1.6999999999999999E-3</v>
      </c>
      <c r="O64" s="79">
        <v>2.9999999999999997E-4</v>
      </c>
    </row>
    <row r="65" spans="2:15">
      <c r="B65" t="s">
        <v>1405</v>
      </c>
      <c r="C65" t="s">
        <v>1406</v>
      </c>
      <c r="D65" t="s">
        <v>100</v>
      </c>
      <c r="E65" t="s">
        <v>123</v>
      </c>
      <c r="F65" t="s">
        <v>1407</v>
      </c>
      <c r="G65" t="s">
        <v>507</v>
      </c>
      <c r="H65" t="s">
        <v>102</v>
      </c>
      <c r="I65" s="78">
        <v>84244.53</v>
      </c>
      <c r="J65" s="78">
        <v>5784</v>
      </c>
      <c r="K65" s="78">
        <v>0</v>
      </c>
      <c r="L65" s="78">
        <v>4872.7036152000001</v>
      </c>
      <c r="M65" s="79">
        <v>7.7000000000000002E-3</v>
      </c>
      <c r="N65" s="79">
        <v>1.9E-3</v>
      </c>
      <c r="O65" s="79">
        <v>2.9999999999999997E-4</v>
      </c>
    </row>
    <row r="66" spans="2:15">
      <c r="B66" t="s">
        <v>1408</v>
      </c>
      <c r="C66" t="s">
        <v>1409</v>
      </c>
      <c r="D66" t="s">
        <v>100</v>
      </c>
      <c r="E66" t="s">
        <v>123</v>
      </c>
      <c r="F66" t="s">
        <v>1410</v>
      </c>
      <c r="G66" t="s">
        <v>507</v>
      </c>
      <c r="H66" t="s">
        <v>102</v>
      </c>
      <c r="I66" s="78">
        <v>54652.91</v>
      </c>
      <c r="J66" s="78">
        <v>19640</v>
      </c>
      <c r="K66" s="78">
        <v>0</v>
      </c>
      <c r="L66" s="78">
        <v>10733.831523999999</v>
      </c>
      <c r="M66" s="79">
        <v>4.0000000000000001E-3</v>
      </c>
      <c r="N66" s="79">
        <v>4.3E-3</v>
      </c>
      <c r="O66" s="79">
        <v>5.9999999999999995E-4</v>
      </c>
    </row>
    <row r="67" spans="2:15">
      <c r="B67" t="s">
        <v>1411</v>
      </c>
      <c r="C67" t="s">
        <v>1412</v>
      </c>
      <c r="D67" t="s">
        <v>100</v>
      </c>
      <c r="E67" t="s">
        <v>123</v>
      </c>
      <c r="F67" t="s">
        <v>1413</v>
      </c>
      <c r="G67" t="s">
        <v>911</v>
      </c>
      <c r="H67" t="s">
        <v>102</v>
      </c>
      <c r="I67" s="78">
        <v>1032559.4</v>
      </c>
      <c r="J67" s="78">
        <v>1226</v>
      </c>
      <c r="K67" s="78">
        <v>0</v>
      </c>
      <c r="L67" s="78">
        <v>12659.178244000001</v>
      </c>
      <c r="M67" s="79">
        <v>9.4999999999999998E-3</v>
      </c>
      <c r="N67" s="79">
        <v>5.0000000000000001E-3</v>
      </c>
      <c r="O67" s="79">
        <v>8.0000000000000004E-4</v>
      </c>
    </row>
    <row r="68" spans="2:15">
      <c r="B68" t="s">
        <v>1414</v>
      </c>
      <c r="C68" t="s">
        <v>1415</v>
      </c>
      <c r="D68" t="s">
        <v>100</v>
      </c>
      <c r="E68" t="s">
        <v>123</v>
      </c>
      <c r="F68" t="s">
        <v>1416</v>
      </c>
      <c r="G68" t="s">
        <v>911</v>
      </c>
      <c r="H68" t="s">
        <v>102</v>
      </c>
      <c r="I68" s="78">
        <v>139372.21</v>
      </c>
      <c r="J68" s="78">
        <v>5140</v>
      </c>
      <c r="K68" s="78">
        <v>0</v>
      </c>
      <c r="L68" s="78">
        <v>7163.7315939999999</v>
      </c>
      <c r="M68" s="79">
        <v>9.5999999999999992E-3</v>
      </c>
      <c r="N68" s="79">
        <v>2.8999999999999998E-3</v>
      </c>
      <c r="O68" s="79">
        <v>4.0000000000000002E-4</v>
      </c>
    </row>
    <row r="69" spans="2:15">
      <c r="B69" t="s">
        <v>1417</v>
      </c>
      <c r="C69" t="s">
        <v>1418</v>
      </c>
      <c r="D69" t="s">
        <v>100</v>
      </c>
      <c r="E69" t="s">
        <v>123</v>
      </c>
      <c r="F69" t="s">
        <v>1419</v>
      </c>
      <c r="G69" t="s">
        <v>911</v>
      </c>
      <c r="H69" t="s">
        <v>102</v>
      </c>
      <c r="I69" s="78">
        <v>53187.4</v>
      </c>
      <c r="J69" s="78">
        <v>8896</v>
      </c>
      <c r="K69" s="78">
        <v>0</v>
      </c>
      <c r="L69" s="78">
        <v>4731.5511040000001</v>
      </c>
      <c r="M69" s="79">
        <v>6.0000000000000001E-3</v>
      </c>
      <c r="N69" s="79">
        <v>1.9E-3</v>
      </c>
      <c r="O69" s="79">
        <v>2.9999999999999997E-4</v>
      </c>
    </row>
    <row r="70" spans="2:15">
      <c r="B70" t="s">
        <v>1420</v>
      </c>
      <c r="C70" t="s">
        <v>1421</v>
      </c>
      <c r="D70" t="s">
        <v>100</v>
      </c>
      <c r="E70" t="s">
        <v>123</v>
      </c>
      <c r="F70" t="s">
        <v>480</v>
      </c>
      <c r="G70" t="s">
        <v>448</v>
      </c>
      <c r="H70" t="s">
        <v>102</v>
      </c>
      <c r="I70" s="78">
        <v>30476.35</v>
      </c>
      <c r="J70" s="78">
        <v>207340</v>
      </c>
      <c r="K70" s="78">
        <v>0</v>
      </c>
      <c r="L70" s="78">
        <v>63189.664089999998</v>
      </c>
      <c r="M70" s="79">
        <v>1.43E-2</v>
      </c>
      <c r="N70" s="79">
        <v>2.52E-2</v>
      </c>
      <c r="O70" s="79">
        <v>3.7000000000000002E-3</v>
      </c>
    </row>
    <row r="71" spans="2:15">
      <c r="B71" t="s">
        <v>1422</v>
      </c>
      <c r="C71" t="s">
        <v>1423</v>
      </c>
      <c r="D71" t="s">
        <v>100</v>
      </c>
      <c r="E71" t="s">
        <v>123</v>
      </c>
      <c r="F71" t="s">
        <v>550</v>
      </c>
      <c r="G71" t="s">
        <v>448</v>
      </c>
      <c r="H71" t="s">
        <v>102</v>
      </c>
      <c r="I71" s="78">
        <v>13855.1</v>
      </c>
      <c r="J71" s="78">
        <v>64800</v>
      </c>
      <c r="K71" s="78">
        <v>110.84068000000001</v>
      </c>
      <c r="L71" s="78">
        <v>9088.9454800000003</v>
      </c>
      <c r="M71" s="79">
        <v>2.5999999999999999E-3</v>
      </c>
      <c r="N71" s="79">
        <v>3.5999999999999999E-3</v>
      </c>
      <c r="O71" s="79">
        <v>5.0000000000000001E-4</v>
      </c>
    </row>
    <row r="72" spans="2:15">
      <c r="B72" t="s">
        <v>1424</v>
      </c>
      <c r="C72" t="s">
        <v>1425</v>
      </c>
      <c r="D72" t="s">
        <v>100</v>
      </c>
      <c r="E72" t="s">
        <v>123</v>
      </c>
      <c r="F72" t="s">
        <v>651</v>
      </c>
      <c r="G72" t="s">
        <v>448</v>
      </c>
      <c r="H72" t="s">
        <v>102</v>
      </c>
      <c r="I72" s="78">
        <v>71055.94</v>
      </c>
      <c r="J72" s="78">
        <v>8629</v>
      </c>
      <c r="K72" s="78">
        <v>58.674320000000002</v>
      </c>
      <c r="L72" s="78">
        <v>6190.0913825999996</v>
      </c>
      <c r="M72" s="79">
        <v>2E-3</v>
      </c>
      <c r="N72" s="79">
        <v>2.5000000000000001E-3</v>
      </c>
      <c r="O72" s="79">
        <v>4.0000000000000002E-4</v>
      </c>
    </row>
    <row r="73" spans="2:15">
      <c r="B73" t="s">
        <v>1426</v>
      </c>
      <c r="C73" t="s">
        <v>1427</v>
      </c>
      <c r="D73" t="s">
        <v>100</v>
      </c>
      <c r="E73" t="s">
        <v>123</v>
      </c>
      <c r="F73" t="s">
        <v>499</v>
      </c>
      <c r="G73" t="s">
        <v>448</v>
      </c>
      <c r="H73" t="s">
        <v>102</v>
      </c>
      <c r="I73" s="78">
        <v>996187.97</v>
      </c>
      <c r="J73" s="78">
        <v>1726</v>
      </c>
      <c r="K73" s="78">
        <v>169.3519</v>
      </c>
      <c r="L73" s="78">
        <v>17363.5562622</v>
      </c>
      <c r="M73" s="79">
        <v>5.5999999999999999E-3</v>
      </c>
      <c r="N73" s="79">
        <v>6.8999999999999999E-3</v>
      </c>
      <c r="O73" s="79">
        <v>1E-3</v>
      </c>
    </row>
    <row r="74" spans="2:15">
      <c r="B74" t="s">
        <v>1428</v>
      </c>
      <c r="C74" t="s">
        <v>1429</v>
      </c>
      <c r="D74" t="s">
        <v>100</v>
      </c>
      <c r="E74" t="s">
        <v>123</v>
      </c>
      <c r="F74" t="s">
        <v>972</v>
      </c>
      <c r="G74" t="s">
        <v>125</v>
      </c>
      <c r="H74" t="s">
        <v>102</v>
      </c>
      <c r="I74" s="78">
        <v>5832057.0499999998</v>
      </c>
      <c r="J74" s="78">
        <v>356.8</v>
      </c>
      <c r="K74" s="78">
        <v>0</v>
      </c>
      <c r="L74" s="78">
        <v>20808.7795544</v>
      </c>
      <c r="M74" s="79">
        <v>7.7000000000000002E-3</v>
      </c>
      <c r="N74" s="79">
        <v>8.3000000000000001E-3</v>
      </c>
      <c r="O74" s="79">
        <v>1.1999999999999999E-3</v>
      </c>
    </row>
    <row r="75" spans="2:15">
      <c r="B75" t="s">
        <v>1430</v>
      </c>
      <c r="C75" t="s">
        <v>1431</v>
      </c>
      <c r="D75" t="s">
        <v>100</v>
      </c>
      <c r="E75" t="s">
        <v>123</v>
      </c>
      <c r="F75" t="s">
        <v>948</v>
      </c>
      <c r="G75" t="s">
        <v>125</v>
      </c>
      <c r="H75" t="s">
        <v>102</v>
      </c>
      <c r="I75" s="78">
        <v>2689523.63</v>
      </c>
      <c r="J75" s="78">
        <v>1021</v>
      </c>
      <c r="K75" s="78">
        <v>0</v>
      </c>
      <c r="L75" s="78">
        <v>27460.0362623</v>
      </c>
      <c r="M75" s="79">
        <v>6.0000000000000001E-3</v>
      </c>
      <c r="N75" s="79">
        <v>1.09E-2</v>
      </c>
      <c r="O75" s="79">
        <v>1.6000000000000001E-3</v>
      </c>
    </row>
    <row r="76" spans="2:15">
      <c r="B76" t="s">
        <v>1432</v>
      </c>
      <c r="C76" t="s">
        <v>1433</v>
      </c>
      <c r="D76" t="s">
        <v>100</v>
      </c>
      <c r="E76" t="s">
        <v>123</v>
      </c>
      <c r="F76" t="s">
        <v>1434</v>
      </c>
      <c r="G76" t="s">
        <v>1435</v>
      </c>
      <c r="H76" t="s">
        <v>102</v>
      </c>
      <c r="I76" s="78">
        <v>61786.15</v>
      </c>
      <c r="J76" s="78">
        <v>23400</v>
      </c>
      <c r="K76" s="78">
        <v>0</v>
      </c>
      <c r="L76" s="78">
        <v>14457.9591</v>
      </c>
      <c r="M76" s="79">
        <v>8.9999999999999993E-3</v>
      </c>
      <c r="N76" s="79">
        <v>5.7999999999999996E-3</v>
      </c>
      <c r="O76" s="79">
        <v>8.9999999999999998E-4</v>
      </c>
    </row>
    <row r="77" spans="2:15">
      <c r="B77" t="s">
        <v>1436</v>
      </c>
      <c r="C77" t="s">
        <v>1437</v>
      </c>
      <c r="D77" t="s">
        <v>100</v>
      </c>
      <c r="E77" t="s">
        <v>123</v>
      </c>
      <c r="F77" t="s">
        <v>1438</v>
      </c>
      <c r="G77" t="s">
        <v>1435</v>
      </c>
      <c r="H77" t="s">
        <v>102</v>
      </c>
      <c r="I77" s="78">
        <v>178821.98</v>
      </c>
      <c r="J77" s="78">
        <v>11160</v>
      </c>
      <c r="K77" s="78">
        <v>0</v>
      </c>
      <c r="L77" s="78">
        <v>19956.532968</v>
      </c>
      <c r="M77" s="79">
        <v>7.7000000000000002E-3</v>
      </c>
      <c r="N77" s="79">
        <v>8.0000000000000002E-3</v>
      </c>
      <c r="O77" s="79">
        <v>1.1999999999999999E-3</v>
      </c>
    </row>
    <row r="78" spans="2:15">
      <c r="B78" t="s">
        <v>1439</v>
      </c>
      <c r="C78" t="s">
        <v>1440</v>
      </c>
      <c r="D78" t="s">
        <v>100</v>
      </c>
      <c r="E78" t="s">
        <v>123</v>
      </c>
      <c r="F78" t="s">
        <v>1441</v>
      </c>
      <c r="G78" t="s">
        <v>1435</v>
      </c>
      <c r="H78" t="s">
        <v>102</v>
      </c>
      <c r="I78" s="78">
        <v>512090.37</v>
      </c>
      <c r="J78" s="78">
        <v>5810</v>
      </c>
      <c r="K78" s="78">
        <v>0</v>
      </c>
      <c r="L78" s="78">
        <v>29752.450497000002</v>
      </c>
      <c r="M78" s="79">
        <v>8.2000000000000007E-3</v>
      </c>
      <c r="N78" s="79">
        <v>1.1900000000000001E-2</v>
      </c>
      <c r="O78" s="79">
        <v>1.8E-3</v>
      </c>
    </row>
    <row r="79" spans="2:15">
      <c r="B79" t="s">
        <v>1442</v>
      </c>
      <c r="C79" t="s">
        <v>1443</v>
      </c>
      <c r="D79" t="s">
        <v>100</v>
      </c>
      <c r="E79" t="s">
        <v>123</v>
      </c>
      <c r="F79" t="s">
        <v>1444</v>
      </c>
      <c r="G79" t="s">
        <v>127</v>
      </c>
      <c r="H79" t="s">
        <v>102</v>
      </c>
      <c r="I79" s="78">
        <v>68989.62</v>
      </c>
      <c r="J79" s="78">
        <v>24770</v>
      </c>
      <c r="K79" s="78">
        <v>0</v>
      </c>
      <c r="L79" s="78">
        <v>17088.728874</v>
      </c>
      <c r="M79" s="79">
        <v>1.2200000000000001E-2</v>
      </c>
      <c r="N79" s="79">
        <v>6.7999999999999996E-3</v>
      </c>
      <c r="O79" s="79">
        <v>1E-3</v>
      </c>
    </row>
    <row r="80" spans="2:15">
      <c r="B80" t="s">
        <v>1445</v>
      </c>
      <c r="C80" t="s">
        <v>1446</v>
      </c>
      <c r="D80" t="s">
        <v>100</v>
      </c>
      <c r="E80" t="s">
        <v>123</v>
      </c>
      <c r="F80" t="s">
        <v>812</v>
      </c>
      <c r="G80" t="s">
        <v>128</v>
      </c>
      <c r="H80" t="s">
        <v>102</v>
      </c>
      <c r="I80" s="78">
        <v>1126426.28</v>
      </c>
      <c r="J80" s="78">
        <v>950.5</v>
      </c>
      <c r="K80" s="78">
        <v>0</v>
      </c>
      <c r="L80" s="78">
        <v>10706.6817914</v>
      </c>
      <c r="M80" s="79">
        <v>5.5999999999999999E-3</v>
      </c>
      <c r="N80" s="79">
        <v>4.3E-3</v>
      </c>
      <c r="O80" s="79">
        <v>5.9999999999999995E-4</v>
      </c>
    </row>
    <row r="81" spans="2:15">
      <c r="B81" t="s">
        <v>1447</v>
      </c>
      <c r="C81" t="s">
        <v>1448</v>
      </c>
      <c r="D81" t="s">
        <v>100</v>
      </c>
      <c r="E81" t="s">
        <v>123</v>
      </c>
      <c r="F81" t="s">
        <v>1449</v>
      </c>
      <c r="G81" t="s">
        <v>129</v>
      </c>
      <c r="H81" t="s">
        <v>102</v>
      </c>
      <c r="I81" s="78">
        <v>13505.77</v>
      </c>
      <c r="J81" s="78">
        <v>3456</v>
      </c>
      <c r="K81" s="78">
        <v>0</v>
      </c>
      <c r="L81" s="78">
        <v>466.75941119999999</v>
      </c>
      <c r="M81" s="79">
        <v>4.0000000000000002E-4</v>
      </c>
      <c r="N81" s="79">
        <v>2.0000000000000001E-4</v>
      </c>
      <c r="O81" s="79">
        <v>0</v>
      </c>
    </row>
    <row r="82" spans="2:15">
      <c r="B82" t="s">
        <v>1450</v>
      </c>
      <c r="C82" t="s">
        <v>1451</v>
      </c>
      <c r="D82" t="s">
        <v>100</v>
      </c>
      <c r="E82" t="s">
        <v>123</v>
      </c>
      <c r="F82" t="s">
        <v>939</v>
      </c>
      <c r="G82" t="s">
        <v>132</v>
      </c>
      <c r="H82" t="s">
        <v>102</v>
      </c>
      <c r="I82" s="78">
        <v>722737.72</v>
      </c>
      <c r="J82" s="78">
        <v>1323</v>
      </c>
      <c r="K82" s="78">
        <v>0</v>
      </c>
      <c r="L82" s="78">
        <v>9561.8200355999998</v>
      </c>
      <c r="M82" s="79">
        <v>3.8E-3</v>
      </c>
      <c r="N82" s="79">
        <v>3.8E-3</v>
      </c>
      <c r="O82" s="79">
        <v>5.9999999999999995E-4</v>
      </c>
    </row>
    <row r="83" spans="2:15">
      <c r="B83" t="s">
        <v>1452</v>
      </c>
      <c r="C83" t="s">
        <v>1453</v>
      </c>
      <c r="D83" t="s">
        <v>100</v>
      </c>
      <c r="E83" t="s">
        <v>123</v>
      </c>
      <c r="F83" t="s">
        <v>738</v>
      </c>
      <c r="G83" t="s">
        <v>132</v>
      </c>
      <c r="H83" t="s">
        <v>102</v>
      </c>
      <c r="I83" s="78">
        <v>538154.18999999994</v>
      </c>
      <c r="J83" s="78">
        <v>1040</v>
      </c>
      <c r="K83" s="78">
        <v>0</v>
      </c>
      <c r="L83" s="78">
        <v>5596.8035760000002</v>
      </c>
      <c r="M83" s="79">
        <v>3.5999999999999999E-3</v>
      </c>
      <c r="N83" s="79">
        <v>2.2000000000000001E-3</v>
      </c>
      <c r="O83" s="79">
        <v>2.9999999999999997E-4</v>
      </c>
    </row>
    <row r="84" spans="2:15">
      <c r="B84" s="80" t="s">
        <v>1454</v>
      </c>
      <c r="E84" s="16"/>
      <c r="F84" s="16"/>
      <c r="G84" s="16"/>
      <c r="I84" s="82">
        <v>27327595.27</v>
      </c>
      <c r="K84" s="82">
        <v>56.254620000000003</v>
      </c>
      <c r="L84" s="82">
        <v>92028.924889253962</v>
      </c>
      <c r="N84" s="81">
        <v>3.6700000000000003E-2</v>
      </c>
      <c r="O84" s="81">
        <v>5.4999999999999997E-3</v>
      </c>
    </row>
    <row r="85" spans="2:15">
      <c r="B85" t="s">
        <v>1455</v>
      </c>
      <c r="C85" t="s">
        <v>1456</v>
      </c>
      <c r="D85" t="s">
        <v>100</v>
      </c>
      <c r="E85" t="s">
        <v>123</v>
      </c>
      <c r="F85" t="s">
        <v>1457</v>
      </c>
      <c r="G85" t="s">
        <v>101</v>
      </c>
      <c r="H85" t="s">
        <v>102</v>
      </c>
      <c r="I85" s="78">
        <v>80669.05</v>
      </c>
      <c r="J85" s="78">
        <v>358</v>
      </c>
      <c r="K85" s="78">
        <v>0</v>
      </c>
      <c r="L85" s="78">
        <v>288.79519900000003</v>
      </c>
      <c r="M85" s="79">
        <v>1.21E-2</v>
      </c>
      <c r="N85" s="79">
        <v>1E-4</v>
      </c>
      <c r="O85" s="79">
        <v>0</v>
      </c>
    </row>
    <row r="86" spans="2:15">
      <c r="B86" t="s">
        <v>1458</v>
      </c>
      <c r="C86" t="s">
        <v>1459</v>
      </c>
      <c r="D86" t="s">
        <v>100</v>
      </c>
      <c r="E86" t="s">
        <v>123</v>
      </c>
      <c r="F86" t="s">
        <v>1460</v>
      </c>
      <c r="G86" t="s">
        <v>101</v>
      </c>
      <c r="H86" t="s">
        <v>102</v>
      </c>
      <c r="I86" s="78">
        <v>35848.04</v>
      </c>
      <c r="J86" s="78">
        <v>3378</v>
      </c>
      <c r="K86" s="78">
        <v>0</v>
      </c>
      <c r="L86" s="78">
        <v>1210.9467912</v>
      </c>
      <c r="M86" s="79">
        <v>4.0000000000000001E-3</v>
      </c>
      <c r="N86" s="79">
        <v>5.0000000000000001E-4</v>
      </c>
      <c r="O86" s="79">
        <v>1E-4</v>
      </c>
    </row>
    <row r="87" spans="2:15">
      <c r="B87" t="s">
        <v>1461</v>
      </c>
      <c r="C87" t="s">
        <v>1462</v>
      </c>
      <c r="D87" t="s">
        <v>100</v>
      </c>
      <c r="E87" t="s">
        <v>123</v>
      </c>
      <c r="F87" t="s">
        <v>1463</v>
      </c>
      <c r="G87" t="s">
        <v>1350</v>
      </c>
      <c r="H87" t="s">
        <v>102</v>
      </c>
      <c r="I87" s="78">
        <v>31837.48</v>
      </c>
      <c r="J87" s="78">
        <v>2400</v>
      </c>
      <c r="K87" s="78">
        <v>0</v>
      </c>
      <c r="L87" s="78">
        <v>764.09951999999998</v>
      </c>
      <c r="M87" s="79">
        <v>5.5999999999999999E-3</v>
      </c>
      <c r="N87" s="79">
        <v>2.9999999999999997E-4</v>
      </c>
      <c r="O87" s="79">
        <v>0</v>
      </c>
    </row>
    <row r="88" spans="2:15">
      <c r="B88" t="s">
        <v>1464</v>
      </c>
      <c r="C88" t="s">
        <v>1465</v>
      </c>
      <c r="D88" t="s">
        <v>100</v>
      </c>
      <c r="E88" t="s">
        <v>123</v>
      </c>
      <c r="F88" t="s">
        <v>1466</v>
      </c>
      <c r="G88" t="s">
        <v>542</v>
      </c>
      <c r="H88" t="s">
        <v>102</v>
      </c>
      <c r="I88" s="78">
        <v>8676407.4700000007</v>
      </c>
      <c r="J88" s="78">
        <v>70</v>
      </c>
      <c r="K88" s="78">
        <v>0</v>
      </c>
      <c r="L88" s="78">
        <v>6073.4852289999999</v>
      </c>
      <c r="M88" s="79">
        <v>9.1999999999999998E-3</v>
      </c>
      <c r="N88" s="79">
        <v>2.3999999999999998E-3</v>
      </c>
      <c r="O88" s="79">
        <v>4.0000000000000002E-4</v>
      </c>
    </row>
    <row r="89" spans="2:15">
      <c r="B89" t="s">
        <v>1467</v>
      </c>
      <c r="C89" t="s">
        <v>1468</v>
      </c>
      <c r="D89" t="s">
        <v>100</v>
      </c>
      <c r="E89" t="s">
        <v>123</v>
      </c>
      <c r="F89" t="s">
        <v>1469</v>
      </c>
      <c r="G89" t="s">
        <v>715</v>
      </c>
      <c r="H89" t="s">
        <v>102</v>
      </c>
      <c r="I89" s="78">
        <v>76578.37</v>
      </c>
      <c r="J89" s="78">
        <v>8198</v>
      </c>
      <c r="K89" s="78">
        <v>0</v>
      </c>
      <c r="L89" s="78">
        <v>6277.8947725999997</v>
      </c>
      <c r="M89" s="79">
        <v>6.1000000000000004E-3</v>
      </c>
      <c r="N89" s="79">
        <v>2.5000000000000001E-3</v>
      </c>
      <c r="O89" s="79">
        <v>4.0000000000000002E-4</v>
      </c>
    </row>
    <row r="90" spans="2:15">
      <c r="B90" t="s">
        <v>1470</v>
      </c>
      <c r="C90" t="s">
        <v>1471</v>
      </c>
      <c r="D90" t="s">
        <v>100</v>
      </c>
      <c r="E90" t="s">
        <v>123</v>
      </c>
      <c r="F90" t="s">
        <v>1472</v>
      </c>
      <c r="G90" t="s">
        <v>715</v>
      </c>
      <c r="H90" t="s">
        <v>102</v>
      </c>
      <c r="I90" s="78">
        <v>46917.7</v>
      </c>
      <c r="J90" s="78">
        <v>17650</v>
      </c>
      <c r="K90" s="78">
        <v>0</v>
      </c>
      <c r="L90" s="78">
        <v>8280.9740500000007</v>
      </c>
      <c r="M90" s="79">
        <v>7.0000000000000001E-3</v>
      </c>
      <c r="N90" s="79">
        <v>3.3E-3</v>
      </c>
      <c r="O90" s="79">
        <v>5.0000000000000001E-4</v>
      </c>
    </row>
    <row r="91" spans="2:15">
      <c r="B91" t="s">
        <v>1473</v>
      </c>
      <c r="C91" t="s">
        <v>1474</v>
      </c>
      <c r="D91" t="s">
        <v>100</v>
      </c>
      <c r="E91" t="s">
        <v>123</v>
      </c>
      <c r="F91" t="s">
        <v>773</v>
      </c>
      <c r="G91" t="s">
        <v>715</v>
      </c>
      <c r="H91" t="s">
        <v>102</v>
      </c>
      <c r="I91" s="78">
        <v>1457.95</v>
      </c>
      <c r="J91" s="78">
        <v>212</v>
      </c>
      <c r="K91" s="78">
        <v>0</v>
      </c>
      <c r="L91" s="78">
        <v>3.0908540000000002</v>
      </c>
      <c r="M91" s="79">
        <v>2.0000000000000001E-4</v>
      </c>
      <c r="N91" s="79">
        <v>0</v>
      </c>
      <c r="O91" s="79">
        <v>0</v>
      </c>
    </row>
    <row r="92" spans="2:15">
      <c r="B92" t="s">
        <v>1475</v>
      </c>
      <c r="C92" t="s">
        <v>1476</v>
      </c>
      <c r="D92" t="s">
        <v>100</v>
      </c>
      <c r="E92" t="s">
        <v>123</v>
      </c>
      <c r="F92" t="s">
        <v>1477</v>
      </c>
      <c r="G92" t="s">
        <v>715</v>
      </c>
      <c r="H92" t="s">
        <v>102</v>
      </c>
      <c r="I92" s="78">
        <v>810356.3</v>
      </c>
      <c r="J92" s="78">
        <v>853.7</v>
      </c>
      <c r="K92" s="78">
        <v>0</v>
      </c>
      <c r="L92" s="78">
        <v>6918.0117331000001</v>
      </c>
      <c r="M92" s="79">
        <v>1.2999999999999999E-2</v>
      </c>
      <c r="N92" s="79">
        <v>2.8E-3</v>
      </c>
      <c r="O92" s="79">
        <v>4.0000000000000002E-4</v>
      </c>
    </row>
    <row r="93" spans="2:15">
      <c r="B93" t="s">
        <v>1478</v>
      </c>
      <c r="C93" t="s">
        <v>1479</v>
      </c>
      <c r="D93" t="s">
        <v>100</v>
      </c>
      <c r="E93" t="s">
        <v>123</v>
      </c>
      <c r="F93" t="s">
        <v>1480</v>
      </c>
      <c r="G93" t="s">
        <v>1481</v>
      </c>
      <c r="H93" t="s">
        <v>102</v>
      </c>
      <c r="I93" s="78">
        <v>125143.75</v>
      </c>
      <c r="J93" s="78">
        <v>556.70000000000005</v>
      </c>
      <c r="K93" s="78">
        <v>0</v>
      </c>
      <c r="L93" s="78">
        <v>696.67525624999996</v>
      </c>
      <c r="M93" s="79">
        <v>2.8999999999999998E-3</v>
      </c>
      <c r="N93" s="79">
        <v>2.9999999999999997E-4</v>
      </c>
      <c r="O93" s="79">
        <v>0</v>
      </c>
    </row>
    <row r="94" spans="2:15">
      <c r="B94" t="s">
        <v>1482</v>
      </c>
      <c r="C94" t="s">
        <v>1483</v>
      </c>
      <c r="D94" t="s">
        <v>100</v>
      </c>
      <c r="E94" t="s">
        <v>123</v>
      </c>
      <c r="F94" t="s">
        <v>1484</v>
      </c>
      <c r="G94" t="s">
        <v>112</v>
      </c>
      <c r="H94" t="s">
        <v>102</v>
      </c>
      <c r="I94" s="78">
        <v>131188.01</v>
      </c>
      <c r="J94" s="78">
        <v>1103</v>
      </c>
      <c r="K94" s="78">
        <v>0</v>
      </c>
      <c r="L94" s="78">
        <v>1447.0037503000001</v>
      </c>
      <c r="M94" s="79">
        <v>3.7000000000000002E-3</v>
      </c>
      <c r="N94" s="79">
        <v>5.9999999999999995E-4</v>
      </c>
      <c r="O94" s="79">
        <v>1E-4</v>
      </c>
    </row>
    <row r="95" spans="2:15">
      <c r="B95" t="s">
        <v>1485</v>
      </c>
      <c r="C95" t="s">
        <v>1486</v>
      </c>
      <c r="D95" t="s">
        <v>100</v>
      </c>
      <c r="E95" t="s">
        <v>123</v>
      </c>
      <c r="F95" t="s">
        <v>1487</v>
      </c>
      <c r="G95" t="s">
        <v>997</v>
      </c>
      <c r="H95" t="s">
        <v>102</v>
      </c>
      <c r="I95" s="78">
        <v>151631.95000000001</v>
      </c>
      <c r="J95" s="78">
        <v>712.1</v>
      </c>
      <c r="K95" s="78">
        <v>0</v>
      </c>
      <c r="L95" s="78">
        <v>1079.77111595</v>
      </c>
      <c r="M95" s="79">
        <v>7.6E-3</v>
      </c>
      <c r="N95" s="79">
        <v>4.0000000000000002E-4</v>
      </c>
      <c r="O95" s="79">
        <v>1E-4</v>
      </c>
    </row>
    <row r="96" spans="2:15">
      <c r="B96" t="s">
        <v>1488</v>
      </c>
      <c r="C96" t="s">
        <v>1489</v>
      </c>
      <c r="D96" t="s">
        <v>100</v>
      </c>
      <c r="E96" t="s">
        <v>123</v>
      </c>
      <c r="F96" t="s">
        <v>1003</v>
      </c>
      <c r="G96" t="s">
        <v>997</v>
      </c>
      <c r="H96" t="s">
        <v>102</v>
      </c>
      <c r="I96" s="78">
        <v>633082.84</v>
      </c>
      <c r="J96" s="78">
        <v>185</v>
      </c>
      <c r="K96" s="78">
        <v>0</v>
      </c>
      <c r="L96" s="78">
        <v>1171.203254</v>
      </c>
      <c r="M96" s="79">
        <v>7.1999999999999998E-3</v>
      </c>
      <c r="N96" s="79">
        <v>5.0000000000000001E-4</v>
      </c>
      <c r="O96" s="79">
        <v>1E-4</v>
      </c>
    </row>
    <row r="97" spans="2:15">
      <c r="B97" t="s">
        <v>1490</v>
      </c>
      <c r="C97" t="s">
        <v>1491</v>
      </c>
      <c r="D97" t="s">
        <v>100</v>
      </c>
      <c r="E97" t="s">
        <v>123</v>
      </c>
      <c r="F97" t="s">
        <v>1492</v>
      </c>
      <c r="G97" t="s">
        <v>1493</v>
      </c>
      <c r="H97" t="s">
        <v>102</v>
      </c>
      <c r="I97" s="78">
        <v>208504.4</v>
      </c>
      <c r="J97" s="78">
        <v>274.39999999999998</v>
      </c>
      <c r="K97" s="78">
        <v>0</v>
      </c>
      <c r="L97" s="78">
        <v>572.13607360000003</v>
      </c>
      <c r="M97" s="79">
        <v>1.0800000000000001E-2</v>
      </c>
      <c r="N97" s="79">
        <v>2.0000000000000001E-4</v>
      </c>
      <c r="O97" s="79">
        <v>0</v>
      </c>
    </row>
    <row r="98" spans="2:15">
      <c r="B98" t="s">
        <v>1494</v>
      </c>
      <c r="C98" t="s">
        <v>1495</v>
      </c>
      <c r="D98" t="s">
        <v>100</v>
      </c>
      <c r="E98" t="s">
        <v>123</v>
      </c>
      <c r="F98" t="s">
        <v>1496</v>
      </c>
      <c r="G98" t="s">
        <v>1493</v>
      </c>
      <c r="H98" t="s">
        <v>102</v>
      </c>
      <c r="I98" s="78">
        <v>30532.12</v>
      </c>
      <c r="J98" s="78">
        <v>12180</v>
      </c>
      <c r="K98" s="78">
        <v>0</v>
      </c>
      <c r="L98" s="78">
        <v>3718.8122159999998</v>
      </c>
      <c r="M98" s="79">
        <v>5.8999999999999999E-3</v>
      </c>
      <c r="N98" s="79">
        <v>1.5E-3</v>
      </c>
      <c r="O98" s="79">
        <v>2.0000000000000001E-4</v>
      </c>
    </row>
    <row r="99" spans="2:15">
      <c r="B99" t="s">
        <v>1497</v>
      </c>
      <c r="C99" t="s">
        <v>1498</v>
      </c>
      <c r="D99" t="s">
        <v>100</v>
      </c>
      <c r="E99" t="s">
        <v>123</v>
      </c>
      <c r="F99" t="s">
        <v>1499</v>
      </c>
      <c r="G99" t="s">
        <v>586</v>
      </c>
      <c r="H99" t="s">
        <v>102</v>
      </c>
      <c r="I99" s="78">
        <v>258044.6</v>
      </c>
      <c r="J99" s="78">
        <v>535</v>
      </c>
      <c r="K99" s="78">
        <v>0</v>
      </c>
      <c r="L99" s="78">
        <v>1380.5386100000001</v>
      </c>
      <c r="M99" s="79">
        <v>7.4999999999999997E-3</v>
      </c>
      <c r="N99" s="79">
        <v>5.9999999999999995E-4</v>
      </c>
      <c r="O99" s="79">
        <v>1E-4</v>
      </c>
    </row>
    <row r="100" spans="2:15">
      <c r="B100" t="s">
        <v>1500</v>
      </c>
      <c r="C100" t="s">
        <v>1501</v>
      </c>
      <c r="D100" t="s">
        <v>100</v>
      </c>
      <c r="E100" t="s">
        <v>123</v>
      </c>
      <c r="F100" t="s">
        <v>1502</v>
      </c>
      <c r="G100" t="s">
        <v>586</v>
      </c>
      <c r="H100" t="s">
        <v>102</v>
      </c>
      <c r="I100" s="78">
        <v>161103.5</v>
      </c>
      <c r="J100" s="78">
        <v>1216</v>
      </c>
      <c r="K100" s="78">
        <v>0</v>
      </c>
      <c r="L100" s="78">
        <v>1959.01856</v>
      </c>
      <c r="M100" s="79">
        <v>1.06E-2</v>
      </c>
      <c r="N100" s="79">
        <v>8.0000000000000004E-4</v>
      </c>
      <c r="O100" s="79">
        <v>1E-4</v>
      </c>
    </row>
    <row r="101" spans="2:15">
      <c r="B101" t="s">
        <v>1503</v>
      </c>
      <c r="C101" t="s">
        <v>1504</v>
      </c>
      <c r="D101" t="s">
        <v>100</v>
      </c>
      <c r="E101" t="s">
        <v>123</v>
      </c>
      <c r="F101" t="s">
        <v>1505</v>
      </c>
      <c r="G101" t="s">
        <v>586</v>
      </c>
      <c r="H101" t="s">
        <v>102</v>
      </c>
      <c r="I101" s="78">
        <v>70387.259999999995</v>
      </c>
      <c r="J101" s="78">
        <v>600</v>
      </c>
      <c r="K101" s="78">
        <v>0</v>
      </c>
      <c r="L101" s="78">
        <v>422.32355999999999</v>
      </c>
      <c r="M101" s="79">
        <v>5.4000000000000003E-3</v>
      </c>
      <c r="N101" s="79">
        <v>2.0000000000000001E-4</v>
      </c>
      <c r="O101" s="79">
        <v>0</v>
      </c>
    </row>
    <row r="102" spans="2:15">
      <c r="B102" t="s">
        <v>1506</v>
      </c>
      <c r="C102" t="s">
        <v>1507</v>
      </c>
      <c r="D102" t="s">
        <v>100</v>
      </c>
      <c r="E102" t="s">
        <v>123</v>
      </c>
      <c r="F102" t="s">
        <v>1508</v>
      </c>
      <c r="G102" t="s">
        <v>586</v>
      </c>
      <c r="H102" t="s">
        <v>102</v>
      </c>
      <c r="I102" s="78">
        <v>154426.93</v>
      </c>
      <c r="J102" s="78">
        <v>1420</v>
      </c>
      <c r="K102" s="78">
        <v>0</v>
      </c>
      <c r="L102" s="78">
        <v>2192.8624060000002</v>
      </c>
      <c r="M102" s="79">
        <v>6.0000000000000001E-3</v>
      </c>
      <c r="N102" s="79">
        <v>8.9999999999999998E-4</v>
      </c>
      <c r="O102" s="79">
        <v>1E-4</v>
      </c>
    </row>
    <row r="103" spans="2:15">
      <c r="B103" t="s">
        <v>1509</v>
      </c>
      <c r="C103" t="s">
        <v>1510</v>
      </c>
      <c r="D103" t="s">
        <v>100</v>
      </c>
      <c r="E103" t="s">
        <v>123</v>
      </c>
      <c r="F103" t="s">
        <v>1511</v>
      </c>
      <c r="G103" t="s">
        <v>586</v>
      </c>
      <c r="H103" t="s">
        <v>102</v>
      </c>
      <c r="I103" s="78">
        <v>789357.8</v>
      </c>
      <c r="J103" s="78">
        <v>560.4</v>
      </c>
      <c r="K103" s="78">
        <v>0</v>
      </c>
      <c r="L103" s="78">
        <v>4423.5611111999997</v>
      </c>
      <c r="M103" s="79">
        <v>9.2999999999999992E-3</v>
      </c>
      <c r="N103" s="79">
        <v>1.8E-3</v>
      </c>
      <c r="O103" s="79">
        <v>2.9999999999999997E-4</v>
      </c>
    </row>
    <row r="104" spans="2:15">
      <c r="B104" t="s">
        <v>1512</v>
      </c>
      <c r="C104" t="s">
        <v>1513</v>
      </c>
      <c r="D104" t="s">
        <v>100</v>
      </c>
      <c r="E104" t="s">
        <v>123</v>
      </c>
      <c r="F104" t="s">
        <v>1514</v>
      </c>
      <c r="G104" t="s">
        <v>586</v>
      </c>
      <c r="H104" t="s">
        <v>102</v>
      </c>
      <c r="I104" s="78">
        <v>186915.06</v>
      </c>
      <c r="J104" s="78">
        <v>588.5</v>
      </c>
      <c r="K104" s="78">
        <v>0</v>
      </c>
      <c r="L104" s="78">
        <v>1099.9951281000001</v>
      </c>
      <c r="M104" s="79">
        <v>1.09E-2</v>
      </c>
      <c r="N104" s="79">
        <v>4.0000000000000002E-4</v>
      </c>
      <c r="O104" s="79">
        <v>1E-4</v>
      </c>
    </row>
    <row r="105" spans="2:15">
      <c r="B105" t="s">
        <v>1515</v>
      </c>
      <c r="C105" t="s">
        <v>1516</v>
      </c>
      <c r="D105" t="s">
        <v>100</v>
      </c>
      <c r="E105" t="s">
        <v>123</v>
      </c>
      <c r="F105" t="s">
        <v>1517</v>
      </c>
      <c r="G105" t="s">
        <v>807</v>
      </c>
      <c r="H105" t="s">
        <v>102</v>
      </c>
      <c r="I105" s="78">
        <v>111757.18</v>
      </c>
      <c r="J105" s="78">
        <v>1896</v>
      </c>
      <c r="K105" s="78">
        <v>0</v>
      </c>
      <c r="L105" s="78">
        <v>2118.9161328</v>
      </c>
      <c r="M105" s="79">
        <v>5.0000000000000001E-3</v>
      </c>
      <c r="N105" s="79">
        <v>8.0000000000000004E-4</v>
      </c>
      <c r="O105" s="79">
        <v>1E-4</v>
      </c>
    </row>
    <row r="106" spans="2:15">
      <c r="B106" t="s">
        <v>1518</v>
      </c>
      <c r="C106" t="s">
        <v>1519</v>
      </c>
      <c r="D106" t="s">
        <v>100</v>
      </c>
      <c r="E106" t="s">
        <v>123</v>
      </c>
      <c r="F106" t="s">
        <v>1520</v>
      </c>
      <c r="G106" t="s">
        <v>807</v>
      </c>
      <c r="H106" t="s">
        <v>102</v>
      </c>
      <c r="I106" s="78">
        <v>4713.04</v>
      </c>
      <c r="J106" s="78">
        <v>10160</v>
      </c>
      <c r="K106" s="78">
        <v>0</v>
      </c>
      <c r="L106" s="78">
        <v>478.84486399999997</v>
      </c>
      <c r="M106" s="79">
        <v>1.4E-3</v>
      </c>
      <c r="N106" s="79">
        <v>2.0000000000000001E-4</v>
      </c>
      <c r="O106" s="79">
        <v>0</v>
      </c>
    </row>
    <row r="107" spans="2:15">
      <c r="B107" t="s">
        <v>1521</v>
      </c>
      <c r="C107" t="s">
        <v>1522</v>
      </c>
      <c r="D107" t="s">
        <v>100</v>
      </c>
      <c r="E107" t="s">
        <v>123</v>
      </c>
      <c r="F107" t="s">
        <v>1523</v>
      </c>
      <c r="G107" t="s">
        <v>1524</v>
      </c>
      <c r="H107" t="s">
        <v>102</v>
      </c>
      <c r="I107" s="78">
        <v>1953972.85</v>
      </c>
      <c r="J107" s="78">
        <v>140</v>
      </c>
      <c r="K107" s="78">
        <v>0</v>
      </c>
      <c r="L107" s="78">
        <v>2735.5619900000002</v>
      </c>
      <c r="M107" s="79">
        <v>4.5999999999999999E-3</v>
      </c>
      <c r="N107" s="79">
        <v>1.1000000000000001E-3</v>
      </c>
      <c r="O107" s="79">
        <v>2.0000000000000001E-4</v>
      </c>
    </row>
    <row r="108" spans="2:15">
      <c r="B108" t="s">
        <v>1525</v>
      </c>
      <c r="C108" t="s">
        <v>1526</v>
      </c>
      <c r="D108" t="s">
        <v>100</v>
      </c>
      <c r="E108" t="s">
        <v>123</v>
      </c>
      <c r="F108" t="s">
        <v>1527</v>
      </c>
      <c r="G108" t="s">
        <v>1524</v>
      </c>
      <c r="H108" t="s">
        <v>102</v>
      </c>
      <c r="I108" s="78">
        <v>130400.91</v>
      </c>
      <c r="J108" s="78">
        <v>569.5</v>
      </c>
      <c r="K108" s="78">
        <v>0</v>
      </c>
      <c r="L108" s="78">
        <v>742.63318245000005</v>
      </c>
      <c r="M108" s="79">
        <v>4.7999999999999996E-3</v>
      </c>
      <c r="N108" s="79">
        <v>2.9999999999999997E-4</v>
      </c>
      <c r="O108" s="79">
        <v>0</v>
      </c>
    </row>
    <row r="109" spans="2:15">
      <c r="B109" t="s">
        <v>1528</v>
      </c>
      <c r="C109" t="s">
        <v>1529</v>
      </c>
      <c r="D109" t="s">
        <v>100</v>
      </c>
      <c r="E109" t="s">
        <v>123</v>
      </c>
      <c r="F109" t="s">
        <v>1530</v>
      </c>
      <c r="G109" t="s">
        <v>507</v>
      </c>
      <c r="H109" t="s">
        <v>102</v>
      </c>
      <c r="I109" s="78">
        <v>14303.16</v>
      </c>
      <c r="J109" s="78">
        <v>9999</v>
      </c>
      <c r="K109" s="78">
        <v>0</v>
      </c>
      <c r="L109" s="78">
        <v>1430.1729683999999</v>
      </c>
      <c r="M109" s="79">
        <v>1.4E-3</v>
      </c>
      <c r="N109" s="79">
        <v>5.9999999999999995E-4</v>
      </c>
      <c r="O109" s="79">
        <v>1E-4</v>
      </c>
    </row>
    <row r="110" spans="2:15">
      <c r="B110" t="s">
        <v>1531</v>
      </c>
      <c r="C110" t="s">
        <v>1532</v>
      </c>
      <c r="D110" t="s">
        <v>100</v>
      </c>
      <c r="E110" t="s">
        <v>123</v>
      </c>
      <c r="F110" t="s">
        <v>1533</v>
      </c>
      <c r="G110" t="s">
        <v>507</v>
      </c>
      <c r="H110" t="s">
        <v>102</v>
      </c>
      <c r="I110" s="78">
        <v>115971.05</v>
      </c>
      <c r="J110" s="78">
        <v>1996</v>
      </c>
      <c r="K110" s="78">
        <v>0</v>
      </c>
      <c r="L110" s="78">
        <v>2314.782158</v>
      </c>
      <c r="M110" s="79">
        <v>8.0999999999999996E-3</v>
      </c>
      <c r="N110" s="79">
        <v>8.9999999999999998E-4</v>
      </c>
      <c r="O110" s="79">
        <v>1E-4</v>
      </c>
    </row>
    <row r="111" spans="2:15">
      <c r="B111" t="s">
        <v>1534</v>
      </c>
      <c r="C111" t="s">
        <v>1535</v>
      </c>
      <c r="D111" t="s">
        <v>100</v>
      </c>
      <c r="E111" t="s">
        <v>123</v>
      </c>
      <c r="F111" t="s">
        <v>1536</v>
      </c>
      <c r="G111" t="s">
        <v>507</v>
      </c>
      <c r="H111" t="s">
        <v>102</v>
      </c>
      <c r="I111" s="78">
        <v>303098.33</v>
      </c>
      <c r="J111" s="78">
        <v>574.20000000000005</v>
      </c>
      <c r="K111" s="78">
        <v>0</v>
      </c>
      <c r="L111" s="78">
        <v>1740.3906108599999</v>
      </c>
      <c r="M111" s="79">
        <v>7.7000000000000002E-3</v>
      </c>
      <c r="N111" s="79">
        <v>6.9999999999999999E-4</v>
      </c>
      <c r="O111" s="79">
        <v>1E-4</v>
      </c>
    </row>
    <row r="112" spans="2:15">
      <c r="B112" t="s">
        <v>1537</v>
      </c>
      <c r="C112" t="s">
        <v>1538</v>
      </c>
      <c r="D112" t="s">
        <v>100</v>
      </c>
      <c r="E112" t="s">
        <v>123</v>
      </c>
      <c r="F112" t="s">
        <v>1539</v>
      </c>
      <c r="G112" t="s">
        <v>507</v>
      </c>
      <c r="H112" t="s">
        <v>102</v>
      </c>
      <c r="I112" s="78">
        <v>495820.02</v>
      </c>
      <c r="J112" s="78">
        <v>39.799999999999997</v>
      </c>
      <c r="K112" s="78">
        <v>0</v>
      </c>
      <c r="L112" s="78">
        <v>197.33636795999999</v>
      </c>
      <c r="M112" s="79">
        <v>2.8E-3</v>
      </c>
      <c r="N112" s="79">
        <v>1E-4</v>
      </c>
      <c r="O112" s="79">
        <v>0</v>
      </c>
    </row>
    <row r="113" spans="2:15">
      <c r="B113" t="s">
        <v>1540</v>
      </c>
      <c r="C113" t="s">
        <v>1541</v>
      </c>
      <c r="D113" t="s">
        <v>100</v>
      </c>
      <c r="E113" t="s">
        <v>123</v>
      </c>
      <c r="F113" t="s">
        <v>1542</v>
      </c>
      <c r="G113" t="s">
        <v>911</v>
      </c>
      <c r="H113" t="s">
        <v>102</v>
      </c>
      <c r="I113" s="78">
        <v>11639.67</v>
      </c>
      <c r="J113" s="78">
        <v>1.0000000000000001E-5</v>
      </c>
      <c r="K113" s="78">
        <v>0</v>
      </c>
      <c r="L113" s="78">
        <v>1.1639669999999999E-6</v>
      </c>
      <c r="M113" s="79">
        <v>0</v>
      </c>
      <c r="N113" s="79">
        <v>0</v>
      </c>
      <c r="O113" s="79">
        <v>0</v>
      </c>
    </row>
    <row r="114" spans="2:15">
      <c r="B114" t="s">
        <v>1543</v>
      </c>
      <c r="C114" t="s">
        <v>1544</v>
      </c>
      <c r="D114" t="s">
        <v>100</v>
      </c>
      <c r="E114" t="s">
        <v>123</v>
      </c>
      <c r="F114" t="s">
        <v>1545</v>
      </c>
      <c r="G114" t="s">
        <v>911</v>
      </c>
      <c r="H114" t="s">
        <v>102</v>
      </c>
      <c r="I114" s="78">
        <v>12508.65</v>
      </c>
      <c r="J114" s="78">
        <v>21090</v>
      </c>
      <c r="K114" s="78">
        <v>0</v>
      </c>
      <c r="L114" s="78">
        <v>2638.0742850000001</v>
      </c>
      <c r="M114" s="79">
        <v>4.4999999999999997E-3</v>
      </c>
      <c r="N114" s="79">
        <v>1.1000000000000001E-3</v>
      </c>
      <c r="O114" s="79">
        <v>2.0000000000000001E-4</v>
      </c>
    </row>
    <row r="115" spans="2:15">
      <c r="B115" t="s">
        <v>1546</v>
      </c>
      <c r="C115" t="s">
        <v>1547</v>
      </c>
      <c r="D115" t="s">
        <v>100</v>
      </c>
      <c r="E115" t="s">
        <v>123</v>
      </c>
      <c r="F115" t="s">
        <v>1548</v>
      </c>
      <c r="G115" t="s">
        <v>911</v>
      </c>
      <c r="H115" t="s">
        <v>102</v>
      </c>
      <c r="I115" s="78">
        <v>966082.26</v>
      </c>
      <c r="J115" s="78">
        <v>13</v>
      </c>
      <c r="K115" s="78">
        <v>0</v>
      </c>
      <c r="L115" s="78">
        <v>125.5906938</v>
      </c>
      <c r="M115" s="79">
        <v>2.3E-3</v>
      </c>
      <c r="N115" s="79">
        <v>1E-4</v>
      </c>
      <c r="O115" s="79">
        <v>0</v>
      </c>
    </row>
    <row r="116" spans="2:15">
      <c r="B116" t="s">
        <v>1549</v>
      </c>
      <c r="C116" t="s">
        <v>1550</v>
      </c>
      <c r="D116" t="s">
        <v>100</v>
      </c>
      <c r="E116" t="s">
        <v>123</v>
      </c>
      <c r="F116" t="s">
        <v>770</v>
      </c>
      <c r="G116" t="s">
        <v>448</v>
      </c>
      <c r="H116" t="s">
        <v>102</v>
      </c>
      <c r="I116" s="78">
        <v>1588927.57</v>
      </c>
      <c r="J116" s="78">
        <v>162.1</v>
      </c>
      <c r="K116" s="78">
        <v>0</v>
      </c>
      <c r="L116" s="78">
        <v>2575.6515909700001</v>
      </c>
      <c r="M116" s="79">
        <v>3.3E-3</v>
      </c>
      <c r="N116" s="79">
        <v>1E-3</v>
      </c>
      <c r="O116" s="79">
        <v>2.0000000000000001E-4</v>
      </c>
    </row>
    <row r="117" spans="2:15">
      <c r="B117" t="s">
        <v>1551</v>
      </c>
      <c r="C117" t="s">
        <v>1552</v>
      </c>
      <c r="D117" t="s">
        <v>100</v>
      </c>
      <c r="E117" t="s">
        <v>123</v>
      </c>
      <c r="F117" t="s">
        <v>1553</v>
      </c>
      <c r="G117" t="s">
        <v>1554</v>
      </c>
      <c r="H117" t="s">
        <v>102</v>
      </c>
      <c r="I117" s="78">
        <v>2306101.5699999998</v>
      </c>
      <c r="J117" s="78">
        <v>223.5</v>
      </c>
      <c r="K117" s="78">
        <v>0</v>
      </c>
      <c r="L117" s="78">
        <v>5154.1370089499997</v>
      </c>
      <c r="M117" s="79">
        <v>7.6E-3</v>
      </c>
      <c r="N117" s="79">
        <v>2.0999999999999999E-3</v>
      </c>
      <c r="O117" s="79">
        <v>2.9999999999999997E-4</v>
      </c>
    </row>
    <row r="118" spans="2:15">
      <c r="B118" t="s">
        <v>1555</v>
      </c>
      <c r="C118" t="s">
        <v>1556</v>
      </c>
      <c r="D118" t="s">
        <v>100</v>
      </c>
      <c r="E118" t="s">
        <v>123</v>
      </c>
      <c r="F118" t="s">
        <v>1557</v>
      </c>
      <c r="G118" t="s">
        <v>1554</v>
      </c>
      <c r="H118" t="s">
        <v>102</v>
      </c>
      <c r="I118" s="78">
        <v>55673.62</v>
      </c>
      <c r="J118" s="78">
        <v>2433</v>
      </c>
      <c r="K118" s="78">
        <v>0</v>
      </c>
      <c r="L118" s="78">
        <v>1354.5391746</v>
      </c>
      <c r="M118" s="79">
        <v>5.3E-3</v>
      </c>
      <c r="N118" s="79">
        <v>5.0000000000000001E-4</v>
      </c>
      <c r="O118" s="79">
        <v>1E-4</v>
      </c>
    </row>
    <row r="119" spans="2:15">
      <c r="B119" t="s">
        <v>1558</v>
      </c>
      <c r="C119" t="s">
        <v>1559</v>
      </c>
      <c r="D119" t="s">
        <v>100</v>
      </c>
      <c r="E119" t="s">
        <v>123</v>
      </c>
      <c r="F119" t="s">
        <v>1560</v>
      </c>
      <c r="G119" t="s">
        <v>125</v>
      </c>
      <c r="H119" t="s">
        <v>102</v>
      </c>
      <c r="I119" s="78">
        <v>184327.48</v>
      </c>
      <c r="J119" s="78">
        <v>440.9</v>
      </c>
      <c r="K119" s="78">
        <v>0</v>
      </c>
      <c r="L119" s="78">
        <v>812.69985931999997</v>
      </c>
      <c r="M119" s="79">
        <v>1.1900000000000001E-2</v>
      </c>
      <c r="N119" s="79">
        <v>2.9999999999999997E-4</v>
      </c>
      <c r="O119" s="79">
        <v>0</v>
      </c>
    </row>
    <row r="120" spans="2:15">
      <c r="B120" t="s">
        <v>1561</v>
      </c>
      <c r="C120" t="s">
        <v>1562</v>
      </c>
      <c r="D120" t="s">
        <v>100</v>
      </c>
      <c r="E120" t="s">
        <v>123</v>
      </c>
      <c r="F120" t="s">
        <v>1563</v>
      </c>
      <c r="G120" t="s">
        <v>127</v>
      </c>
      <c r="H120" t="s">
        <v>102</v>
      </c>
      <c r="I120" s="78">
        <v>416149.8</v>
      </c>
      <c r="J120" s="78">
        <v>259.3</v>
      </c>
      <c r="K120" s="78">
        <v>0</v>
      </c>
      <c r="L120" s="78">
        <v>1079.0764314</v>
      </c>
      <c r="M120" s="79">
        <v>7.6E-3</v>
      </c>
      <c r="N120" s="79">
        <v>4.0000000000000002E-4</v>
      </c>
      <c r="O120" s="79">
        <v>1E-4</v>
      </c>
    </row>
    <row r="121" spans="2:15">
      <c r="B121" t="s">
        <v>1564</v>
      </c>
      <c r="C121" t="s">
        <v>1565</v>
      </c>
      <c r="D121" t="s">
        <v>100</v>
      </c>
      <c r="E121" t="s">
        <v>123</v>
      </c>
      <c r="F121" t="s">
        <v>1566</v>
      </c>
      <c r="G121" t="s">
        <v>127</v>
      </c>
      <c r="H121" t="s">
        <v>102</v>
      </c>
      <c r="I121" s="78">
        <v>132465.82</v>
      </c>
      <c r="J121" s="78">
        <v>1423</v>
      </c>
      <c r="K121" s="78">
        <v>0</v>
      </c>
      <c r="L121" s="78">
        <v>1884.9886186000001</v>
      </c>
      <c r="M121" s="79">
        <v>0.01</v>
      </c>
      <c r="N121" s="79">
        <v>8.0000000000000004E-4</v>
      </c>
      <c r="O121" s="79">
        <v>1E-4</v>
      </c>
    </row>
    <row r="122" spans="2:15">
      <c r="B122" t="s">
        <v>1567</v>
      </c>
      <c r="C122" t="s">
        <v>1568</v>
      </c>
      <c r="D122" t="s">
        <v>100</v>
      </c>
      <c r="E122" t="s">
        <v>123</v>
      </c>
      <c r="F122" t="s">
        <v>1569</v>
      </c>
      <c r="G122" t="s">
        <v>127</v>
      </c>
      <c r="H122" t="s">
        <v>102</v>
      </c>
      <c r="I122" s="78">
        <v>70033.460000000006</v>
      </c>
      <c r="J122" s="78">
        <v>1674</v>
      </c>
      <c r="K122" s="78">
        <v>0</v>
      </c>
      <c r="L122" s="78">
        <v>1172.3601203999999</v>
      </c>
      <c r="M122" s="79">
        <v>9.7000000000000003E-3</v>
      </c>
      <c r="N122" s="79">
        <v>5.0000000000000001E-4</v>
      </c>
      <c r="O122" s="79">
        <v>1E-4</v>
      </c>
    </row>
    <row r="123" spans="2:15">
      <c r="B123" t="s">
        <v>1570</v>
      </c>
      <c r="C123" t="s">
        <v>1571</v>
      </c>
      <c r="D123" t="s">
        <v>100</v>
      </c>
      <c r="E123" t="s">
        <v>123</v>
      </c>
      <c r="F123" t="s">
        <v>1572</v>
      </c>
      <c r="G123" t="s">
        <v>127</v>
      </c>
      <c r="H123" t="s">
        <v>102</v>
      </c>
      <c r="I123" s="78">
        <v>111849.87</v>
      </c>
      <c r="J123" s="78">
        <v>386.2</v>
      </c>
      <c r="K123" s="78">
        <v>0</v>
      </c>
      <c r="L123" s="78">
        <v>431.96419794000002</v>
      </c>
      <c r="M123" s="79">
        <v>9.7000000000000003E-3</v>
      </c>
      <c r="N123" s="79">
        <v>2.0000000000000001E-4</v>
      </c>
      <c r="O123" s="79">
        <v>0</v>
      </c>
    </row>
    <row r="124" spans="2:15">
      <c r="B124" t="s">
        <v>1573</v>
      </c>
      <c r="C124" t="s">
        <v>1574</v>
      </c>
      <c r="D124" t="s">
        <v>100</v>
      </c>
      <c r="E124" t="s">
        <v>123</v>
      </c>
      <c r="F124" t="s">
        <v>1575</v>
      </c>
      <c r="G124" t="s">
        <v>127</v>
      </c>
      <c r="H124" t="s">
        <v>102</v>
      </c>
      <c r="I124" s="78">
        <v>3436817.26</v>
      </c>
      <c r="J124" s="78">
        <v>208.4</v>
      </c>
      <c r="K124" s="78">
        <v>0</v>
      </c>
      <c r="L124" s="78">
        <v>7162.3271698400004</v>
      </c>
      <c r="M124" s="79">
        <v>7.4000000000000003E-3</v>
      </c>
      <c r="N124" s="79">
        <v>2.8999999999999998E-3</v>
      </c>
      <c r="O124" s="79">
        <v>4.0000000000000002E-4</v>
      </c>
    </row>
    <row r="125" spans="2:15">
      <c r="B125" t="s">
        <v>1576</v>
      </c>
      <c r="C125" t="s">
        <v>1577</v>
      </c>
      <c r="D125" t="s">
        <v>100</v>
      </c>
      <c r="E125" t="s">
        <v>123</v>
      </c>
      <c r="F125" t="s">
        <v>1578</v>
      </c>
      <c r="G125" t="s">
        <v>128</v>
      </c>
      <c r="H125" t="s">
        <v>102</v>
      </c>
      <c r="I125" s="78">
        <v>2176111.2599999998</v>
      </c>
      <c r="J125" s="78">
        <v>228.5</v>
      </c>
      <c r="K125" s="78">
        <v>56.254620000000003</v>
      </c>
      <c r="L125" s="78">
        <v>5028.6688491000004</v>
      </c>
      <c r="M125" s="79">
        <v>9.4000000000000004E-3</v>
      </c>
      <c r="N125" s="79">
        <v>2E-3</v>
      </c>
      <c r="O125" s="79">
        <v>2.9999999999999997E-4</v>
      </c>
    </row>
    <row r="126" spans="2:15">
      <c r="B126" t="s">
        <v>1579</v>
      </c>
      <c r="C126" t="s">
        <v>1580</v>
      </c>
      <c r="D126" t="s">
        <v>100</v>
      </c>
      <c r="E126" t="s">
        <v>123</v>
      </c>
      <c r="F126" t="s">
        <v>1581</v>
      </c>
      <c r="G126" t="s">
        <v>132</v>
      </c>
      <c r="H126" t="s">
        <v>102</v>
      </c>
      <c r="I126" s="78">
        <v>68479.86</v>
      </c>
      <c r="J126" s="78">
        <v>1269</v>
      </c>
      <c r="K126" s="78">
        <v>0</v>
      </c>
      <c r="L126" s="78">
        <v>869.00942339999995</v>
      </c>
      <c r="M126" s="79">
        <v>7.1999999999999998E-3</v>
      </c>
      <c r="N126" s="79">
        <v>2.9999999999999997E-4</v>
      </c>
      <c r="O126" s="79">
        <v>1E-4</v>
      </c>
    </row>
    <row r="127" spans="2:15">
      <c r="B127" s="80" t="s">
        <v>1582</v>
      </c>
      <c r="E127" s="16"/>
      <c r="F127" s="16"/>
      <c r="G127" s="16"/>
      <c r="I127" s="82">
        <v>0</v>
      </c>
      <c r="K127" s="82">
        <v>0</v>
      </c>
      <c r="L127" s="82">
        <v>0</v>
      </c>
      <c r="N127" s="81">
        <v>0</v>
      </c>
      <c r="O127" s="81">
        <v>0</v>
      </c>
    </row>
    <row r="128" spans="2:15">
      <c r="B128" t="s">
        <v>226</v>
      </c>
      <c r="C128" t="s">
        <v>226</v>
      </c>
      <c r="E128" s="16"/>
      <c r="F128" s="16"/>
      <c r="G128" t="s">
        <v>226</v>
      </c>
      <c r="H128" t="s">
        <v>226</v>
      </c>
      <c r="I128" s="78">
        <v>0</v>
      </c>
      <c r="J128" s="78">
        <v>0</v>
      </c>
      <c r="L128" s="78">
        <v>0</v>
      </c>
      <c r="M128" s="79">
        <v>0</v>
      </c>
      <c r="N128" s="79">
        <v>0</v>
      </c>
      <c r="O128" s="79">
        <v>0</v>
      </c>
    </row>
    <row r="129" spans="2:15">
      <c r="B129" s="80" t="s">
        <v>274</v>
      </c>
      <c r="E129" s="16"/>
      <c r="F129" s="16"/>
      <c r="G129" s="16"/>
      <c r="I129" s="82">
        <v>8872409.3800000008</v>
      </c>
      <c r="K129" s="82">
        <v>631.46050515000002</v>
      </c>
      <c r="L129" s="82">
        <v>847670.14768857148</v>
      </c>
      <c r="N129" s="81">
        <v>0.33789999999999998</v>
      </c>
      <c r="O129" s="81">
        <v>5.0299999999999997E-2</v>
      </c>
    </row>
    <row r="130" spans="2:15">
      <c r="B130" s="80" t="s">
        <v>383</v>
      </c>
      <c r="E130" s="16"/>
      <c r="F130" s="16"/>
      <c r="G130" s="16"/>
      <c r="I130" s="82">
        <v>3887918.98</v>
      </c>
      <c r="K130" s="82">
        <v>30.623159999999999</v>
      </c>
      <c r="L130" s="82">
        <v>268615.31213316583</v>
      </c>
      <c r="N130" s="81">
        <v>0.1071</v>
      </c>
      <c r="O130" s="81">
        <v>1.5900000000000001E-2</v>
      </c>
    </row>
    <row r="131" spans="2:15">
      <c r="B131" t="s">
        <v>1583</v>
      </c>
      <c r="C131" t="s">
        <v>1584</v>
      </c>
      <c r="D131" t="s">
        <v>1019</v>
      </c>
      <c r="E131" t="s">
        <v>1014</v>
      </c>
      <c r="F131" t="s">
        <v>1585</v>
      </c>
      <c r="G131" t="s">
        <v>1152</v>
      </c>
      <c r="H131" t="s">
        <v>106</v>
      </c>
      <c r="I131" s="78">
        <v>94462.2</v>
      </c>
      <c r="J131" s="78">
        <v>1057</v>
      </c>
      <c r="K131" s="78">
        <v>0</v>
      </c>
      <c r="L131" s="78">
        <v>3559.5293435100002</v>
      </c>
      <c r="M131" s="79">
        <v>2.8E-3</v>
      </c>
      <c r="N131" s="79">
        <v>1.4E-3</v>
      </c>
      <c r="O131" s="79">
        <v>2.0000000000000001E-4</v>
      </c>
    </row>
    <row r="132" spans="2:15">
      <c r="B132" t="s">
        <v>1586</v>
      </c>
      <c r="C132" t="s">
        <v>1587</v>
      </c>
      <c r="D132" t="s">
        <v>1019</v>
      </c>
      <c r="E132" t="s">
        <v>1014</v>
      </c>
      <c r="F132" t="s">
        <v>1588</v>
      </c>
      <c r="G132" t="s">
        <v>1016</v>
      </c>
      <c r="H132" t="s">
        <v>106</v>
      </c>
      <c r="I132" s="78">
        <v>182007.16</v>
      </c>
      <c r="J132" s="78">
        <v>157</v>
      </c>
      <c r="K132" s="78">
        <v>0</v>
      </c>
      <c r="L132" s="78">
        <v>1018.703174878</v>
      </c>
      <c r="M132" s="79">
        <v>6.7000000000000002E-3</v>
      </c>
      <c r="N132" s="79">
        <v>4.0000000000000002E-4</v>
      </c>
      <c r="O132" s="79">
        <v>1E-4</v>
      </c>
    </row>
    <row r="133" spans="2:15">
      <c r="B133" t="s">
        <v>1589</v>
      </c>
      <c r="C133" t="s">
        <v>1590</v>
      </c>
      <c r="D133" t="s">
        <v>1019</v>
      </c>
      <c r="E133" t="s">
        <v>1014</v>
      </c>
      <c r="F133" t="s">
        <v>1591</v>
      </c>
      <c r="G133" t="s">
        <v>1016</v>
      </c>
      <c r="H133" t="s">
        <v>106</v>
      </c>
      <c r="I133" s="78">
        <v>84881.34</v>
      </c>
      <c r="J133" s="78">
        <v>453</v>
      </c>
      <c r="K133" s="78">
        <v>0</v>
      </c>
      <c r="L133" s="78">
        <v>1370.7869562630001</v>
      </c>
      <c r="M133" s="79">
        <v>5.0000000000000001E-3</v>
      </c>
      <c r="N133" s="79">
        <v>5.0000000000000001E-4</v>
      </c>
      <c r="O133" s="79">
        <v>1E-4</v>
      </c>
    </row>
    <row r="134" spans="2:15">
      <c r="B134" t="s">
        <v>1592</v>
      </c>
      <c r="C134" t="s">
        <v>1593</v>
      </c>
      <c r="D134" t="s">
        <v>1019</v>
      </c>
      <c r="E134" t="s">
        <v>1014</v>
      </c>
      <c r="F134" t="s">
        <v>1594</v>
      </c>
      <c r="G134" t="s">
        <v>1016</v>
      </c>
      <c r="H134" t="s">
        <v>106</v>
      </c>
      <c r="I134" s="78">
        <v>70386.77</v>
      </c>
      <c r="J134" s="78">
        <v>1784</v>
      </c>
      <c r="K134" s="78">
        <v>0</v>
      </c>
      <c r="L134" s="78">
        <v>4476.5704172919995</v>
      </c>
      <c r="M134" s="79">
        <v>1E-4</v>
      </c>
      <c r="N134" s="79">
        <v>1.8E-3</v>
      </c>
      <c r="O134" s="79">
        <v>2.9999999999999997E-4</v>
      </c>
    </row>
    <row r="135" spans="2:15">
      <c r="B135" t="s">
        <v>1595</v>
      </c>
      <c r="C135" t="s">
        <v>1596</v>
      </c>
      <c r="D135" t="s">
        <v>1013</v>
      </c>
      <c r="E135" t="s">
        <v>1014</v>
      </c>
      <c r="F135" t="s">
        <v>1015</v>
      </c>
      <c r="G135" t="s">
        <v>1016</v>
      </c>
      <c r="H135" t="s">
        <v>106</v>
      </c>
      <c r="I135" s="78">
        <v>2084312.68</v>
      </c>
      <c r="J135" s="78">
        <v>898</v>
      </c>
      <c r="K135" s="78">
        <v>0</v>
      </c>
      <c r="L135" s="78">
        <v>66726.560843715997</v>
      </c>
      <c r="M135" s="79">
        <v>2E-3</v>
      </c>
      <c r="N135" s="79">
        <v>2.6599999999999999E-2</v>
      </c>
      <c r="O135" s="79">
        <v>4.0000000000000001E-3</v>
      </c>
    </row>
    <row r="136" spans="2:15">
      <c r="B136" t="s">
        <v>1597</v>
      </c>
      <c r="C136" t="s">
        <v>1598</v>
      </c>
      <c r="D136" t="s">
        <v>1019</v>
      </c>
      <c r="E136" t="s">
        <v>1014</v>
      </c>
      <c r="F136" t="s">
        <v>1360</v>
      </c>
      <c r="G136" t="s">
        <v>1016</v>
      </c>
      <c r="H136" t="s">
        <v>106</v>
      </c>
      <c r="I136" s="78">
        <v>44014.16</v>
      </c>
      <c r="J136" s="78">
        <v>583</v>
      </c>
      <c r="K136" s="78">
        <v>0</v>
      </c>
      <c r="L136" s="78">
        <v>914.78810073199998</v>
      </c>
      <c r="M136" s="79">
        <v>1.1999999999999999E-3</v>
      </c>
      <c r="N136" s="79">
        <v>4.0000000000000002E-4</v>
      </c>
      <c r="O136" s="79">
        <v>1E-4</v>
      </c>
    </row>
    <row r="137" spans="2:15">
      <c r="B137" t="s">
        <v>1599</v>
      </c>
      <c r="C137" t="s">
        <v>1600</v>
      </c>
      <c r="D137" t="s">
        <v>1019</v>
      </c>
      <c r="E137" t="s">
        <v>1014</v>
      </c>
      <c r="F137" t="s">
        <v>1601</v>
      </c>
      <c r="G137" t="s">
        <v>1037</v>
      </c>
      <c r="H137" t="s">
        <v>110</v>
      </c>
      <c r="I137" s="78">
        <v>21929.56</v>
      </c>
      <c r="J137" s="78">
        <v>2038</v>
      </c>
      <c r="K137" s="78">
        <v>0</v>
      </c>
      <c r="L137" s="78">
        <v>1743.13936524984</v>
      </c>
      <c r="M137" s="79">
        <v>0</v>
      </c>
      <c r="N137" s="79">
        <v>6.9999999999999999E-4</v>
      </c>
      <c r="O137" s="79">
        <v>1E-4</v>
      </c>
    </row>
    <row r="138" spans="2:15">
      <c r="B138" t="s">
        <v>1602</v>
      </c>
      <c r="C138" t="s">
        <v>1603</v>
      </c>
      <c r="D138" t="s">
        <v>1013</v>
      </c>
      <c r="E138" t="s">
        <v>1014</v>
      </c>
      <c r="F138" t="s">
        <v>1604</v>
      </c>
      <c r="G138" t="s">
        <v>1263</v>
      </c>
      <c r="H138" t="s">
        <v>106</v>
      </c>
      <c r="I138" s="78">
        <v>55998.76</v>
      </c>
      <c r="J138" s="78">
        <v>2517</v>
      </c>
      <c r="K138" s="78">
        <v>0</v>
      </c>
      <c r="L138" s="78">
        <v>5024.8275334979999</v>
      </c>
      <c r="M138" s="79">
        <v>0</v>
      </c>
      <c r="N138" s="79">
        <v>2E-3</v>
      </c>
      <c r="O138" s="79">
        <v>2.9999999999999997E-4</v>
      </c>
    </row>
    <row r="139" spans="2:15">
      <c r="B139" t="s">
        <v>1605</v>
      </c>
      <c r="C139" t="s">
        <v>1606</v>
      </c>
      <c r="D139" t="s">
        <v>1019</v>
      </c>
      <c r="E139" t="s">
        <v>1014</v>
      </c>
      <c r="F139" t="s">
        <v>1607</v>
      </c>
      <c r="G139" t="s">
        <v>1121</v>
      </c>
      <c r="H139" t="s">
        <v>106</v>
      </c>
      <c r="I139" s="78">
        <v>24956.67</v>
      </c>
      <c r="J139" s="78">
        <v>12132</v>
      </c>
      <c r="K139" s="78">
        <v>0</v>
      </c>
      <c r="L139" s="78">
        <v>10793.904523686</v>
      </c>
      <c r="M139" s="79">
        <v>5.0000000000000001E-4</v>
      </c>
      <c r="N139" s="79">
        <v>4.3E-3</v>
      </c>
      <c r="O139" s="79">
        <v>5.9999999999999995E-4</v>
      </c>
    </row>
    <row r="140" spans="2:15">
      <c r="B140" t="s">
        <v>1608</v>
      </c>
      <c r="C140" t="s">
        <v>1609</v>
      </c>
      <c r="D140" t="s">
        <v>1019</v>
      </c>
      <c r="E140" t="s">
        <v>1014</v>
      </c>
      <c r="F140" t="s">
        <v>1395</v>
      </c>
      <c r="G140" t="s">
        <v>1121</v>
      </c>
      <c r="H140" t="s">
        <v>106</v>
      </c>
      <c r="I140" s="78">
        <v>95241.94</v>
      </c>
      <c r="J140" s="78">
        <v>3265</v>
      </c>
      <c r="K140" s="78">
        <v>0</v>
      </c>
      <c r="L140" s="78">
        <v>11085.899900664999</v>
      </c>
      <c r="M140" s="79">
        <v>3.5000000000000001E-3</v>
      </c>
      <c r="N140" s="79">
        <v>4.4000000000000003E-3</v>
      </c>
      <c r="O140" s="79">
        <v>6.9999999999999999E-4</v>
      </c>
    </row>
    <row r="141" spans="2:15">
      <c r="B141" t="s">
        <v>1610</v>
      </c>
      <c r="C141" t="s">
        <v>1611</v>
      </c>
      <c r="D141" t="s">
        <v>1019</v>
      </c>
      <c r="E141" t="s">
        <v>1014</v>
      </c>
      <c r="F141" t="s">
        <v>1612</v>
      </c>
      <c r="G141" t="s">
        <v>1041</v>
      </c>
      <c r="H141" t="s">
        <v>106</v>
      </c>
      <c r="I141" s="78">
        <v>166266.07</v>
      </c>
      <c r="J141" s="78">
        <v>4300</v>
      </c>
      <c r="K141" s="78">
        <v>0</v>
      </c>
      <c r="L141" s="78">
        <v>25487.757200650001</v>
      </c>
      <c r="M141" s="79">
        <v>2.7000000000000001E-3</v>
      </c>
      <c r="N141" s="79">
        <v>1.0200000000000001E-2</v>
      </c>
      <c r="O141" s="79">
        <v>1.5E-3</v>
      </c>
    </row>
    <row r="142" spans="2:15">
      <c r="B142" t="s">
        <v>1613</v>
      </c>
      <c r="C142" t="s">
        <v>1614</v>
      </c>
      <c r="D142" t="s">
        <v>1019</v>
      </c>
      <c r="E142" t="s">
        <v>1014</v>
      </c>
      <c r="F142" t="s">
        <v>1615</v>
      </c>
      <c r="G142" t="s">
        <v>1041</v>
      </c>
      <c r="H142" t="s">
        <v>106</v>
      </c>
      <c r="I142" s="78">
        <v>28559.51</v>
      </c>
      <c r="J142" s="78">
        <v>10082</v>
      </c>
      <c r="K142" s="78">
        <v>0</v>
      </c>
      <c r="L142" s="78">
        <v>10264.953330582999</v>
      </c>
      <c r="M142" s="79">
        <v>5.9999999999999995E-4</v>
      </c>
      <c r="N142" s="79">
        <v>4.1000000000000003E-3</v>
      </c>
      <c r="O142" s="79">
        <v>5.9999999999999995E-4</v>
      </c>
    </row>
    <row r="143" spans="2:15">
      <c r="B143" t="s">
        <v>1616</v>
      </c>
      <c r="C143" t="s">
        <v>1617</v>
      </c>
      <c r="D143" t="s">
        <v>1019</v>
      </c>
      <c r="E143" t="s">
        <v>1014</v>
      </c>
      <c r="F143" t="s">
        <v>1340</v>
      </c>
      <c r="G143" t="s">
        <v>1041</v>
      </c>
      <c r="H143" t="s">
        <v>106</v>
      </c>
      <c r="I143" s="78">
        <v>136804.35999999999</v>
      </c>
      <c r="J143" s="78">
        <v>14356</v>
      </c>
      <c r="K143" s="78">
        <v>0</v>
      </c>
      <c r="L143" s="78">
        <v>70015.294930503995</v>
      </c>
      <c r="M143" s="79">
        <v>2.3E-3</v>
      </c>
      <c r="N143" s="79">
        <v>2.7900000000000001E-2</v>
      </c>
      <c r="O143" s="79">
        <v>4.1999999999999997E-3</v>
      </c>
    </row>
    <row r="144" spans="2:15">
      <c r="B144" t="s">
        <v>1618</v>
      </c>
      <c r="C144" t="s">
        <v>1619</v>
      </c>
      <c r="D144" t="s">
        <v>1019</v>
      </c>
      <c r="E144" t="s">
        <v>1014</v>
      </c>
      <c r="F144" t="s">
        <v>1620</v>
      </c>
      <c r="G144" t="s">
        <v>1041</v>
      </c>
      <c r="H144" t="s">
        <v>106</v>
      </c>
      <c r="I144" s="78">
        <v>26947.59</v>
      </c>
      <c r="J144" s="78">
        <v>10054</v>
      </c>
      <c r="K144" s="78">
        <v>0</v>
      </c>
      <c r="L144" s="78">
        <v>9658.6926405089998</v>
      </c>
      <c r="M144" s="79">
        <v>2.0000000000000001E-4</v>
      </c>
      <c r="N144" s="79">
        <v>3.8999999999999998E-3</v>
      </c>
      <c r="O144" s="79">
        <v>5.9999999999999995E-4</v>
      </c>
    </row>
    <row r="145" spans="2:15">
      <c r="B145" t="s">
        <v>1621</v>
      </c>
      <c r="C145" t="s">
        <v>1622</v>
      </c>
      <c r="D145" t="s">
        <v>1019</v>
      </c>
      <c r="E145" t="s">
        <v>1014</v>
      </c>
      <c r="F145" t="s">
        <v>1623</v>
      </c>
      <c r="G145" t="s">
        <v>1116</v>
      </c>
      <c r="H145" t="s">
        <v>106</v>
      </c>
      <c r="I145" s="78">
        <v>175680.65</v>
      </c>
      <c r="J145" s="78">
        <v>2489</v>
      </c>
      <c r="K145" s="78">
        <v>0</v>
      </c>
      <c r="L145" s="78">
        <v>15588.644764352501</v>
      </c>
      <c r="M145" s="79">
        <v>5.3E-3</v>
      </c>
      <c r="N145" s="79">
        <v>6.1999999999999998E-3</v>
      </c>
      <c r="O145" s="79">
        <v>8.9999999999999998E-4</v>
      </c>
    </row>
    <row r="146" spans="2:15">
      <c r="B146" t="s">
        <v>1624</v>
      </c>
      <c r="C146" t="s">
        <v>1625</v>
      </c>
      <c r="D146" t="s">
        <v>1019</v>
      </c>
      <c r="E146" t="s">
        <v>1014</v>
      </c>
      <c r="F146" t="s">
        <v>939</v>
      </c>
      <c r="G146" t="s">
        <v>1069</v>
      </c>
      <c r="H146" t="s">
        <v>106</v>
      </c>
      <c r="I146" s="78">
        <v>7050.78</v>
      </c>
      <c r="J146" s="78">
        <v>371</v>
      </c>
      <c r="K146" s="78">
        <v>0</v>
      </c>
      <c r="L146" s="78">
        <v>93.254673897000004</v>
      </c>
      <c r="M146" s="79">
        <v>0</v>
      </c>
      <c r="N146" s="79">
        <v>0</v>
      </c>
      <c r="O146" s="79">
        <v>0</v>
      </c>
    </row>
    <row r="147" spans="2:15">
      <c r="B147" t="s">
        <v>1626</v>
      </c>
      <c r="C147" t="s">
        <v>1627</v>
      </c>
      <c r="D147" t="s">
        <v>1019</v>
      </c>
      <c r="E147" t="s">
        <v>1014</v>
      </c>
      <c r="F147" t="s">
        <v>1628</v>
      </c>
      <c r="G147" t="s">
        <v>123</v>
      </c>
      <c r="H147" t="s">
        <v>106</v>
      </c>
      <c r="I147" s="78">
        <v>99006.11</v>
      </c>
      <c r="J147" s="78">
        <v>878</v>
      </c>
      <c r="K147" s="78">
        <v>0</v>
      </c>
      <c r="L147" s="78">
        <v>3098.9605472769999</v>
      </c>
      <c r="M147" s="79">
        <v>3.0999999999999999E-3</v>
      </c>
      <c r="N147" s="79">
        <v>1.1999999999999999E-3</v>
      </c>
      <c r="O147" s="79">
        <v>2.0000000000000001E-4</v>
      </c>
    </row>
    <row r="148" spans="2:15">
      <c r="B148" t="s">
        <v>1629</v>
      </c>
      <c r="C148" t="s">
        <v>1630</v>
      </c>
      <c r="D148" t="s">
        <v>1019</v>
      </c>
      <c r="E148" t="s">
        <v>1014</v>
      </c>
      <c r="F148" t="s">
        <v>796</v>
      </c>
      <c r="G148" t="s">
        <v>797</v>
      </c>
      <c r="H148" t="s">
        <v>106</v>
      </c>
      <c r="I148" s="78">
        <v>667.36</v>
      </c>
      <c r="J148" s="78">
        <v>12769</v>
      </c>
      <c r="K148" s="78">
        <v>0</v>
      </c>
      <c r="L148" s="78">
        <v>303.79218229600002</v>
      </c>
      <c r="M148" s="79">
        <v>0</v>
      </c>
      <c r="N148" s="79">
        <v>1E-4</v>
      </c>
      <c r="O148" s="79">
        <v>0</v>
      </c>
    </row>
    <row r="149" spans="2:15">
      <c r="B149" t="s">
        <v>1631</v>
      </c>
      <c r="C149" t="s">
        <v>1632</v>
      </c>
      <c r="D149" t="s">
        <v>1019</v>
      </c>
      <c r="E149" t="s">
        <v>1014</v>
      </c>
      <c r="F149" t="s">
        <v>1306</v>
      </c>
      <c r="G149" t="s">
        <v>1307</v>
      </c>
      <c r="H149" t="s">
        <v>106</v>
      </c>
      <c r="I149" s="78">
        <v>140914.29</v>
      </c>
      <c r="J149" s="78">
        <v>1592</v>
      </c>
      <c r="K149" s="78">
        <v>0</v>
      </c>
      <c r="L149" s="78">
        <v>7997.5623460919996</v>
      </c>
      <c r="M149" s="79">
        <v>1.5E-3</v>
      </c>
      <c r="N149" s="79">
        <v>3.2000000000000002E-3</v>
      </c>
      <c r="O149" s="79">
        <v>5.0000000000000001E-4</v>
      </c>
    </row>
    <row r="150" spans="2:15">
      <c r="B150" t="s">
        <v>1633</v>
      </c>
      <c r="C150" t="s">
        <v>1634</v>
      </c>
      <c r="D150" t="s">
        <v>1019</v>
      </c>
      <c r="E150" t="s">
        <v>1014</v>
      </c>
      <c r="F150" t="s">
        <v>1398</v>
      </c>
      <c r="G150" t="s">
        <v>1307</v>
      </c>
      <c r="H150" t="s">
        <v>106</v>
      </c>
      <c r="I150" s="78">
        <v>93359.26</v>
      </c>
      <c r="J150" s="78">
        <v>842</v>
      </c>
      <c r="K150" s="78">
        <v>0</v>
      </c>
      <c r="L150" s="78">
        <v>2802.3929151980001</v>
      </c>
      <c r="M150" s="79">
        <v>0</v>
      </c>
      <c r="N150" s="79">
        <v>1.1000000000000001E-3</v>
      </c>
      <c r="O150" s="79">
        <v>2.0000000000000001E-4</v>
      </c>
    </row>
    <row r="151" spans="2:15">
      <c r="B151" t="s">
        <v>1635</v>
      </c>
      <c r="C151" t="s">
        <v>1636</v>
      </c>
      <c r="D151" t="s">
        <v>1019</v>
      </c>
      <c r="E151" t="s">
        <v>1014</v>
      </c>
      <c r="F151" t="s">
        <v>1637</v>
      </c>
      <c r="G151" t="s">
        <v>1638</v>
      </c>
      <c r="H151" t="s">
        <v>106</v>
      </c>
      <c r="I151" s="78">
        <v>35092.53</v>
      </c>
      <c r="J151" s="78">
        <v>1421</v>
      </c>
      <c r="K151" s="78">
        <v>30.623159999999999</v>
      </c>
      <c r="L151" s="78">
        <v>1808.3633548845</v>
      </c>
      <c r="M151" s="79">
        <v>1.6999999999999999E-3</v>
      </c>
      <c r="N151" s="79">
        <v>6.9999999999999999E-4</v>
      </c>
      <c r="O151" s="79">
        <v>1E-4</v>
      </c>
    </row>
    <row r="152" spans="2:15">
      <c r="B152" t="s">
        <v>1639</v>
      </c>
      <c r="C152" t="s">
        <v>1640</v>
      </c>
      <c r="D152" t="s">
        <v>1013</v>
      </c>
      <c r="E152" t="s">
        <v>1014</v>
      </c>
      <c r="F152" t="s">
        <v>1040</v>
      </c>
      <c r="G152" t="s">
        <v>1435</v>
      </c>
      <c r="H152" t="s">
        <v>106</v>
      </c>
      <c r="I152" s="78">
        <v>27236.77</v>
      </c>
      <c r="J152" s="78">
        <v>8556</v>
      </c>
      <c r="K152" s="78">
        <v>0</v>
      </c>
      <c r="L152" s="78">
        <v>8307.7977168779998</v>
      </c>
      <c r="M152" s="79">
        <v>8.0000000000000004E-4</v>
      </c>
      <c r="N152" s="79">
        <v>3.3E-3</v>
      </c>
      <c r="O152" s="79">
        <v>5.0000000000000001E-4</v>
      </c>
    </row>
    <row r="153" spans="2:15">
      <c r="B153" t="s">
        <v>1641</v>
      </c>
      <c r="C153" t="s">
        <v>1642</v>
      </c>
      <c r="D153" t="s">
        <v>1019</v>
      </c>
      <c r="E153" t="s">
        <v>1014</v>
      </c>
      <c r="F153" t="s">
        <v>1449</v>
      </c>
      <c r="G153" t="s">
        <v>129</v>
      </c>
      <c r="H153" t="s">
        <v>106</v>
      </c>
      <c r="I153" s="78">
        <v>192142.46</v>
      </c>
      <c r="J153" s="78">
        <v>945</v>
      </c>
      <c r="K153" s="78">
        <v>0</v>
      </c>
      <c r="L153" s="78">
        <v>6473.135370555</v>
      </c>
      <c r="M153" s="79">
        <v>5.7000000000000002E-3</v>
      </c>
      <c r="N153" s="79">
        <v>2.5999999999999999E-3</v>
      </c>
      <c r="O153" s="79">
        <v>4.0000000000000002E-4</v>
      </c>
    </row>
    <row r="154" spans="2:15">
      <c r="B154" s="80" t="s">
        <v>384</v>
      </c>
      <c r="E154" s="16"/>
      <c r="F154" s="16"/>
      <c r="G154" s="16"/>
      <c r="I154" s="82">
        <v>4984490.4000000004</v>
      </c>
      <c r="K154" s="82">
        <v>600.83734515000003</v>
      </c>
      <c r="L154" s="82">
        <v>579054.83555540559</v>
      </c>
      <c r="N154" s="81">
        <v>0.23089999999999999</v>
      </c>
      <c r="O154" s="81">
        <v>3.44E-2</v>
      </c>
    </row>
    <row r="155" spans="2:15">
      <c r="B155" t="s">
        <v>1643</v>
      </c>
      <c r="C155" t="s">
        <v>1644</v>
      </c>
      <c r="D155" t="s">
        <v>1019</v>
      </c>
      <c r="E155" t="s">
        <v>1014</v>
      </c>
      <c r="F155" t="s">
        <v>1645</v>
      </c>
      <c r="G155" t="s">
        <v>1254</v>
      </c>
      <c r="H155" t="s">
        <v>201</v>
      </c>
      <c r="I155" s="78">
        <v>47661.22</v>
      </c>
      <c r="J155" s="78">
        <v>1700.5</v>
      </c>
      <c r="K155" s="78">
        <v>140.35652999999999</v>
      </c>
      <c r="L155" s="78">
        <v>3127.2960064969402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1646</v>
      </c>
      <c r="C156" t="s">
        <v>1647</v>
      </c>
      <c r="D156" t="s">
        <v>1165</v>
      </c>
      <c r="E156" t="s">
        <v>1014</v>
      </c>
      <c r="F156" t="s">
        <v>1648</v>
      </c>
      <c r="G156" t="s">
        <v>1254</v>
      </c>
      <c r="H156" t="s">
        <v>110</v>
      </c>
      <c r="I156" s="78">
        <v>13705.62</v>
      </c>
      <c r="J156" s="78">
        <v>5934</v>
      </c>
      <c r="K156" s="78">
        <v>0</v>
      </c>
      <c r="L156" s="78">
        <v>3172.0808015672401</v>
      </c>
      <c r="M156" s="79">
        <v>0</v>
      </c>
      <c r="N156" s="79">
        <v>1.2999999999999999E-3</v>
      </c>
      <c r="O156" s="79">
        <v>2.0000000000000001E-4</v>
      </c>
    </row>
    <row r="157" spans="2:15">
      <c r="B157" t="s">
        <v>1649</v>
      </c>
      <c r="C157" t="s">
        <v>1650</v>
      </c>
      <c r="D157" t="s">
        <v>1019</v>
      </c>
      <c r="E157" t="s">
        <v>1014</v>
      </c>
      <c r="F157" t="s">
        <v>1651</v>
      </c>
      <c r="G157" t="s">
        <v>1254</v>
      </c>
      <c r="H157" t="s">
        <v>106</v>
      </c>
      <c r="I157" s="78">
        <v>15774.6</v>
      </c>
      <c r="J157" s="78">
        <v>11604</v>
      </c>
      <c r="K157" s="78">
        <v>0</v>
      </c>
      <c r="L157" s="78">
        <v>6525.6775419599999</v>
      </c>
      <c r="M157" s="79">
        <v>0</v>
      </c>
      <c r="N157" s="79">
        <v>2.5999999999999999E-3</v>
      </c>
      <c r="O157" s="79">
        <v>4.0000000000000002E-4</v>
      </c>
    </row>
    <row r="158" spans="2:15">
      <c r="B158" t="s">
        <v>1652</v>
      </c>
      <c r="C158" t="s">
        <v>1653</v>
      </c>
      <c r="D158" t="s">
        <v>1019</v>
      </c>
      <c r="E158" t="s">
        <v>1014</v>
      </c>
      <c r="F158" t="s">
        <v>1654</v>
      </c>
      <c r="G158" t="s">
        <v>1254</v>
      </c>
      <c r="H158" t="s">
        <v>110</v>
      </c>
      <c r="I158" s="78">
        <v>9809.5400000000009</v>
      </c>
      <c r="J158" s="78">
        <v>6450</v>
      </c>
      <c r="K158" s="78">
        <v>0</v>
      </c>
      <c r="L158" s="78">
        <v>2467.7796015990002</v>
      </c>
      <c r="M158" s="79">
        <v>1E-4</v>
      </c>
      <c r="N158" s="79">
        <v>1E-3</v>
      </c>
      <c r="O158" s="79">
        <v>1E-4</v>
      </c>
    </row>
    <row r="159" spans="2:15">
      <c r="B159" t="s">
        <v>1655</v>
      </c>
      <c r="C159" t="s">
        <v>1656</v>
      </c>
      <c r="D159" t="s">
        <v>1019</v>
      </c>
      <c r="E159" t="s">
        <v>1014</v>
      </c>
      <c r="F159" t="s">
        <v>1657</v>
      </c>
      <c r="G159" t="s">
        <v>1254</v>
      </c>
      <c r="H159" t="s">
        <v>110</v>
      </c>
      <c r="I159" s="78">
        <v>37734.71</v>
      </c>
      <c r="J159" s="78">
        <v>2187</v>
      </c>
      <c r="K159" s="78">
        <v>0</v>
      </c>
      <c r="L159" s="78">
        <v>3218.75419746231</v>
      </c>
      <c r="M159" s="79">
        <v>0</v>
      </c>
      <c r="N159" s="79">
        <v>1.2999999999999999E-3</v>
      </c>
      <c r="O159" s="79">
        <v>2.0000000000000001E-4</v>
      </c>
    </row>
    <row r="160" spans="2:15">
      <c r="B160" t="s">
        <v>1658</v>
      </c>
      <c r="C160" t="s">
        <v>1659</v>
      </c>
      <c r="D160" t="s">
        <v>1019</v>
      </c>
      <c r="E160" t="s">
        <v>1014</v>
      </c>
      <c r="F160" t="s">
        <v>1660</v>
      </c>
      <c r="G160" t="s">
        <v>1254</v>
      </c>
      <c r="H160" t="s">
        <v>106</v>
      </c>
      <c r="I160" s="78">
        <v>9647.26</v>
      </c>
      <c r="J160" s="78">
        <v>33895</v>
      </c>
      <c r="K160" s="78">
        <v>0</v>
      </c>
      <c r="L160" s="78">
        <v>11657.331740005</v>
      </c>
      <c r="M160" s="79">
        <v>0</v>
      </c>
      <c r="N160" s="79">
        <v>4.5999999999999999E-3</v>
      </c>
      <c r="O160" s="79">
        <v>6.9999999999999999E-4</v>
      </c>
    </row>
    <row r="161" spans="2:15">
      <c r="B161" t="s">
        <v>1661</v>
      </c>
      <c r="C161" t="s">
        <v>1662</v>
      </c>
      <c r="D161" t="s">
        <v>1055</v>
      </c>
      <c r="E161" t="s">
        <v>1014</v>
      </c>
      <c r="F161" t="s">
        <v>1663</v>
      </c>
      <c r="G161" t="s">
        <v>1254</v>
      </c>
      <c r="H161" t="s">
        <v>110</v>
      </c>
      <c r="I161" s="78">
        <v>15180.69</v>
      </c>
      <c r="J161" s="78">
        <v>7596</v>
      </c>
      <c r="K161" s="78">
        <v>0</v>
      </c>
      <c r="L161" s="78">
        <v>4497.5342659237203</v>
      </c>
      <c r="M161" s="79">
        <v>0</v>
      </c>
      <c r="N161" s="79">
        <v>1.8E-3</v>
      </c>
      <c r="O161" s="79">
        <v>2.9999999999999997E-4</v>
      </c>
    </row>
    <row r="162" spans="2:15">
      <c r="B162" t="s">
        <v>1664</v>
      </c>
      <c r="C162" t="s">
        <v>1665</v>
      </c>
      <c r="D162" t="s">
        <v>1165</v>
      </c>
      <c r="E162" t="s">
        <v>1014</v>
      </c>
      <c r="F162" t="s">
        <v>1666</v>
      </c>
      <c r="G162" t="s">
        <v>1254</v>
      </c>
      <c r="H162" t="s">
        <v>110</v>
      </c>
      <c r="I162" s="78">
        <v>19906.740000000002</v>
      </c>
      <c r="J162" s="78">
        <v>7540</v>
      </c>
      <c r="K162" s="78">
        <v>0</v>
      </c>
      <c r="L162" s="78">
        <v>5854.2262548587996</v>
      </c>
      <c r="M162" s="79">
        <v>0</v>
      </c>
      <c r="N162" s="79">
        <v>2.3E-3</v>
      </c>
      <c r="O162" s="79">
        <v>2.9999999999999997E-4</v>
      </c>
    </row>
    <row r="163" spans="2:15">
      <c r="B163" t="s">
        <v>1667</v>
      </c>
      <c r="C163" t="s">
        <v>1668</v>
      </c>
      <c r="D163" t="s">
        <v>1019</v>
      </c>
      <c r="E163" t="s">
        <v>1014</v>
      </c>
      <c r="F163" t="s">
        <v>1669</v>
      </c>
      <c r="G163" t="s">
        <v>1670</v>
      </c>
      <c r="H163" t="s">
        <v>110</v>
      </c>
      <c r="I163" s="78">
        <v>5509.27</v>
      </c>
      <c r="J163" s="78">
        <v>20260</v>
      </c>
      <c r="K163" s="78">
        <v>0</v>
      </c>
      <c r="L163" s="78">
        <v>4353.4294512305996</v>
      </c>
      <c r="M163" s="79">
        <v>0</v>
      </c>
      <c r="N163" s="79">
        <v>1.6999999999999999E-3</v>
      </c>
      <c r="O163" s="79">
        <v>2.9999999999999997E-4</v>
      </c>
    </row>
    <row r="164" spans="2:15">
      <c r="B164" t="s">
        <v>1671</v>
      </c>
      <c r="C164" t="s">
        <v>1672</v>
      </c>
      <c r="D164" t="s">
        <v>1019</v>
      </c>
      <c r="E164" t="s">
        <v>1014</v>
      </c>
      <c r="F164" t="s">
        <v>1673</v>
      </c>
      <c r="G164" t="s">
        <v>1670</v>
      </c>
      <c r="H164" t="s">
        <v>106</v>
      </c>
      <c r="I164" s="78">
        <v>79538.03</v>
      </c>
      <c r="J164" s="78">
        <v>1243</v>
      </c>
      <c r="K164" s="78">
        <v>0</v>
      </c>
      <c r="L164" s="78">
        <v>3524.5647464885001</v>
      </c>
      <c r="M164" s="79">
        <v>0</v>
      </c>
      <c r="N164" s="79">
        <v>1.4E-3</v>
      </c>
      <c r="O164" s="79">
        <v>2.0000000000000001E-4</v>
      </c>
    </row>
    <row r="165" spans="2:15">
      <c r="B165" t="s">
        <v>1674</v>
      </c>
      <c r="C165" t="s">
        <v>1675</v>
      </c>
      <c r="D165" t="s">
        <v>1019</v>
      </c>
      <c r="E165" t="s">
        <v>1014</v>
      </c>
      <c r="F165" t="s">
        <v>1676</v>
      </c>
      <c r="G165" t="s">
        <v>1670</v>
      </c>
      <c r="H165" t="s">
        <v>106</v>
      </c>
      <c r="I165" s="78">
        <v>4905.5200000000004</v>
      </c>
      <c r="J165" s="78">
        <v>18955</v>
      </c>
      <c r="K165" s="78">
        <v>0</v>
      </c>
      <c r="L165" s="78">
        <v>3314.88429154</v>
      </c>
      <c r="M165" s="79">
        <v>0</v>
      </c>
      <c r="N165" s="79">
        <v>1.2999999999999999E-3</v>
      </c>
      <c r="O165" s="79">
        <v>2.0000000000000001E-4</v>
      </c>
    </row>
    <row r="166" spans="2:15">
      <c r="B166" t="s">
        <v>1677</v>
      </c>
      <c r="C166" t="s">
        <v>1678</v>
      </c>
      <c r="D166" t="s">
        <v>1019</v>
      </c>
      <c r="E166" t="s">
        <v>1014</v>
      </c>
      <c r="F166" t="s">
        <v>1679</v>
      </c>
      <c r="G166" t="s">
        <v>1670</v>
      </c>
      <c r="H166" t="s">
        <v>106</v>
      </c>
      <c r="I166" s="78">
        <v>11622.28</v>
      </c>
      <c r="J166" s="78">
        <v>8274</v>
      </c>
      <c r="K166" s="78">
        <v>10.125590000000001</v>
      </c>
      <c r="L166" s="78">
        <v>3438.327439268</v>
      </c>
      <c r="M166" s="79">
        <v>0</v>
      </c>
      <c r="N166" s="79">
        <v>1.4E-3</v>
      </c>
      <c r="O166" s="79">
        <v>2.0000000000000001E-4</v>
      </c>
    </row>
    <row r="167" spans="2:15">
      <c r="B167" t="s">
        <v>1680</v>
      </c>
      <c r="C167" t="s">
        <v>1681</v>
      </c>
      <c r="D167" t="s">
        <v>1019</v>
      </c>
      <c r="E167" t="s">
        <v>1014</v>
      </c>
      <c r="F167" t="s">
        <v>1682</v>
      </c>
      <c r="G167" t="s">
        <v>1057</v>
      </c>
      <c r="H167" t="s">
        <v>106</v>
      </c>
      <c r="I167" s="78">
        <v>17697.580000000002</v>
      </c>
      <c r="J167" s="78">
        <v>8561</v>
      </c>
      <c r="K167" s="78">
        <v>0</v>
      </c>
      <c r="L167" s="78">
        <v>5401.295221847</v>
      </c>
      <c r="M167" s="79">
        <v>0</v>
      </c>
      <c r="N167" s="79">
        <v>2.2000000000000001E-3</v>
      </c>
      <c r="O167" s="79">
        <v>2.9999999999999997E-4</v>
      </c>
    </row>
    <row r="168" spans="2:15">
      <c r="B168" t="s">
        <v>1683</v>
      </c>
      <c r="C168" t="s">
        <v>1684</v>
      </c>
      <c r="D168" t="s">
        <v>121</v>
      </c>
      <c r="E168" t="s">
        <v>1014</v>
      </c>
      <c r="F168" t="s">
        <v>1685</v>
      </c>
      <c r="G168" t="s">
        <v>1057</v>
      </c>
      <c r="H168" t="s">
        <v>106</v>
      </c>
      <c r="I168" s="78">
        <v>53606</v>
      </c>
      <c r="J168" s="78">
        <v>712</v>
      </c>
      <c r="K168" s="78">
        <v>0</v>
      </c>
      <c r="L168" s="78">
        <v>1360.6703768</v>
      </c>
      <c r="M168" s="79">
        <v>2.9999999999999997E-4</v>
      </c>
      <c r="N168" s="79">
        <v>5.0000000000000001E-4</v>
      </c>
      <c r="O168" s="79">
        <v>1E-4</v>
      </c>
    </row>
    <row r="169" spans="2:15">
      <c r="B169" t="s">
        <v>1686</v>
      </c>
      <c r="C169" t="s">
        <v>1687</v>
      </c>
      <c r="D169" t="s">
        <v>1019</v>
      </c>
      <c r="E169" t="s">
        <v>1014</v>
      </c>
      <c r="F169" t="s">
        <v>1688</v>
      </c>
      <c r="G169" t="s">
        <v>1057</v>
      </c>
      <c r="H169" t="s">
        <v>106</v>
      </c>
      <c r="I169" s="78">
        <v>2842.23</v>
      </c>
      <c r="J169" s="78">
        <v>21150</v>
      </c>
      <c r="K169" s="78">
        <v>0</v>
      </c>
      <c r="L169" s="78">
        <v>2143.034314425</v>
      </c>
      <c r="M169" s="79">
        <v>0</v>
      </c>
      <c r="N169" s="79">
        <v>8.9999999999999998E-4</v>
      </c>
      <c r="O169" s="79">
        <v>1E-4</v>
      </c>
    </row>
    <row r="170" spans="2:15">
      <c r="B170" t="s">
        <v>1689</v>
      </c>
      <c r="C170" t="s">
        <v>1690</v>
      </c>
      <c r="D170" t="s">
        <v>1019</v>
      </c>
      <c r="E170" t="s">
        <v>1014</v>
      </c>
      <c r="F170" t="s">
        <v>1124</v>
      </c>
      <c r="G170" t="s">
        <v>1057</v>
      </c>
      <c r="H170" t="s">
        <v>106</v>
      </c>
      <c r="I170" s="78">
        <v>160554</v>
      </c>
      <c r="J170" s="78">
        <v>1154</v>
      </c>
      <c r="K170" s="78">
        <v>0</v>
      </c>
      <c r="L170" s="78">
        <v>6605.2076153999997</v>
      </c>
      <c r="M170" s="79">
        <v>0</v>
      </c>
      <c r="N170" s="79">
        <v>2.5999999999999999E-3</v>
      </c>
      <c r="O170" s="79">
        <v>4.0000000000000002E-4</v>
      </c>
    </row>
    <row r="171" spans="2:15">
      <c r="B171" t="s">
        <v>1691</v>
      </c>
      <c r="C171" t="s">
        <v>1690</v>
      </c>
      <c r="D171" t="s">
        <v>1019</v>
      </c>
      <c r="E171" t="s">
        <v>1014</v>
      </c>
      <c r="F171" t="s">
        <v>1124</v>
      </c>
      <c r="G171" t="s">
        <v>1057</v>
      </c>
      <c r="H171" t="s">
        <v>106</v>
      </c>
      <c r="I171" s="78">
        <v>12103</v>
      </c>
      <c r="J171" s="78">
        <v>1154</v>
      </c>
      <c r="K171" s="78">
        <v>15.209395150000001</v>
      </c>
      <c r="L171" s="78">
        <v>513.12802545</v>
      </c>
      <c r="M171" s="79">
        <v>0</v>
      </c>
      <c r="N171" s="79">
        <v>2.0000000000000001E-4</v>
      </c>
      <c r="O171" s="79">
        <v>0</v>
      </c>
    </row>
    <row r="172" spans="2:15">
      <c r="B172" t="s">
        <v>1692</v>
      </c>
      <c r="C172" t="s">
        <v>1693</v>
      </c>
      <c r="D172" t="s">
        <v>1019</v>
      </c>
      <c r="E172" t="s">
        <v>1014</v>
      </c>
      <c r="F172" t="s">
        <v>1694</v>
      </c>
      <c r="G172" t="s">
        <v>1057</v>
      </c>
      <c r="H172" t="s">
        <v>106</v>
      </c>
      <c r="I172" s="78">
        <v>2413.9499999999998</v>
      </c>
      <c r="J172" s="78">
        <v>24505</v>
      </c>
      <c r="K172" s="78">
        <v>0</v>
      </c>
      <c r="L172" s="78">
        <v>2108.8345653375</v>
      </c>
      <c r="M172" s="79">
        <v>0</v>
      </c>
      <c r="N172" s="79">
        <v>8.0000000000000004E-4</v>
      </c>
      <c r="O172" s="79">
        <v>1E-4</v>
      </c>
    </row>
    <row r="173" spans="2:15">
      <c r="B173" t="s">
        <v>1695</v>
      </c>
      <c r="C173" t="s">
        <v>1696</v>
      </c>
      <c r="D173" t="s">
        <v>1019</v>
      </c>
      <c r="E173" t="s">
        <v>1014</v>
      </c>
      <c r="F173" t="s">
        <v>1697</v>
      </c>
      <c r="G173" t="s">
        <v>1057</v>
      </c>
      <c r="H173" t="s">
        <v>110</v>
      </c>
      <c r="I173" s="78">
        <v>7546.95</v>
      </c>
      <c r="J173" s="78">
        <v>10116</v>
      </c>
      <c r="K173" s="78">
        <v>0</v>
      </c>
      <c r="L173" s="78">
        <v>2977.6819366385998</v>
      </c>
      <c r="M173" s="79">
        <v>0</v>
      </c>
      <c r="N173" s="79">
        <v>1.1999999999999999E-3</v>
      </c>
      <c r="O173" s="79">
        <v>2.0000000000000001E-4</v>
      </c>
    </row>
    <row r="174" spans="2:15">
      <c r="B174" t="s">
        <v>1698</v>
      </c>
      <c r="C174" t="s">
        <v>1699</v>
      </c>
      <c r="D174" t="s">
        <v>1019</v>
      </c>
      <c r="E174" t="s">
        <v>1014</v>
      </c>
      <c r="F174" t="s">
        <v>1700</v>
      </c>
      <c r="G174" t="s">
        <v>1057</v>
      </c>
      <c r="H174" t="s">
        <v>110</v>
      </c>
      <c r="I174" s="78">
        <v>6854.88</v>
      </c>
      <c r="J174" s="78">
        <v>7638</v>
      </c>
      <c r="K174" s="78">
        <v>0</v>
      </c>
      <c r="L174" s="78">
        <v>2042.1024368803201</v>
      </c>
      <c r="M174" s="79">
        <v>0</v>
      </c>
      <c r="N174" s="79">
        <v>8.0000000000000004E-4</v>
      </c>
      <c r="O174" s="79">
        <v>1E-4</v>
      </c>
    </row>
    <row r="175" spans="2:15">
      <c r="B175" t="s">
        <v>1701</v>
      </c>
      <c r="C175" t="s">
        <v>1702</v>
      </c>
      <c r="D175" t="s">
        <v>1703</v>
      </c>
      <c r="E175" t="s">
        <v>1014</v>
      </c>
      <c r="F175" t="s">
        <v>1704</v>
      </c>
      <c r="G175" t="s">
        <v>1112</v>
      </c>
      <c r="H175" t="s">
        <v>113</v>
      </c>
      <c r="I175" s="78">
        <v>364020.91</v>
      </c>
      <c r="J175" s="78">
        <v>577</v>
      </c>
      <c r="K175" s="78">
        <v>0</v>
      </c>
      <c r="L175" s="78">
        <v>9238.8223021690192</v>
      </c>
      <c r="M175" s="79">
        <v>2.0999999999999999E-3</v>
      </c>
      <c r="N175" s="79">
        <v>3.7000000000000002E-3</v>
      </c>
      <c r="O175" s="79">
        <v>5.0000000000000001E-4</v>
      </c>
    </row>
    <row r="176" spans="2:15">
      <c r="B176" t="s">
        <v>1705</v>
      </c>
      <c r="C176" t="s">
        <v>1706</v>
      </c>
      <c r="D176" t="s">
        <v>123</v>
      </c>
      <c r="E176" t="s">
        <v>1014</v>
      </c>
      <c r="F176" t="s">
        <v>1707</v>
      </c>
      <c r="G176" t="s">
        <v>1048</v>
      </c>
      <c r="H176" t="s">
        <v>110</v>
      </c>
      <c r="I176" s="78">
        <v>109430.65</v>
      </c>
      <c r="J176" s="78">
        <v>1441.5</v>
      </c>
      <c r="K176" s="78">
        <v>0</v>
      </c>
      <c r="L176" s="78">
        <v>6152.5002298709196</v>
      </c>
      <c r="M176" s="79">
        <v>1E-4</v>
      </c>
      <c r="N176" s="79">
        <v>2.5000000000000001E-3</v>
      </c>
      <c r="O176" s="79">
        <v>4.0000000000000002E-4</v>
      </c>
    </row>
    <row r="177" spans="2:15">
      <c r="B177" t="s">
        <v>1708</v>
      </c>
      <c r="C177" t="s">
        <v>1675</v>
      </c>
      <c r="D177" t="s">
        <v>1019</v>
      </c>
      <c r="E177" t="s">
        <v>1014</v>
      </c>
      <c r="F177" t="s">
        <v>1709</v>
      </c>
      <c r="G177" t="s">
        <v>1048</v>
      </c>
      <c r="H177" t="s">
        <v>106</v>
      </c>
      <c r="I177" s="78">
        <v>4980.9799999999996</v>
      </c>
      <c r="J177" s="78">
        <v>28513</v>
      </c>
      <c r="K177" s="78">
        <v>0</v>
      </c>
      <c r="L177" s="78">
        <v>5063.1086396809997</v>
      </c>
      <c r="M177" s="79">
        <v>0</v>
      </c>
      <c r="N177" s="79">
        <v>2E-3</v>
      </c>
      <c r="O177" s="79">
        <v>2.9999999999999997E-4</v>
      </c>
    </row>
    <row r="178" spans="2:15">
      <c r="B178" t="s">
        <v>1710</v>
      </c>
      <c r="C178" t="s">
        <v>1711</v>
      </c>
      <c r="D178" t="s">
        <v>1019</v>
      </c>
      <c r="E178" t="s">
        <v>1014</v>
      </c>
      <c r="F178" t="s">
        <v>1712</v>
      </c>
      <c r="G178" t="s">
        <v>1048</v>
      </c>
      <c r="H178" t="s">
        <v>113</v>
      </c>
      <c r="I178" s="78">
        <v>880091.89</v>
      </c>
      <c r="J178" s="78">
        <v>228.8</v>
      </c>
      <c r="K178" s="78">
        <v>0</v>
      </c>
      <c r="L178" s="78">
        <v>8857.24196466596</v>
      </c>
      <c r="M178" s="79">
        <v>1E-4</v>
      </c>
      <c r="N178" s="79">
        <v>3.5000000000000001E-3</v>
      </c>
      <c r="O178" s="79">
        <v>5.0000000000000001E-4</v>
      </c>
    </row>
    <row r="179" spans="2:15">
      <c r="B179" t="s">
        <v>1713</v>
      </c>
      <c r="C179" t="s">
        <v>1714</v>
      </c>
      <c r="D179" t="s">
        <v>1019</v>
      </c>
      <c r="E179" t="s">
        <v>1014</v>
      </c>
      <c r="F179" t="s">
        <v>1715</v>
      </c>
      <c r="G179" t="s">
        <v>1048</v>
      </c>
      <c r="H179" t="s">
        <v>106</v>
      </c>
      <c r="I179" s="78">
        <v>34057.160000000003</v>
      </c>
      <c r="J179" s="78">
        <v>11362</v>
      </c>
      <c r="K179" s="78">
        <v>66.869209999999995</v>
      </c>
      <c r="L179" s="78">
        <v>13861.902370948001</v>
      </c>
      <c r="M179" s="79">
        <v>0</v>
      </c>
      <c r="N179" s="79">
        <v>5.4999999999999997E-3</v>
      </c>
      <c r="O179" s="79">
        <v>8.0000000000000004E-4</v>
      </c>
    </row>
    <row r="180" spans="2:15">
      <c r="B180" t="s">
        <v>1716</v>
      </c>
      <c r="C180" t="s">
        <v>1717</v>
      </c>
      <c r="D180" t="s">
        <v>1019</v>
      </c>
      <c r="E180" t="s">
        <v>1014</v>
      </c>
      <c r="F180" t="s">
        <v>1718</v>
      </c>
      <c r="G180" t="s">
        <v>1051</v>
      </c>
      <c r="H180" t="s">
        <v>106</v>
      </c>
      <c r="I180" s="78">
        <v>15249.27</v>
      </c>
      <c r="J180" s="78">
        <v>16535</v>
      </c>
      <c r="K180" s="78">
        <v>0</v>
      </c>
      <c r="L180" s="78">
        <v>8989.0291223924996</v>
      </c>
      <c r="M180" s="79">
        <v>0</v>
      </c>
      <c r="N180" s="79">
        <v>3.5999999999999999E-3</v>
      </c>
      <c r="O180" s="79">
        <v>5.0000000000000001E-4</v>
      </c>
    </row>
    <row r="181" spans="2:15">
      <c r="B181" t="s">
        <v>1719</v>
      </c>
      <c r="C181" t="s">
        <v>1720</v>
      </c>
      <c r="D181" t="s">
        <v>1721</v>
      </c>
      <c r="E181" t="s">
        <v>1014</v>
      </c>
      <c r="F181" t="s">
        <v>1722</v>
      </c>
      <c r="G181" t="s">
        <v>1051</v>
      </c>
      <c r="H181" t="s">
        <v>201</v>
      </c>
      <c r="I181" s="78">
        <v>18188.150000000001</v>
      </c>
      <c r="J181" s="78">
        <v>9945</v>
      </c>
      <c r="K181" s="78">
        <v>0</v>
      </c>
      <c r="L181" s="78">
        <v>6666.1939665945001</v>
      </c>
      <c r="M181" s="79">
        <v>0</v>
      </c>
      <c r="N181" s="79">
        <v>2.7000000000000001E-3</v>
      </c>
      <c r="O181" s="79">
        <v>4.0000000000000002E-4</v>
      </c>
    </row>
    <row r="182" spans="2:15">
      <c r="B182" t="s">
        <v>1723</v>
      </c>
      <c r="C182" t="s">
        <v>1724</v>
      </c>
      <c r="D182" t="s">
        <v>1019</v>
      </c>
      <c r="E182" t="s">
        <v>1014</v>
      </c>
      <c r="F182" t="s">
        <v>1725</v>
      </c>
      <c r="G182" t="s">
        <v>1266</v>
      </c>
      <c r="H182" t="s">
        <v>110</v>
      </c>
      <c r="I182" s="78">
        <v>905.64</v>
      </c>
      <c r="J182" s="78">
        <v>47590</v>
      </c>
      <c r="K182" s="78">
        <v>0</v>
      </c>
      <c r="L182" s="78">
        <v>1681.0061946228</v>
      </c>
      <c r="M182" s="79">
        <v>0</v>
      </c>
      <c r="N182" s="79">
        <v>6.9999999999999999E-4</v>
      </c>
      <c r="O182" s="79">
        <v>1E-4</v>
      </c>
    </row>
    <row r="183" spans="2:15">
      <c r="B183" t="s">
        <v>1726</v>
      </c>
      <c r="C183" t="s">
        <v>1727</v>
      </c>
      <c r="D183" t="s">
        <v>1019</v>
      </c>
      <c r="E183" t="s">
        <v>1014</v>
      </c>
      <c r="F183" t="s">
        <v>1728</v>
      </c>
      <c r="G183" t="s">
        <v>1266</v>
      </c>
      <c r="H183" t="s">
        <v>106</v>
      </c>
      <c r="I183" s="78">
        <v>9433.67</v>
      </c>
      <c r="J183" s="78">
        <v>6574</v>
      </c>
      <c r="K183" s="78">
        <v>0</v>
      </c>
      <c r="L183" s="78">
        <v>2210.9041455769998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1729</v>
      </c>
      <c r="C184" t="s">
        <v>1730</v>
      </c>
      <c r="D184" t="s">
        <v>1013</v>
      </c>
      <c r="E184" t="s">
        <v>1014</v>
      </c>
      <c r="F184" t="s">
        <v>1731</v>
      </c>
      <c r="G184" t="s">
        <v>1266</v>
      </c>
      <c r="H184" t="s">
        <v>106</v>
      </c>
      <c r="I184" s="78">
        <v>29055.7</v>
      </c>
      <c r="J184" s="78">
        <v>4263</v>
      </c>
      <c r="K184" s="78">
        <v>0</v>
      </c>
      <c r="L184" s="78">
        <v>4415.7676104149996</v>
      </c>
      <c r="M184" s="79">
        <v>1E-4</v>
      </c>
      <c r="N184" s="79">
        <v>1.8E-3</v>
      </c>
      <c r="O184" s="79">
        <v>2.9999999999999997E-4</v>
      </c>
    </row>
    <row r="185" spans="2:15">
      <c r="B185" t="s">
        <v>1732</v>
      </c>
      <c r="C185" t="s">
        <v>1733</v>
      </c>
      <c r="D185" t="s">
        <v>1019</v>
      </c>
      <c r="E185" t="s">
        <v>1014</v>
      </c>
      <c r="F185" t="s">
        <v>1734</v>
      </c>
      <c r="G185" t="s">
        <v>1735</v>
      </c>
      <c r="H185" t="s">
        <v>106</v>
      </c>
      <c r="I185" s="78">
        <v>6037.56</v>
      </c>
      <c r="J185" s="78">
        <v>15934</v>
      </c>
      <c r="K185" s="78">
        <v>0</v>
      </c>
      <c r="L185" s="78">
        <v>3429.6184490760002</v>
      </c>
      <c r="M185" s="79">
        <v>0</v>
      </c>
      <c r="N185" s="79">
        <v>1.4E-3</v>
      </c>
      <c r="O185" s="79">
        <v>2.0000000000000001E-4</v>
      </c>
    </row>
    <row r="186" spans="2:15">
      <c r="B186" t="s">
        <v>1736</v>
      </c>
      <c r="C186" t="s">
        <v>1656</v>
      </c>
      <c r="D186" t="s">
        <v>1019</v>
      </c>
      <c r="E186" t="s">
        <v>1014</v>
      </c>
      <c r="F186" t="s">
        <v>1737</v>
      </c>
      <c r="G186" t="s">
        <v>1735</v>
      </c>
      <c r="H186" t="s">
        <v>110</v>
      </c>
      <c r="I186" s="78">
        <v>1979.57</v>
      </c>
      <c r="J186" s="78">
        <v>23890</v>
      </c>
      <c r="K186" s="78">
        <v>0</v>
      </c>
      <c r="L186" s="78">
        <v>1844.5270404819</v>
      </c>
      <c r="M186" s="79">
        <v>0</v>
      </c>
      <c r="N186" s="79">
        <v>6.9999999999999999E-4</v>
      </c>
      <c r="O186" s="79">
        <v>1E-4</v>
      </c>
    </row>
    <row r="187" spans="2:15">
      <c r="B187" t="s">
        <v>1738</v>
      </c>
      <c r="C187" t="s">
        <v>1739</v>
      </c>
      <c r="D187" t="s">
        <v>1019</v>
      </c>
      <c r="E187" t="s">
        <v>1014</v>
      </c>
      <c r="F187" t="s">
        <v>1740</v>
      </c>
      <c r="G187" t="s">
        <v>1152</v>
      </c>
      <c r="H187" t="s">
        <v>106</v>
      </c>
      <c r="I187" s="78">
        <v>48</v>
      </c>
      <c r="J187" s="78">
        <v>5637</v>
      </c>
      <c r="K187" s="78">
        <v>0</v>
      </c>
      <c r="L187" s="78">
        <v>9.6460343999999996</v>
      </c>
      <c r="M187" s="79">
        <v>0</v>
      </c>
      <c r="N187" s="79">
        <v>0</v>
      </c>
      <c r="O187" s="79">
        <v>0</v>
      </c>
    </row>
    <row r="188" spans="2:15">
      <c r="B188" t="s">
        <v>1741</v>
      </c>
      <c r="C188" t="s">
        <v>1742</v>
      </c>
      <c r="D188" t="s">
        <v>1019</v>
      </c>
      <c r="E188" t="s">
        <v>1014</v>
      </c>
      <c r="F188" t="s">
        <v>1120</v>
      </c>
      <c r="G188" t="s">
        <v>1152</v>
      </c>
      <c r="H188" t="s">
        <v>106</v>
      </c>
      <c r="I188" s="78">
        <v>29649.53</v>
      </c>
      <c r="J188" s="78">
        <v>3394</v>
      </c>
      <c r="K188" s="78">
        <v>48.512509999999999</v>
      </c>
      <c r="L188" s="78">
        <v>3635.9900068329998</v>
      </c>
      <c r="M188" s="79">
        <v>0</v>
      </c>
      <c r="N188" s="79">
        <v>1.4E-3</v>
      </c>
      <c r="O188" s="79">
        <v>2.0000000000000001E-4</v>
      </c>
    </row>
    <row r="189" spans="2:15">
      <c r="B189" t="s">
        <v>1743</v>
      </c>
      <c r="C189" t="s">
        <v>1744</v>
      </c>
      <c r="D189" t="s">
        <v>1019</v>
      </c>
      <c r="E189" t="s">
        <v>1014</v>
      </c>
      <c r="F189" t="s">
        <v>1310</v>
      </c>
      <c r="G189" t="s">
        <v>1152</v>
      </c>
      <c r="H189" t="s">
        <v>106</v>
      </c>
      <c r="I189" s="78">
        <v>31746.89</v>
      </c>
      <c r="J189" s="78">
        <v>10208</v>
      </c>
      <c r="K189" s="78">
        <v>86.573769999999996</v>
      </c>
      <c r="L189" s="78">
        <v>11639.749593728</v>
      </c>
      <c r="M189" s="79">
        <v>2.9999999999999997E-4</v>
      </c>
      <c r="N189" s="79">
        <v>4.5999999999999999E-3</v>
      </c>
      <c r="O189" s="79">
        <v>6.9999999999999999E-4</v>
      </c>
    </row>
    <row r="190" spans="2:15">
      <c r="B190" t="s">
        <v>1745</v>
      </c>
      <c r="C190" t="s">
        <v>1746</v>
      </c>
      <c r="D190" t="s">
        <v>1019</v>
      </c>
      <c r="E190" t="s">
        <v>1014</v>
      </c>
      <c r="F190" t="s">
        <v>1747</v>
      </c>
      <c r="G190" t="s">
        <v>1220</v>
      </c>
      <c r="H190" t="s">
        <v>106</v>
      </c>
      <c r="I190" s="78">
        <v>109</v>
      </c>
      <c r="J190" s="78">
        <v>10017</v>
      </c>
      <c r="K190" s="78">
        <v>0</v>
      </c>
      <c r="L190" s="78">
        <v>38.924559449999997</v>
      </c>
      <c r="M190" s="79">
        <v>0</v>
      </c>
      <c r="N190" s="79">
        <v>0</v>
      </c>
      <c r="O190" s="79">
        <v>0</v>
      </c>
    </row>
    <row r="191" spans="2:15">
      <c r="B191" t="s">
        <v>1748</v>
      </c>
      <c r="C191" t="s">
        <v>1749</v>
      </c>
      <c r="D191" t="s">
        <v>1019</v>
      </c>
      <c r="E191" t="s">
        <v>1014</v>
      </c>
      <c r="F191" t="s">
        <v>1750</v>
      </c>
      <c r="G191" t="s">
        <v>1016</v>
      </c>
      <c r="H191" t="s">
        <v>106</v>
      </c>
      <c r="I191" s="78">
        <v>26</v>
      </c>
      <c r="J191" s="78">
        <v>27312</v>
      </c>
      <c r="K191" s="78">
        <v>0</v>
      </c>
      <c r="L191" s="78">
        <v>25.315492800000001</v>
      </c>
      <c r="M191" s="79">
        <v>0</v>
      </c>
      <c r="N191" s="79">
        <v>0</v>
      </c>
      <c r="O191" s="79">
        <v>0</v>
      </c>
    </row>
    <row r="192" spans="2:15">
      <c r="B192" t="s">
        <v>1751</v>
      </c>
      <c r="C192" t="s">
        <v>1752</v>
      </c>
      <c r="D192" t="s">
        <v>1019</v>
      </c>
      <c r="E192" t="s">
        <v>1014</v>
      </c>
      <c r="F192" t="s">
        <v>1753</v>
      </c>
      <c r="G192" t="s">
        <v>1016</v>
      </c>
      <c r="H192" t="s">
        <v>106</v>
      </c>
      <c r="I192" s="78">
        <v>118086.63</v>
      </c>
      <c r="J192" s="78">
        <v>706</v>
      </c>
      <c r="K192" s="78">
        <v>0</v>
      </c>
      <c r="L192" s="78">
        <v>2972.110581807</v>
      </c>
      <c r="M192" s="79">
        <v>0</v>
      </c>
      <c r="N192" s="79">
        <v>1.1999999999999999E-3</v>
      </c>
      <c r="O192" s="79">
        <v>2.0000000000000001E-4</v>
      </c>
    </row>
    <row r="193" spans="2:15">
      <c r="B193" t="s">
        <v>1754</v>
      </c>
      <c r="C193" t="s">
        <v>1755</v>
      </c>
      <c r="D193" t="s">
        <v>1013</v>
      </c>
      <c r="E193" t="s">
        <v>1014</v>
      </c>
      <c r="F193" t="s">
        <v>1334</v>
      </c>
      <c r="G193" t="s">
        <v>1016</v>
      </c>
      <c r="H193" t="s">
        <v>106</v>
      </c>
      <c r="I193" s="78">
        <v>95914.61</v>
      </c>
      <c r="J193" s="78">
        <v>4809</v>
      </c>
      <c r="K193" s="78">
        <v>0</v>
      </c>
      <c r="L193" s="78">
        <v>16443.682265818501</v>
      </c>
      <c r="M193" s="79">
        <v>6.9999999999999999E-4</v>
      </c>
      <c r="N193" s="79">
        <v>6.6E-3</v>
      </c>
      <c r="O193" s="79">
        <v>1E-3</v>
      </c>
    </row>
    <row r="194" spans="2:15">
      <c r="B194" t="s">
        <v>1756</v>
      </c>
      <c r="C194" t="s">
        <v>1675</v>
      </c>
      <c r="D194" t="s">
        <v>1019</v>
      </c>
      <c r="E194" t="s">
        <v>1014</v>
      </c>
      <c r="F194" t="s">
        <v>1757</v>
      </c>
      <c r="G194" t="s">
        <v>1037</v>
      </c>
      <c r="H194" t="s">
        <v>106</v>
      </c>
      <c r="I194" s="78">
        <v>11018.52</v>
      </c>
      <c r="J194" s="78">
        <v>21775</v>
      </c>
      <c r="K194" s="78">
        <v>0</v>
      </c>
      <c r="L194" s="78">
        <v>8553.4429324499997</v>
      </c>
      <c r="M194" s="79">
        <v>0</v>
      </c>
      <c r="N194" s="79">
        <v>3.3999999999999998E-3</v>
      </c>
      <c r="O194" s="79">
        <v>5.0000000000000001E-4</v>
      </c>
    </row>
    <row r="195" spans="2:15">
      <c r="B195" t="s">
        <v>1758</v>
      </c>
      <c r="C195" t="s">
        <v>1759</v>
      </c>
      <c r="D195" t="s">
        <v>1019</v>
      </c>
      <c r="E195" t="s">
        <v>1014</v>
      </c>
      <c r="F195" t="s">
        <v>1760</v>
      </c>
      <c r="G195" t="s">
        <v>1037</v>
      </c>
      <c r="H195" t="s">
        <v>110</v>
      </c>
      <c r="I195" s="78">
        <v>878998.26</v>
      </c>
      <c r="J195" s="78">
        <v>450.1</v>
      </c>
      <c r="K195" s="78">
        <v>0</v>
      </c>
      <c r="L195" s="78">
        <v>15431.034467564499</v>
      </c>
      <c r="M195" s="79">
        <v>0</v>
      </c>
      <c r="N195" s="79">
        <v>6.1999999999999998E-3</v>
      </c>
      <c r="O195" s="79">
        <v>8.9999999999999998E-4</v>
      </c>
    </row>
    <row r="196" spans="2:15">
      <c r="B196" t="s">
        <v>1761</v>
      </c>
      <c r="C196" t="s">
        <v>1675</v>
      </c>
      <c r="D196" t="s">
        <v>1019</v>
      </c>
      <c r="E196" t="s">
        <v>1014</v>
      </c>
      <c r="F196" t="s">
        <v>1036</v>
      </c>
      <c r="G196" t="s">
        <v>1037</v>
      </c>
      <c r="H196" t="s">
        <v>106</v>
      </c>
      <c r="I196" s="78">
        <v>9056.32</v>
      </c>
      <c r="J196" s="78">
        <v>14440</v>
      </c>
      <c r="K196" s="78">
        <v>0</v>
      </c>
      <c r="L196" s="78">
        <v>4662.0667475199998</v>
      </c>
      <c r="M196" s="79">
        <v>0</v>
      </c>
      <c r="N196" s="79">
        <v>1.9E-3</v>
      </c>
      <c r="O196" s="79">
        <v>2.9999999999999997E-4</v>
      </c>
    </row>
    <row r="197" spans="2:15">
      <c r="B197" t="s">
        <v>1762</v>
      </c>
      <c r="C197" t="s">
        <v>1672</v>
      </c>
      <c r="D197" t="s">
        <v>1019</v>
      </c>
      <c r="E197" t="s">
        <v>1014</v>
      </c>
      <c r="F197" t="s">
        <v>1763</v>
      </c>
      <c r="G197" t="s">
        <v>1037</v>
      </c>
      <c r="H197" t="s">
        <v>106</v>
      </c>
      <c r="I197" s="78">
        <v>3992.33</v>
      </c>
      <c r="J197" s="78">
        <v>62457</v>
      </c>
      <c r="K197" s="78">
        <v>0</v>
      </c>
      <c r="L197" s="78">
        <v>8889.2902389765004</v>
      </c>
      <c r="M197" s="79">
        <v>0</v>
      </c>
      <c r="N197" s="79">
        <v>3.5000000000000001E-3</v>
      </c>
      <c r="O197" s="79">
        <v>5.0000000000000001E-4</v>
      </c>
    </row>
    <row r="198" spans="2:15">
      <c r="B198" t="s">
        <v>1764</v>
      </c>
      <c r="C198" t="s">
        <v>1765</v>
      </c>
      <c r="D198" t="s">
        <v>1019</v>
      </c>
      <c r="E198" t="s">
        <v>1014</v>
      </c>
      <c r="F198" t="s">
        <v>1766</v>
      </c>
      <c r="G198" t="s">
        <v>1037</v>
      </c>
      <c r="H198" t="s">
        <v>106</v>
      </c>
      <c r="I198" s="78">
        <v>38360.49</v>
      </c>
      <c r="J198" s="78">
        <v>8037</v>
      </c>
      <c r="K198" s="78">
        <v>0</v>
      </c>
      <c r="L198" s="78">
        <v>10991.0111523345</v>
      </c>
      <c r="M198" s="79">
        <v>1E-4</v>
      </c>
      <c r="N198" s="79">
        <v>4.4000000000000003E-3</v>
      </c>
      <c r="O198" s="79">
        <v>6.9999999999999999E-4</v>
      </c>
    </row>
    <row r="199" spans="2:15">
      <c r="B199" t="s">
        <v>1767</v>
      </c>
      <c r="C199" t="s">
        <v>1768</v>
      </c>
      <c r="D199" t="s">
        <v>1019</v>
      </c>
      <c r="E199" t="s">
        <v>1014</v>
      </c>
      <c r="F199" t="s">
        <v>1769</v>
      </c>
      <c r="G199" t="s">
        <v>1037</v>
      </c>
      <c r="H199" t="s">
        <v>113</v>
      </c>
      <c r="I199" s="78">
        <v>361024.93</v>
      </c>
      <c r="J199" s="78">
        <v>764</v>
      </c>
      <c r="K199" s="78">
        <v>233.19033999999999</v>
      </c>
      <c r="L199" s="78">
        <v>12365.542864228601</v>
      </c>
      <c r="M199" s="79">
        <v>4.0000000000000002E-4</v>
      </c>
      <c r="N199" s="79">
        <v>4.8999999999999998E-3</v>
      </c>
      <c r="O199" s="79">
        <v>6.9999999999999999E-4</v>
      </c>
    </row>
    <row r="200" spans="2:15">
      <c r="B200" t="s">
        <v>1770</v>
      </c>
      <c r="C200" t="s">
        <v>1771</v>
      </c>
      <c r="D200" t="s">
        <v>1013</v>
      </c>
      <c r="E200" t="s">
        <v>1014</v>
      </c>
      <c r="F200" t="s">
        <v>1772</v>
      </c>
      <c r="G200" t="s">
        <v>1263</v>
      </c>
      <c r="H200" t="s">
        <v>106</v>
      </c>
      <c r="I200" s="78">
        <v>76</v>
      </c>
      <c r="J200" s="78">
        <v>19448</v>
      </c>
      <c r="K200" s="78">
        <v>0</v>
      </c>
      <c r="L200" s="78">
        <v>52.692411200000002</v>
      </c>
      <c r="M200" s="79">
        <v>0</v>
      </c>
      <c r="N200" s="79">
        <v>0</v>
      </c>
      <c r="O200" s="79">
        <v>0</v>
      </c>
    </row>
    <row r="201" spans="2:15">
      <c r="B201" t="s">
        <v>1773</v>
      </c>
      <c r="C201" t="s">
        <v>1774</v>
      </c>
      <c r="D201" t="s">
        <v>1019</v>
      </c>
      <c r="E201" t="s">
        <v>1014</v>
      </c>
      <c r="F201" t="s">
        <v>1775</v>
      </c>
      <c r="G201" t="s">
        <v>1263</v>
      </c>
      <c r="H201" t="s">
        <v>106</v>
      </c>
      <c r="I201" s="78">
        <v>4931.49</v>
      </c>
      <c r="J201" s="78">
        <v>194972</v>
      </c>
      <c r="K201" s="78">
        <v>0</v>
      </c>
      <c r="L201" s="78">
        <v>34277.562994182001</v>
      </c>
      <c r="M201" s="79">
        <v>0</v>
      </c>
      <c r="N201" s="79">
        <v>1.37E-2</v>
      </c>
      <c r="O201" s="79">
        <v>2E-3</v>
      </c>
    </row>
    <row r="202" spans="2:15">
      <c r="B202" t="s">
        <v>1773</v>
      </c>
      <c r="C202" t="s">
        <v>1774</v>
      </c>
      <c r="D202" t="s">
        <v>1019</v>
      </c>
      <c r="E202" t="s">
        <v>1014</v>
      </c>
      <c r="F202" t="s">
        <v>1775</v>
      </c>
      <c r="G202" t="s">
        <v>1263</v>
      </c>
      <c r="H202" t="s">
        <v>106</v>
      </c>
      <c r="I202" s="78">
        <v>5</v>
      </c>
      <c r="J202" s="78">
        <v>194972</v>
      </c>
      <c r="K202" s="78">
        <v>0</v>
      </c>
      <c r="L202" s="78">
        <v>34.753759000000002</v>
      </c>
      <c r="M202" s="79">
        <v>0</v>
      </c>
      <c r="N202" s="79">
        <v>0</v>
      </c>
      <c r="O202" s="79">
        <v>0</v>
      </c>
    </row>
    <row r="203" spans="2:15">
      <c r="B203" t="s">
        <v>1776</v>
      </c>
      <c r="C203" t="s">
        <v>1672</v>
      </c>
      <c r="D203" t="s">
        <v>1019</v>
      </c>
      <c r="E203" t="s">
        <v>1014</v>
      </c>
      <c r="F203" t="s">
        <v>1777</v>
      </c>
      <c r="G203" t="s">
        <v>1263</v>
      </c>
      <c r="H203" t="s">
        <v>106</v>
      </c>
      <c r="I203" s="78">
        <v>6792.24</v>
      </c>
      <c r="J203" s="78">
        <v>15101</v>
      </c>
      <c r="K203" s="78">
        <v>0</v>
      </c>
      <c r="L203" s="78">
        <v>3656.6068189560001</v>
      </c>
      <c r="M203" s="79">
        <v>0</v>
      </c>
      <c r="N203" s="79">
        <v>1.5E-3</v>
      </c>
      <c r="O203" s="79">
        <v>2.0000000000000001E-4</v>
      </c>
    </row>
    <row r="204" spans="2:15">
      <c r="B204" t="s">
        <v>1778</v>
      </c>
      <c r="C204" t="s">
        <v>1779</v>
      </c>
      <c r="D204" t="s">
        <v>1019</v>
      </c>
      <c r="E204" t="s">
        <v>1014</v>
      </c>
      <c r="F204" t="s">
        <v>1780</v>
      </c>
      <c r="G204" t="s">
        <v>1263</v>
      </c>
      <c r="H204" t="s">
        <v>203</v>
      </c>
      <c r="I204" s="78">
        <v>56602.080000000002</v>
      </c>
      <c r="J204" s="78">
        <v>12800</v>
      </c>
      <c r="K204" s="78">
        <v>0</v>
      </c>
      <c r="L204" s="78">
        <v>2549.5388098560002</v>
      </c>
      <c r="M204" s="79">
        <v>0</v>
      </c>
      <c r="N204" s="79">
        <v>1E-3</v>
      </c>
      <c r="O204" s="79">
        <v>2.0000000000000001E-4</v>
      </c>
    </row>
    <row r="205" spans="2:15">
      <c r="B205" t="s">
        <v>1781</v>
      </c>
      <c r="C205" t="s">
        <v>1782</v>
      </c>
      <c r="D205" t="s">
        <v>1013</v>
      </c>
      <c r="E205" t="s">
        <v>1014</v>
      </c>
      <c r="F205" t="s">
        <v>1783</v>
      </c>
      <c r="G205" t="s">
        <v>1263</v>
      </c>
      <c r="H205" t="s">
        <v>106</v>
      </c>
      <c r="I205" s="78">
        <v>4905.5200000000004</v>
      </c>
      <c r="J205" s="78">
        <v>18671</v>
      </c>
      <c r="K205" s="78">
        <v>0</v>
      </c>
      <c r="L205" s="78">
        <v>3265.2178637480001</v>
      </c>
      <c r="M205" s="79">
        <v>0</v>
      </c>
      <c r="N205" s="79">
        <v>1.2999999999999999E-3</v>
      </c>
      <c r="O205" s="79">
        <v>2.0000000000000001E-4</v>
      </c>
    </row>
    <row r="206" spans="2:15">
      <c r="B206" t="s">
        <v>1784</v>
      </c>
      <c r="C206" t="s">
        <v>1785</v>
      </c>
      <c r="D206" t="s">
        <v>1019</v>
      </c>
      <c r="E206" t="s">
        <v>1014</v>
      </c>
      <c r="F206" t="s">
        <v>1786</v>
      </c>
      <c r="G206" t="s">
        <v>1263</v>
      </c>
      <c r="H206" t="s">
        <v>106</v>
      </c>
      <c r="I206" s="78">
        <v>11556.65</v>
      </c>
      <c r="J206" s="78">
        <v>37550</v>
      </c>
      <c r="K206" s="78">
        <v>0</v>
      </c>
      <c r="L206" s="78">
        <v>15470.396197374999</v>
      </c>
      <c r="M206" s="79">
        <v>0</v>
      </c>
      <c r="N206" s="79">
        <v>6.1999999999999998E-3</v>
      </c>
      <c r="O206" s="79">
        <v>8.9999999999999998E-4</v>
      </c>
    </row>
    <row r="207" spans="2:15">
      <c r="B207" t="s">
        <v>1787</v>
      </c>
      <c r="C207" t="s">
        <v>1788</v>
      </c>
      <c r="D207" t="s">
        <v>1789</v>
      </c>
      <c r="E207" t="s">
        <v>1014</v>
      </c>
      <c r="F207" t="s">
        <v>1790</v>
      </c>
      <c r="G207" t="s">
        <v>1263</v>
      </c>
      <c r="H207" t="s">
        <v>113</v>
      </c>
      <c r="I207" s="78">
        <v>16603.29</v>
      </c>
      <c r="J207" s="78">
        <v>4072</v>
      </c>
      <c r="K207" s="78">
        <v>0</v>
      </c>
      <c r="L207" s="78">
        <v>2973.83174236368</v>
      </c>
      <c r="M207" s="79">
        <v>1E-4</v>
      </c>
      <c r="N207" s="79">
        <v>1.1999999999999999E-3</v>
      </c>
      <c r="O207" s="79">
        <v>2.0000000000000001E-4</v>
      </c>
    </row>
    <row r="208" spans="2:15">
      <c r="B208" t="s">
        <v>1791</v>
      </c>
      <c r="C208" t="s">
        <v>1792</v>
      </c>
      <c r="D208" t="s">
        <v>1013</v>
      </c>
      <c r="E208" t="s">
        <v>1014</v>
      </c>
      <c r="F208" t="s">
        <v>1793</v>
      </c>
      <c r="G208" t="s">
        <v>1263</v>
      </c>
      <c r="H208" t="s">
        <v>106</v>
      </c>
      <c r="I208" s="78">
        <v>23697.39</v>
      </c>
      <c r="J208" s="78">
        <v>9297</v>
      </c>
      <c r="K208" s="78">
        <v>0</v>
      </c>
      <c r="L208" s="78">
        <v>7854.2167316895002</v>
      </c>
      <c r="M208" s="79">
        <v>0</v>
      </c>
      <c r="N208" s="79">
        <v>3.0999999999999999E-3</v>
      </c>
      <c r="O208" s="79">
        <v>5.0000000000000001E-4</v>
      </c>
    </row>
    <row r="209" spans="2:15">
      <c r="B209" t="s">
        <v>1794</v>
      </c>
      <c r="C209" t="s">
        <v>1795</v>
      </c>
      <c r="D209" t="s">
        <v>1019</v>
      </c>
      <c r="E209" t="s">
        <v>1014</v>
      </c>
      <c r="F209" t="s">
        <v>1796</v>
      </c>
      <c r="G209" t="s">
        <v>1263</v>
      </c>
      <c r="H209" t="s">
        <v>106</v>
      </c>
      <c r="I209" s="78">
        <v>20376.75</v>
      </c>
      <c r="J209" s="78">
        <v>4781</v>
      </c>
      <c r="K209" s="78">
        <v>0</v>
      </c>
      <c r="L209" s="78">
        <v>3473.0672683875</v>
      </c>
      <c r="M209" s="79">
        <v>0</v>
      </c>
      <c r="N209" s="79">
        <v>1.4E-3</v>
      </c>
      <c r="O209" s="79">
        <v>2.0000000000000001E-4</v>
      </c>
    </row>
    <row r="210" spans="2:15">
      <c r="B210" t="s">
        <v>1797</v>
      </c>
      <c r="C210" t="s">
        <v>1798</v>
      </c>
      <c r="D210" t="s">
        <v>1019</v>
      </c>
      <c r="E210" t="s">
        <v>1014</v>
      </c>
      <c r="F210" t="s">
        <v>1799</v>
      </c>
      <c r="G210" t="s">
        <v>1121</v>
      </c>
      <c r="H210" t="s">
        <v>110</v>
      </c>
      <c r="I210" s="78">
        <v>11322.23</v>
      </c>
      <c r="J210" s="78">
        <v>24245</v>
      </c>
      <c r="K210" s="78">
        <v>0</v>
      </c>
      <c r="L210" s="78">
        <v>10706.6147100491</v>
      </c>
      <c r="M210" s="79">
        <v>0</v>
      </c>
      <c r="N210" s="79">
        <v>4.3E-3</v>
      </c>
      <c r="O210" s="79">
        <v>5.9999999999999995E-4</v>
      </c>
    </row>
    <row r="211" spans="2:15">
      <c r="B211" t="s">
        <v>1800</v>
      </c>
      <c r="C211" t="s">
        <v>1801</v>
      </c>
      <c r="D211" t="s">
        <v>1019</v>
      </c>
      <c r="E211" t="s">
        <v>1014</v>
      </c>
      <c r="F211" t="s">
        <v>1802</v>
      </c>
      <c r="G211" t="s">
        <v>1121</v>
      </c>
      <c r="H211" t="s">
        <v>106</v>
      </c>
      <c r="I211" s="78">
        <v>274</v>
      </c>
      <c r="J211" s="78">
        <v>2493</v>
      </c>
      <c r="K211" s="78">
        <v>0</v>
      </c>
      <c r="L211" s="78">
        <v>24.351873300000001</v>
      </c>
      <c r="M211" s="79">
        <v>0</v>
      </c>
      <c r="N211" s="79">
        <v>0</v>
      </c>
      <c r="O211" s="79">
        <v>0</v>
      </c>
    </row>
    <row r="212" spans="2:15">
      <c r="B212" t="s">
        <v>1803</v>
      </c>
      <c r="C212" t="s">
        <v>1804</v>
      </c>
      <c r="D212" t="s">
        <v>1019</v>
      </c>
      <c r="E212" t="s">
        <v>1014</v>
      </c>
      <c r="F212" t="s">
        <v>1259</v>
      </c>
      <c r="G212" t="s">
        <v>1121</v>
      </c>
      <c r="H212" t="s">
        <v>106</v>
      </c>
      <c r="I212" s="78">
        <v>16603.29</v>
      </c>
      <c r="J212" s="78">
        <v>5412</v>
      </c>
      <c r="K212" s="78">
        <v>0</v>
      </c>
      <c r="L212" s="78">
        <v>3203.402245362</v>
      </c>
      <c r="M212" s="79">
        <v>0</v>
      </c>
      <c r="N212" s="79">
        <v>1.2999999999999999E-3</v>
      </c>
      <c r="O212" s="79">
        <v>2.0000000000000001E-4</v>
      </c>
    </row>
    <row r="213" spans="2:15">
      <c r="B213" t="s">
        <v>1805</v>
      </c>
      <c r="C213" t="s">
        <v>1806</v>
      </c>
      <c r="D213" t="s">
        <v>1019</v>
      </c>
      <c r="E213" t="s">
        <v>1014</v>
      </c>
      <c r="F213" t="s">
        <v>1807</v>
      </c>
      <c r="G213" t="s">
        <v>1121</v>
      </c>
      <c r="H213" t="s">
        <v>106</v>
      </c>
      <c r="I213" s="78">
        <v>3773.48</v>
      </c>
      <c r="J213" s="78">
        <v>26360</v>
      </c>
      <c r="K213" s="78">
        <v>0</v>
      </c>
      <c r="L213" s="78">
        <v>3546.0674543199998</v>
      </c>
      <c r="M213" s="79">
        <v>0</v>
      </c>
      <c r="N213" s="79">
        <v>1.4E-3</v>
      </c>
      <c r="O213" s="79">
        <v>2.0000000000000001E-4</v>
      </c>
    </row>
    <row r="214" spans="2:15">
      <c r="B214" t="s">
        <v>1808</v>
      </c>
      <c r="C214" t="s">
        <v>1809</v>
      </c>
      <c r="D214" t="s">
        <v>1019</v>
      </c>
      <c r="E214" t="s">
        <v>1014</v>
      </c>
      <c r="F214" t="s">
        <v>1810</v>
      </c>
      <c r="G214" t="s">
        <v>1121</v>
      </c>
      <c r="H214" t="s">
        <v>106</v>
      </c>
      <c r="I214" s="78">
        <v>121799.52</v>
      </c>
      <c r="J214" s="78">
        <v>8188</v>
      </c>
      <c r="K214" s="78">
        <v>0</v>
      </c>
      <c r="L214" s="78">
        <v>35553.547846943999</v>
      </c>
      <c r="M214" s="79">
        <v>2.8999999999999998E-3</v>
      </c>
      <c r="N214" s="79">
        <v>1.4200000000000001E-2</v>
      </c>
      <c r="O214" s="79">
        <v>2.0999999999999999E-3</v>
      </c>
    </row>
    <row r="215" spans="2:15">
      <c r="B215" t="s">
        <v>1811</v>
      </c>
      <c r="C215" t="s">
        <v>1812</v>
      </c>
      <c r="D215" t="s">
        <v>1019</v>
      </c>
      <c r="E215" t="s">
        <v>1014</v>
      </c>
      <c r="F215" t="s">
        <v>1813</v>
      </c>
      <c r="G215" t="s">
        <v>1121</v>
      </c>
      <c r="H215" t="s">
        <v>106</v>
      </c>
      <c r="I215" s="78">
        <v>72</v>
      </c>
      <c r="J215" s="78">
        <v>9993</v>
      </c>
      <c r="K215" s="78">
        <v>0</v>
      </c>
      <c r="L215" s="78">
        <v>25.650032400000001</v>
      </c>
      <c r="M215" s="79">
        <v>0</v>
      </c>
      <c r="N215" s="79">
        <v>0</v>
      </c>
      <c r="O215" s="79">
        <v>0</v>
      </c>
    </row>
    <row r="216" spans="2:15">
      <c r="B216" t="s">
        <v>1814</v>
      </c>
      <c r="C216" t="s">
        <v>1815</v>
      </c>
      <c r="D216" t="s">
        <v>1019</v>
      </c>
      <c r="E216" t="s">
        <v>1014</v>
      </c>
      <c r="F216" t="s">
        <v>1816</v>
      </c>
      <c r="G216" t="s">
        <v>1041</v>
      </c>
      <c r="H216" t="s">
        <v>106</v>
      </c>
      <c r="I216" s="78">
        <v>32</v>
      </c>
      <c r="J216" s="78">
        <v>31824</v>
      </c>
      <c r="K216" s="78">
        <v>0</v>
      </c>
      <c r="L216" s="78">
        <v>36.304819199999997</v>
      </c>
      <c r="M216" s="79">
        <v>0</v>
      </c>
      <c r="N216" s="79">
        <v>0</v>
      </c>
      <c r="O216" s="79">
        <v>0</v>
      </c>
    </row>
    <row r="217" spans="2:15">
      <c r="B217" t="s">
        <v>1817</v>
      </c>
      <c r="C217" t="s">
        <v>1818</v>
      </c>
      <c r="D217" t="s">
        <v>1013</v>
      </c>
      <c r="E217" t="s">
        <v>1014</v>
      </c>
      <c r="F217" t="s">
        <v>1772</v>
      </c>
      <c r="G217" t="s">
        <v>1041</v>
      </c>
      <c r="H217" t="s">
        <v>106</v>
      </c>
      <c r="I217" s="78">
        <v>11249.98</v>
      </c>
      <c r="J217" s="78">
        <v>19448</v>
      </c>
      <c r="K217" s="78">
        <v>0</v>
      </c>
      <c r="L217" s="78">
        <v>7799.8496335760001</v>
      </c>
      <c r="M217" s="79">
        <v>0</v>
      </c>
      <c r="N217" s="79">
        <v>3.0999999999999999E-3</v>
      </c>
      <c r="O217" s="79">
        <v>5.0000000000000001E-4</v>
      </c>
    </row>
    <row r="218" spans="2:15">
      <c r="B218" t="s">
        <v>1819</v>
      </c>
      <c r="C218" t="s">
        <v>1820</v>
      </c>
      <c r="D218" t="s">
        <v>1019</v>
      </c>
      <c r="E218" t="s">
        <v>1014</v>
      </c>
      <c r="F218" t="s">
        <v>1821</v>
      </c>
      <c r="G218" t="s">
        <v>1041</v>
      </c>
      <c r="H218" t="s">
        <v>106</v>
      </c>
      <c r="I218" s="78">
        <v>24387.96</v>
      </c>
      <c r="J218" s="78">
        <v>16680</v>
      </c>
      <c r="K218" s="78">
        <v>0</v>
      </c>
      <c r="L218" s="78">
        <v>14502.105310319999</v>
      </c>
      <c r="M218" s="79">
        <v>0</v>
      </c>
      <c r="N218" s="79">
        <v>5.7999999999999996E-3</v>
      </c>
      <c r="O218" s="79">
        <v>8.9999999999999998E-4</v>
      </c>
    </row>
    <row r="219" spans="2:15">
      <c r="B219" t="s">
        <v>1822</v>
      </c>
      <c r="C219" t="s">
        <v>1823</v>
      </c>
      <c r="D219" t="s">
        <v>1013</v>
      </c>
      <c r="E219" t="s">
        <v>1014</v>
      </c>
      <c r="F219" t="s">
        <v>1824</v>
      </c>
      <c r="G219" t="s">
        <v>1041</v>
      </c>
      <c r="H219" t="s">
        <v>106</v>
      </c>
      <c r="I219" s="78">
        <v>100</v>
      </c>
      <c r="J219" s="78">
        <v>12164</v>
      </c>
      <c r="K219" s="78">
        <v>0</v>
      </c>
      <c r="L219" s="78">
        <v>43.364660000000001</v>
      </c>
      <c r="M219" s="79">
        <v>0</v>
      </c>
      <c r="N219" s="79">
        <v>0</v>
      </c>
      <c r="O219" s="79">
        <v>0</v>
      </c>
    </row>
    <row r="220" spans="2:15">
      <c r="B220" t="s">
        <v>1825</v>
      </c>
      <c r="C220" t="s">
        <v>1826</v>
      </c>
      <c r="D220" t="s">
        <v>1019</v>
      </c>
      <c r="E220" t="s">
        <v>1014</v>
      </c>
      <c r="F220" t="s">
        <v>1827</v>
      </c>
      <c r="G220" t="s">
        <v>1041</v>
      </c>
      <c r="H220" t="s">
        <v>106</v>
      </c>
      <c r="I220" s="78">
        <v>8</v>
      </c>
      <c r="J220" s="78">
        <v>116281</v>
      </c>
      <c r="K220" s="78">
        <v>0</v>
      </c>
      <c r="L220" s="78">
        <v>33.163341199999998</v>
      </c>
      <c r="M220" s="79">
        <v>0</v>
      </c>
      <c r="N220" s="79">
        <v>0</v>
      </c>
      <c r="O220" s="79">
        <v>0</v>
      </c>
    </row>
    <row r="221" spans="2:15">
      <c r="B221" t="s">
        <v>1828</v>
      </c>
      <c r="C221" t="s">
        <v>1826</v>
      </c>
      <c r="D221" t="s">
        <v>1019</v>
      </c>
      <c r="E221" t="s">
        <v>1014</v>
      </c>
      <c r="F221" t="s">
        <v>1827</v>
      </c>
      <c r="G221" t="s">
        <v>1041</v>
      </c>
      <c r="H221" t="s">
        <v>106</v>
      </c>
      <c r="I221" s="78">
        <v>7368.22</v>
      </c>
      <c r="J221" s="78">
        <v>116281</v>
      </c>
      <c r="K221" s="78">
        <v>0</v>
      </c>
      <c r="L221" s="78">
        <v>30544.349237082999</v>
      </c>
      <c r="M221" s="79">
        <v>0</v>
      </c>
      <c r="N221" s="79">
        <v>1.2200000000000001E-2</v>
      </c>
      <c r="O221" s="79">
        <v>1.8E-3</v>
      </c>
    </row>
    <row r="222" spans="2:15">
      <c r="B222" t="s">
        <v>1829</v>
      </c>
      <c r="C222" t="s">
        <v>1830</v>
      </c>
      <c r="D222" t="s">
        <v>1019</v>
      </c>
      <c r="E222" t="s">
        <v>1014</v>
      </c>
      <c r="F222" t="s">
        <v>1831</v>
      </c>
      <c r="G222" t="s">
        <v>1041</v>
      </c>
      <c r="H222" t="s">
        <v>106</v>
      </c>
      <c r="I222" s="78">
        <v>7796.68</v>
      </c>
      <c r="J222" s="78">
        <v>24156</v>
      </c>
      <c r="K222" s="78">
        <v>0</v>
      </c>
      <c r="L222" s="78">
        <v>6714.1998641520004</v>
      </c>
      <c r="M222" s="79">
        <v>0</v>
      </c>
      <c r="N222" s="79">
        <v>2.7000000000000001E-3</v>
      </c>
      <c r="O222" s="79">
        <v>4.0000000000000002E-4</v>
      </c>
    </row>
    <row r="223" spans="2:15">
      <c r="B223" t="s">
        <v>1832</v>
      </c>
      <c r="C223" t="s">
        <v>1833</v>
      </c>
      <c r="D223" t="s">
        <v>1019</v>
      </c>
      <c r="E223" t="s">
        <v>1014</v>
      </c>
      <c r="F223" t="s">
        <v>1834</v>
      </c>
      <c r="G223" t="s">
        <v>1041</v>
      </c>
      <c r="H223" t="s">
        <v>106</v>
      </c>
      <c r="I223" s="78">
        <v>60</v>
      </c>
      <c r="J223" s="78">
        <v>15771</v>
      </c>
      <c r="K223" s="78">
        <v>0</v>
      </c>
      <c r="L223" s="78">
        <v>33.734169000000001</v>
      </c>
      <c r="M223" s="79">
        <v>0</v>
      </c>
      <c r="N223" s="79">
        <v>0</v>
      </c>
      <c r="O223" s="79">
        <v>0</v>
      </c>
    </row>
    <row r="224" spans="2:15">
      <c r="B224" t="s">
        <v>1835</v>
      </c>
      <c r="C224" t="s">
        <v>1833</v>
      </c>
      <c r="D224" t="s">
        <v>1019</v>
      </c>
      <c r="E224" t="s">
        <v>1014</v>
      </c>
      <c r="F224" t="s">
        <v>1834</v>
      </c>
      <c r="G224" t="s">
        <v>1041</v>
      </c>
      <c r="H224" t="s">
        <v>106</v>
      </c>
      <c r="I224" s="78">
        <v>46225.98</v>
      </c>
      <c r="J224" s="78">
        <v>15771</v>
      </c>
      <c r="K224" s="78">
        <v>0</v>
      </c>
      <c r="L224" s="78">
        <v>25989.917025177001</v>
      </c>
      <c r="M224" s="79">
        <v>0</v>
      </c>
      <c r="N224" s="79">
        <v>1.04E-2</v>
      </c>
      <c r="O224" s="79">
        <v>1.5E-3</v>
      </c>
    </row>
    <row r="225" spans="2:15">
      <c r="B225" t="s">
        <v>1836</v>
      </c>
      <c r="C225" t="s">
        <v>1837</v>
      </c>
      <c r="D225" t="s">
        <v>1019</v>
      </c>
      <c r="E225" t="s">
        <v>1014</v>
      </c>
      <c r="F225" t="s">
        <v>1838</v>
      </c>
      <c r="G225" t="s">
        <v>1041</v>
      </c>
      <c r="H225" t="s">
        <v>106</v>
      </c>
      <c r="I225" s="78">
        <v>32986.67</v>
      </c>
      <c r="J225" s="78">
        <v>9574</v>
      </c>
      <c r="K225" s="78">
        <v>0</v>
      </c>
      <c r="L225" s="78">
        <v>11258.782596376999</v>
      </c>
      <c r="M225" s="79">
        <v>0</v>
      </c>
      <c r="N225" s="79">
        <v>4.4999999999999997E-3</v>
      </c>
      <c r="O225" s="79">
        <v>6.9999999999999999E-4</v>
      </c>
    </row>
    <row r="226" spans="2:15">
      <c r="B226" t="s">
        <v>1839</v>
      </c>
      <c r="C226" t="s">
        <v>1837</v>
      </c>
      <c r="D226" t="s">
        <v>1019</v>
      </c>
      <c r="E226" t="s">
        <v>1014</v>
      </c>
      <c r="F226" t="s">
        <v>1838</v>
      </c>
      <c r="G226" t="s">
        <v>1041</v>
      </c>
      <c r="H226" t="s">
        <v>106</v>
      </c>
      <c r="I226" s="78">
        <v>81</v>
      </c>
      <c r="J226" s="78">
        <v>9574</v>
      </c>
      <c r="K226" s="78">
        <v>0</v>
      </c>
      <c r="L226" s="78">
        <v>27.6463611</v>
      </c>
      <c r="M226" s="79">
        <v>0</v>
      </c>
      <c r="N226" s="79">
        <v>0</v>
      </c>
      <c r="O226" s="79">
        <v>0</v>
      </c>
    </row>
    <row r="227" spans="2:15">
      <c r="B227" t="s">
        <v>1840</v>
      </c>
      <c r="C227" t="s">
        <v>1841</v>
      </c>
      <c r="D227" t="s">
        <v>1019</v>
      </c>
      <c r="E227" t="s">
        <v>1014</v>
      </c>
      <c r="F227" t="s">
        <v>1842</v>
      </c>
      <c r="G227" t="s">
        <v>1041</v>
      </c>
      <c r="H227" t="s">
        <v>106</v>
      </c>
      <c r="I227" s="78">
        <v>56</v>
      </c>
      <c r="J227" s="78">
        <v>14398</v>
      </c>
      <c r="K227" s="78">
        <v>0</v>
      </c>
      <c r="L227" s="78">
        <v>28.7441672</v>
      </c>
      <c r="M227" s="79">
        <v>0</v>
      </c>
      <c r="N227" s="79">
        <v>0</v>
      </c>
      <c r="O227" s="79">
        <v>0</v>
      </c>
    </row>
    <row r="228" spans="2:15">
      <c r="B228" t="s">
        <v>1843</v>
      </c>
      <c r="C228" t="s">
        <v>1844</v>
      </c>
      <c r="D228" t="s">
        <v>1019</v>
      </c>
      <c r="E228" t="s">
        <v>1014</v>
      </c>
      <c r="F228" t="s">
        <v>1845</v>
      </c>
      <c r="G228" t="s">
        <v>1041</v>
      </c>
      <c r="H228" t="s">
        <v>106</v>
      </c>
      <c r="I228" s="78">
        <v>91</v>
      </c>
      <c r="J228" s="78">
        <v>12879</v>
      </c>
      <c r="K228" s="78">
        <v>0</v>
      </c>
      <c r="L228" s="78">
        <v>41.781407850000001</v>
      </c>
      <c r="M228" s="79">
        <v>0</v>
      </c>
      <c r="N228" s="79">
        <v>0</v>
      </c>
      <c r="O228" s="79">
        <v>0</v>
      </c>
    </row>
    <row r="229" spans="2:15">
      <c r="B229" t="s">
        <v>1846</v>
      </c>
      <c r="C229" t="s">
        <v>1847</v>
      </c>
      <c r="D229" t="s">
        <v>1019</v>
      </c>
      <c r="E229" t="s">
        <v>1014</v>
      </c>
      <c r="F229" t="s">
        <v>1848</v>
      </c>
      <c r="G229" t="s">
        <v>1041</v>
      </c>
      <c r="H229" t="s">
        <v>106</v>
      </c>
      <c r="I229" s="78">
        <v>28314.82</v>
      </c>
      <c r="J229" s="78">
        <v>6367</v>
      </c>
      <c r="K229" s="78">
        <v>0</v>
      </c>
      <c r="L229" s="78">
        <v>6426.998361211</v>
      </c>
      <c r="M229" s="79">
        <v>1E-3</v>
      </c>
      <c r="N229" s="79">
        <v>2.5999999999999999E-3</v>
      </c>
      <c r="O229" s="79">
        <v>4.0000000000000002E-4</v>
      </c>
    </row>
    <row r="230" spans="2:15">
      <c r="B230" t="s">
        <v>1849</v>
      </c>
      <c r="C230" t="s">
        <v>1850</v>
      </c>
      <c r="D230" t="s">
        <v>1019</v>
      </c>
      <c r="E230" t="s">
        <v>1014</v>
      </c>
      <c r="F230" t="s">
        <v>1851</v>
      </c>
      <c r="G230" t="s">
        <v>1041</v>
      </c>
      <c r="H230" t="s">
        <v>106</v>
      </c>
      <c r="I230" s="78">
        <v>11062.47</v>
      </c>
      <c r="J230" s="78">
        <v>16112</v>
      </c>
      <c r="K230" s="78">
        <v>0</v>
      </c>
      <c r="L230" s="78">
        <v>6354.2031182159999</v>
      </c>
      <c r="M230" s="79">
        <v>0</v>
      </c>
      <c r="N230" s="79">
        <v>2.5000000000000001E-3</v>
      </c>
      <c r="O230" s="79">
        <v>4.0000000000000002E-4</v>
      </c>
    </row>
    <row r="231" spans="2:15">
      <c r="B231" t="s">
        <v>1849</v>
      </c>
      <c r="C231" t="s">
        <v>1850</v>
      </c>
      <c r="D231" t="s">
        <v>1013</v>
      </c>
      <c r="E231" t="s">
        <v>1014</v>
      </c>
      <c r="F231" t="s">
        <v>1851</v>
      </c>
      <c r="G231" t="s">
        <v>1041</v>
      </c>
      <c r="H231" t="s">
        <v>106</v>
      </c>
      <c r="I231" s="78">
        <v>58</v>
      </c>
      <c r="J231" s="78">
        <v>16112</v>
      </c>
      <c r="K231" s="78">
        <v>0</v>
      </c>
      <c r="L231" s="78">
        <v>33.314782399999999</v>
      </c>
      <c r="M231" s="79">
        <v>0</v>
      </c>
      <c r="N231" s="79">
        <v>0</v>
      </c>
      <c r="O231" s="79">
        <v>0</v>
      </c>
    </row>
    <row r="232" spans="2:15">
      <c r="B232" t="s">
        <v>1852</v>
      </c>
      <c r="C232" t="s">
        <v>1853</v>
      </c>
      <c r="D232" t="s">
        <v>1019</v>
      </c>
      <c r="E232" t="s">
        <v>1014</v>
      </c>
      <c r="F232" t="s">
        <v>1854</v>
      </c>
      <c r="G232" t="s">
        <v>1041</v>
      </c>
      <c r="H232" t="s">
        <v>106</v>
      </c>
      <c r="I232" s="78">
        <v>250</v>
      </c>
      <c r="J232" s="78">
        <v>6086</v>
      </c>
      <c r="K232" s="78">
        <v>0</v>
      </c>
      <c r="L232" s="78">
        <v>54.241475000000001</v>
      </c>
      <c r="M232" s="79">
        <v>0</v>
      </c>
      <c r="N232" s="79">
        <v>0</v>
      </c>
      <c r="O232" s="79">
        <v>0</v>
      </c>
    </row>
    <row r="233" spans="2:15">
      <c r="B233" t="s">
        <v>1855</v>
      </c>
      <c r="C233" t="s">
        <v>1856</v>
      </c>
      <c r="D233" t="s">
        <v>1019</v>
      </c>
      <c r="E233" t="s">
        <v>1014</v>
      </c>
      <c r="F233" t="s">
        <v>1857</v>
      </c>
      <c r="G233" t="s">
        <v>1116</v>
      </c>
      <c r="H233" t="s">
        <v>106</v>
      </c>
      <c r="I233" s="78">
        <v>8980.8799999999992</v>
      </c>
      <c r="J233" s="78">
        <v>25429</v>
      </c>
      <c r="K233" s="78">
        <v>0</v>
      </c>
      <c r="L233" s="78">
        <v>8141.5615315880004</v>
      </c>
      <c r="M233" s="79">
        <v>0</v>
      </c>
      <c r="N233" s="79">
        <v>3.2000000000000002E-3</v>
      </c>
      <c r="O233" s="79">
        <v>5.0000000000000001E-4</v>
      </c>
    </row>
    <row r="234" spans="2:15">
      <c r="B234" t="s">
        <v>1858</v>
      </c>
      <c r="C234" t="s">
        <v>1859</v>
      </c>
      <c r="D234" t="s">
        <v>1019</v>
      </c>
      <c r="E234" t="s">
        <v>1014</v>
      </c>
      <c r="F234" t="s">
        <v>1860</v>
      </c>
      <c r="G234" t="s">
        <v>1116</v>
      </c>
      <c r="H234" t="s">
        <v>106</v>
      </c>
      <c r="I234" s="78">
        <v>197</v>
      </c>
      <c r="J234" s="78">
        <v>3931</v>
      </c>
      <c r="K234" s="78">
        <v>0</v>
      </c>
      <c r="L234" s="78">
        <v>27.607609549999999</v>
      </c>
      <c r="M234" s="79">
        <v>0</v>
      </c>
      <c r="N234" s="79">
        <v>0</v>
      </c>
      <c r="O234" s="79">
        <v>0</v>
      </c>
    </row>
    <row r="235" spans="2:15">
      <c r="B235" t="s">
        <v>1861</v>
      </c>
      <c r="C235" t="s">
        <v>1859</v>
      </c>
      <c r="D235" t="s">
        <v>1019</v>
      </c>
      <c r="E235" t="s">
        <v>1014</v>
      </c>
      <c r="F235" t="s">
        <v>1860</v>
      </c>
      <c r="G235" t="s">
        <v>1116</v>
      </c>
      <c r="H235" t="s">
        <v>106</v>
      </c>
      <c r="I235" s="78">
        <v>21131.43</v>
      </c>
      <c r="J235" s="78">
        <v>3931</v>
      </c>
      <c r="K235" s="78">
        <v>0</v>
      </c>
      <c r="L235" s="78">
        <v>2961.3617699145002</v>
      </c>
      <c r="M235" s="79">
        <v>0</v>
      </c>
      <c r="N235" s="79">
        <v>1.1999999999999999E-3</v>
      </c>
      <c r="O235" s="79">
        <v>2.0000000000000001E-4</v>
      </c>
    </row>
    <row r="236" spans="2:15">
      <c r="B236" t="s">
        <v>1862</v>
      </c>
      <c r="C236" t="s">
        <v>1863</v>
      </c>
      <c r="D236" t="s">
        <v>1019</v>
      </c>
      <c r="E236" t="s">
        <v>1014</v>
      </c>
      <c r="F236" t="s">
        <v>1864</v>
      </c>
      <c r="G236" t="s">
        <v>1116</v>
      </c>
      <c r="H236" t="s">
        <v>106</v>
      </c>
      <c r="I236" s="78">
        <v>66</v>
      </c>
      <c r="J236" s="78">
        <v>11093</v>
      </c>
      <c r="K236" s="78">
        <v>0</v>
      </c>
      <c r="L236" s="78">
        <v>26.100719699999999</v>
      </c>
      <c r="M236" s="79">
        <v>0</v>
      </c>
      <c r="N236" s="79">
        <v>0</v>
      </c>
      <c r="O236" s="79">
        <v>0</v>
      </c>
    </row>
    <row r="237" spans="2:15">
      <c r="B237" t="s">
        <v>1865</v>
      </c>
      <c r="C237" t="s">
        <v>1866</v>
      </c>
      <c r="D237" t="s">
        <v>1019</v>
      </c>
      <c r="E237" t="s">
        <v>1014</v>
      </c>
      <c r="F237" t="s">
        <v>1867</v>
      </c>
      <c r="G237" t="s">
        <v>1116</v>
      </c>
      <c r="H237" t="s">
        <v>110</v>
      </c>
      <c r="I237" s="78">
        <v>253652.7</v>
      </c>
      <c r="J237" s="78">
        <v>286.89999999999998</v>
      </c>
      <c r="K237" s="78">
        <v>0</v>
      </c>
      <c r="L237" s="78">
        <v>2838.36374444888</v>
      </c>
      <c r="M237" s="79">
        <v>0</v>
      </c>
      <c r="N237" s="79">
        <v>1.1000000000000001E-3</v>
      </c>
      <c r="O237" s="79">
        <v>2.0000000000000001E-4</v>
      </c>
    </row>
    <row r="238" spans="2:15">
      <c r="B238" t="s">
        <v>1868</v>
      </c>
      <c r="C238" t="s">
        <v>1869</v>
      </c>
      <c r="D238" t="s">
        <v>1013</v>
      </c>
      <c r="E238" t="s">
        <v>1014</v>
      </c>
      <c r="F238" t="s">
        <v>1870</v>
      </c>
      <c r="G238" t="s">
        <v>1116</v>
      </c>
      <c r="H238" t="s">
        <v>106</v>
      </c>
      <c r="I238" s="78">
        <v>14719.89</v>
      </c>
      <c r="J238" s="78">
        <v>16396</v>
      </c>
      <c r="K238" s="78">
        <v>0</v>
      </c>
      <c r="L238" s="78">
        <v>8604.0318310860002</v>
      </c>
      <c r="M238" s="79">
        <v>2.0000000000000001E-4</v>
      </c>
      <c r="N238" s="79">
        <v>3.3999999999999998E-3</v>
      </c>
      <c r="O238" s="79">
        <v>5.0000000000000001E-4</v>
      </c>
    </row>
    <row r="239" spans="2:15">
      <c r="B239" t="s">
        <v>1871</v>
      </c>
      <c r="C239" t="s">
        <v>1872</v>
      </c>
      <c r="D239" t="s">
        <v>1019</v>
      </c>
      <c r="E239" t="s">
        <v>1014</v>
      </c>
      <c r="F239" t="s">
        <v>1873</v>
      </c>
      <c r="G239" t="s">
        <v>1116</v>
      </c>
      <c r="H239" t="s">
        <v>106</v>
      </c>
      <c r="I239" s="78">
        <v>143</v>
      </c>
      <c r="J239" s="78">
        <v>6765</v>
      </c>
      <c r="K239" s="78">
        <v>0</v>
      </c>
      <c r="L239" s="78">
        <v>34.487631749999998</v>
      </c>
      <c r="M239" s="79">
        <v>0</v>
      </c>
      <c r="N239" s="79">
        <v>0</v>
      </c>
      <c r="O239" s="79">
        <v>0</v>
      </c>
    </row>
    <row r="240" spans="2:15">
      <c r="B240" t="s">
        <v>1874</v>
      </c>
      <c r="C240" t="s">
        <v>1875</v>
      </c>
      <c r="D240" t="s">
        <v>1789</v>
      </c>
      <c r="E240" t="s">
        <v>1014</v>
      </c>
      <c r="F240" t="s">
        <v>1876</v>
      </c>
      <c r="G240" t="s">
        <v>1116</v>
      </c>
      <c r="H240" t="s">
        <v>106</v>
      </c>
      <c r="I240" s="78">
        <v>9</v>
      </c>
      <c r="J240" s="78">
        <v>99300</v>
      </c>
      <c r="K240" s="78">
        <v>0</v>
      </c>
      <c r="L240" s="78">
        <v>31.860405</v>
      </c>
      <c r="M240" s="79">
        <v>0</v>
      </c>
      <c r="N240" s="79">
        <v>0</v>
      </c>
      <c r="O240" s="79">
        <v>0</v>
      </c>
    </row>
    <row r="241" spans="2:15">
      <c r="B241" t="s">
        <v>1877</v>
      </c>
      <c r="C241" t="s">
        <v>1878</v>
      </c>
      <c r="D241" t="s">
        <v>1019</v>
      </c>
      <c r="E241" t="s">
        <v>1014</v>
      </c>
      <c r="F241" t="s">
        <v>1879</v>
      </c>
      <c r="G241" t="s">
        <v>1116</v>
      </c>
      <c r="H241" t="s">
        <v>203</v>
      </c>
      <c r="I241" s="78">
        <v>367392.74</v>
      </c>
      <c r="J241" s="78">
        <v>8106</v>
      </c>
      <c r="K241" s="78">
        <v>0</v>
      </c>
      <c r="L241" s="78">
        <v>10479.8830519984</v>
      </c>
      <c r="M241" s="79">
        <v>0</v>
      </c>
      <c r="N241" s="79">
        <v>4.1999999999999997E-3</v>
      </c>
      <c r="O241" s="79">
        <v>5.9999999999999995E-4</v>
      </c>
    </row>
    <row r="242" spans="2:15">
      <c r="B242" t="s">
        <v>1880</v>
      </c>
      <c r="C242" t="s">
        <v>1881</v>
      </c>
      <c r="D242" t="s">
        <v>1019</v>
      </c>
      <c r="E242" t="s">
        <v>1014</v>
      </c>
      <c r="F242" t="s">
        <v>1882</v>
      </c>
      <c r="G242" t="s">
        <v>1085</v>
      </c>
      <c r="H242" t="s">
        <v>110</v>
      </c>
      <c r="I242" s="78">
        <v>109373.44</v>
      </c>
      <c r="J242" s="78">
        <v>2465.5</v>
      </c>
      <c r="K242" s="78">
        <v>0</v>
      </c>
      <c r="L242" s="78">
        <v>10517.557417129001</v>
      </c>
      <c r="M242" s="79">
        <v>0</v>
      </c>
      <c r="N242" s="79">
        <v>4.1999999999999997E-3</v>
      </c>
      <c r="O242" s="79">
        <v>5.9999999999999995E-4</v>
      </c>
    </row>
    <row r="243" spans="2:15">
      <c r="B243" t="s">
        <v>1883</v>
      </c>
      <c r="C243" t="s">
        <v>1675</v>
      </c>
      <c r="D243" t="s">
        <v>1019</v>
      </c>
      <c r="E243" t="s">
        <v>1014</v>
      </c>
      <c r="F243" t="s">
        <v>1876</v>
      </c>
      <c r="G243" t="s">
        <v>1085</v>
      </c>
      <c r="H243" t="s">
        <v>106</v>
      </c>
      <c r="I243" s="78">
        <v>1764.9</v>
      </c>
      <c r="J243" s="78">
        <v>99300</v>
      </c>
      <c r="K243" s="78">
        <v>0</v>
      </c>
      <c r="L243" s="78">
        <v>6247.8254205000003</v>
      </c>
      <c r="M243" s="79">
        <v>0</v>
      </c>
      <c r="N243" s="79">
        <v>2.5000000000000001E-3</v>
      </c>
      <c r="O243" s="79">
        <v>4.0000000000000002E-4</v>
      </c>
    </row>
    <row r="244" spans="2:15">
      <c r="B244" t="s">
        <v>1884</v>
      </c>
      <c r="C244" t="s">
        <v>1675</v>
      </c>
      <c r="D244" t="s">
        <v>1019</v>
      </c>
      <c r="E244" t="s">
        <v>1014</v>
      </c>
      <c r="F244" t="s">
        <v>1885</v>
      </c>
      <c r="G244" t="s">
        <v>1085</v>
      </c>
      <c r="H244" t="s">
        <v>106</v>
      </c>
      <c r="I244" s="78">
        <v>38447.61</v>
      </c>
      <c r="J244" s="78">
        <v>9342</v>
      </c>
      <c r="K244" s="78">
        <v>0</v>
      </c>
      <c r="L244" s="78">
        <v>12804.680463903</v>
      </c>
      <c r="M244" s="79">
        <v>1E-4</v>
      </c>
      <c r="N244" s="79">
        <v>5.1000000000000004E-3</v>
      </c>
      <c r="O244" s="79">
        <v>8.0000000000000004E-4</v>
      </c>
    </row>
    <row r="245" spans="2:15">
      <c r="B245" t="s">
        <v>1886</v>
      </c>
      <c r="C245" t="s">
        <v>1887</v>
      </c>
      <c r="D245" t="s">
        <v>1013</v>
      </c>
      <c r="E245" t="s">
        <v>1014</v>
      </c>
      <c r="F245" t="s">
        <v>1888</v>
      </c>
      <c r="G245" t="s">
        <v>1095</v>
      </c>
      <c r="H245" t="s">
        <v>106</v>
      </c>
      <c r="I245" s="78">
        <v>38</v>
      </c>
      <c r="J245" s="78">
        <v>24062</v>
      </c>
      <c r="K245" s="78">
        <v>0</v>
      </c>
      <c r="L245" s="78">
        <v>32.596791400000001</v>
      </c>
      <c r="M245" s="79">
        <v>0</v>
      </c>
      <c r="N245" s="79">
        <v>0</v>
      </c>
      <c r="O245" s="79">
        <v>0</v>
      </c>
    </row>
    <row r="246" spans="2:15">
      <c r="B246" t="s">
        <v>1889</v>
      </c>
      <c r="C246" t="s">
        <v>1890</v>
      </c>
      <c r="D246" t="s">
        <v>1019</v>
      </c>
      <c r="E246" t="s">
        <v>1014</v>
      </c>
      <c r="F246" t="s">
        <v>1891</v>
      </c>
      <c r="G246" t="s">
        <v>101</v>
      </c>
      <c r="H246" t="s">
        <v>110</v>
      </c>
      <c r="I246" s="78">
        <v>1283.01</v>
      </c>
      <c r="J246" s="78">
        <v>33845</v>
      </c>
      <c r="K246" s="78">
        <v>0</v>
      </c>
      <c r="L246" s="78">
        <v>1693.6457349703501</v>
      </c>
      <c r="M246" s="79">
        <v>0</v>
      </c>
      <c r="N246" s="79">
        <v>6.9999999999999999E-4</v>
      </c>
      <c r="O246" s="79">
        <v>1E-4</v>
      </c>
    </row>
    <row r="247" spans="2:15">
      <c r="B247" t="s">
        <v>1892</v>
      </c>
      <c r="C247" t="s">
        <v>1893</v>
      </c>
      <c r="D247" t="s">
        <v>1019</v>
      </c>
      <c r="E247" t="s">
        <v>1014</v>
      </c>
      <c r="F247" t="s">
        <v>1894</v>
      </c>
      <c r="G247" t="s">
        <v>123</v>
      </c>
      <c r="H247" t="s">
        <v>106</v>
      </c>
      <c r="I247" s="78">
        <v>13584.5</v>
      </c>
      <c r="J247" s="78">
        <v>8697</v>
      </c>
      <c r="K247" s="78">
        <v>0</v>
      </c>
      <c r="L247" s="78">
        <v>4211.8477352250002</v>
      </c>
      <c r="M247" s="79">
        <v>0</v>
      </c>
      <c r="N247" s="79">
        <v>1.6999999999999999E-3</v>
      </c>
      <c r="O247" s="79">
        <v>2.0000000000000001E-4</v>
      </c>
    </row>
    <row r="248" spans="2:15">
      <c r="B248" t="s">
        <v>1895</v>
      </c>
      <c r="C248" t="s">
        <v>1896</v>
      </c>
      <c r="D248" t="s">
        <v>1019</v>
      </c>
      <c r="E248" t="s">
        <v>1014</v>
      </c>
      <c r="F248" t="s">
        <v>1897</v>
      </c>
      <c r="G248" t="s">
        <v>807</v>
      </c>
      <c r="H248" t="s">
        <v>106</v>
      </c>
      <c r="I248" s="78">
        <v>4150.8</v>
      </c>
      <c r="J248" s="78">
        <v>32407</v>
      </c>
      <c r="K248" s="78">
        <v>0</v>
      </c>
      <c r="L248" s="78">
        <v>4795.4588801399996</v>
      </c>
      <c r="M248" s="79">
        <v>1E-4</v>
      </c>
      <c r="N248" s="79">
        <v>1.9E-3</v>
      </c>
      <c r="O248" s="79">
        <v>2.9999999999999997E-4</v>
      </c>
    </row>
    <row r="249" spans="2:15">
      <c r="B249" t="s">
        <v>1898</v>
      </c>
      <c r="C249" t="s">
        <v>1899</v>
      </c>
      <c r="D249" t="s">
        <v>1019</v>
      </c>
      <c r="E249" t="s">
        <v>1014</v>
      </c>
      <c r="F249" t="s">
        <v>1337</v>
      </c>
      <c r="G249" t="s">
        <v>125</v>
      </c>
      <c r="H249" t="s">
        <v>106</v>
      </c>
      <c r="I249" s="78">
        <v>93654.06</v>
      </c>
      <c r="J249" s="78">
        <v>6766</v>
      </c>
      <c r="K249" s="78">
        <v>0</v>
      </c>
      <c r="L249" s="78">
        <v>22590.099139073998</v>
      </c>
      <c r="M249" s="79">
        <v>1.9E-3</v>
      </c>
      <c r="N249" s="79">
        <v>8.9999999999999993E-3</v>
      </c>
      <c r="O249" s="79">
        <v>1.2999999999999999E-3</v>
      </c>
    </row>
    <row r="250" spans="2:15">
      <c r="B250" t="s">
        <v>1900</v>
      </c>
      <c r="C250" t="s">
        <v>1901</v>
      </c>
      <c r="D250" t="s">
        <v>1019</v>
      </c>
      <c r="E250" t="s">
        <v>1014</v>
      </c>
      <c r="F250" t="s">
        <v>1902</v>
      </c>
      <c r="G250" t="s">
        <v>129</v>
      </c>
      <c r="H250" t="s">
        <v>106</v>
      </c>
      <c r="I250" s="78">
        <v>305</v>
      </c>
      <c r="J250" s="78">
        <v>4909</v>
      </c>
      <c r="K250" s="78">
        <v>0</v>
      </c>
      <c r="L250" s="78">
        <v>53.37678425</v>
      </c>
      <c r="M250" s="79">
        <v>0</v>
      </c>
      <c r="N250" s="79">
        <v>0</v>
      </c>
      <c r="O250" s="79">
        <v>0</v>
      </c>
    </row>
    <row r="251" spans="2:15">
      <c r="B251" s="16" t="s">
        <v>276</v>
      </c>
      <c r="E251" s="16"/>
      <c r="F251" s="16"/>
      <c r="G251" s="16"/>
    </row>
    <row r="252" spans="2:15" ht="36">
      <c r="B252" s="19" t="s">
        <v>377</v>
      </c>
      <c r="E252" s="16"/>
      <c r="F252" s="16"/>
      <c r="G252" s="16"/>
    </row>
    <row r="253" spans="2:15">
      <c r="B253" t="s">
        <v>378</v>
      </c>
      <c r="E253" s="16"/>
      <c r="F253" s="16"/>
      <c r="G253" s="16"/>
    </row>
    <row r="254" spans="2:15">
      <c r="B254" t="s">
        <v>379</v>
      </c>
      <c r="E254" s="16"/>
      <c r="F254" s="16"/>
      <c r="G254" s="16"/>
    </row>
    <row r="255" spans="2:15">
      <c r="B255" t="s">
        <v>380</v>
      </c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3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43921</v>
      </c>
      <c r="E1" s="16"/>
      <c r="F1" s="16"/>
      <c r="G1" s="16"/>
    </row>
    <row r="2" spans="2:63">
      <c r="B2" s="2" t="s">
        <v>1</v>
      </c>
      <c r="C2" s="12" t="s">
        <v>197</v>
      </c>
      <c r="E2" s="16"/>
      <c r="F2" s="16"/>
      <c r="G2" s="16"/>
    </row>
    <row r="3" spans="2:63">
      <c r="B3" s="2" t="s">
        <v>2</v>
      </c>
      <c r="C3" s="26" t="s">
        <v>4386</v>
      </c>
      <c r="E3" s="16"/>
      <c r="F3" s="16"/>
      <c r="G3" s="16"/>
    </row>
    <row r="4" spans="2:63" s="1" customFormat="1">
      <c r="B4" s="2" t="s">
        <v>3</v>
      </c>
    </row>
    <row r="5" spans="2:63">
      <c r="B5" s="75" t="s">
        <v>198</v>
      </c>
      <c r="C5" t="s">
        <v>199</v>
      </c>
    </row>
    <row r="6" spans="2:63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BK6" s="19"/>
    </row>
    <row r="7" spans="2:63" ht="26.25" customHeight="1">
      <c r="B7" s="119" t="s">
        <v>194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95797437.840000004</v>
      </c>
      <c r="I11" s="7"/>
      <c r="J11" s="76">
        <v>55.018105749999997</v>
      </c>
      <c r="K11" s="76">
        <v>1756683.7515174549</v>
      </c>
      <c r="L11" s="7"/>
      <c r="M11" s="77">
        <v>1</v>
      </c>
      <c r="N11" s="77">
        <v>0.1042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75376692.420000002</v>
      </c>
      <c r="J12" s="82">
        <v>0</v>
      </c>
      <c r="K12" s="82">
        <v>445048.784953836</v>
      </c>
      <c r="M12" s="81">
        <v>0.25330000000000003</v>
      </c>
      <c r="N12" s="81">
        <v>2.64E-2</v>
      </c>
    </row>
    <row r="13" spans="2:63">
      <c r="B13" s="80" t="s">
        <v>1903</v>
      </c>
      <c r="D13" s="16"/>
      <c r="E13" s="16"/>
      <c r="F13" s="16"/>
      <c r="G13" s="16"/>
      <c r="H13" s="82">
        <v>11186884.67</v>
      </c>
      <c r="J13" s="82">
        <v>0</v>
      </c>
      <c r="K13" s="82">
        <v>212575.46008672001</v>
      </c>
      <c r="M13" s="81">
        <v>0.121</v>
      </c>
      <c r="N13" s="81">
        <v>1.26E-2</v>
      </c>
    </row>
    <row r="14" spans="2:63">
      <c r="B14" t="s">
        <v>1904</v>
      </c>
      <c r="C14" t="s">
        <v>1905</v>
      </c>
      <c r="D14" t="s">
        <v>100</v>
      </c>
      <c r="E14" t="s">
        <v>1906</v>
      </c>
      <c r="F14" t="s">
        <v>1907</v>
      </c>
      <c r="G14" t="s">
        <v>102</v>
      </c>
      <c r="H14" s="78">
        <v>585579</v>
      </c>
      <c r="I14" s="78">
        <v>1253</v>
      </c>
      <c r="J14" s="78">
        <v>0</v>
      </c>
      <c r="K14" s="78">
        <v>7337.3048699999999</v>
      </c>
      <c r="L14" s="79">
        <v>3.0800000000000001E-2</v>
      </c>
      <c r="M14" s="79">
        <v>4.1999999999999997E-3</v>
      </c>
      <c r="N14" s="79">
        <v>4.0000000000000002E-4</v>
      </c>
    </row>
    <row r="15" spans="2:63">
      <c r="B15" t="s">
        <v>1908</v>
      </c>
      <c r="C15" t="s">
        <v>1909</v>
      </c>
      <c r="D15" t="s">
        <v>100</v>
      </c>
      <c r="E15" t="s">
        <v>1906</v>
      </c>
      <c r="F15" t="s">
        <v>1907</v>
      </c>
      <c r="G15" t="s">
        <v>102</v>
      </c>
      <c r="H15" s="78">
        <v>1327784.6299999999</v>
      </c>
      <c r="I15" s="78">
        <v>1253</v>
      </c>
      <c r="J15" s="78">
        <v>0</v>
      </c>
      <c r="K15" s="78">
        <v>16637.141413900001</v>
      </c>
      <c r="L15" s="79">
        <v>6.4000000000000003E-3</v>
      </c>
      <c r="M15" s="79">
        <v>9.4999999999999998E-3</v>
      </c>
      <c r="N15" s="79">
        <v>1E-3</v>
      </c>
    </row>
    <row r="16" spans="2:63">
      <c r="B16" t="s">
        <v>1910</v>
      </c>
      <c r="C16" t="s">
        <v>1911</v>
      </c>
      <c r="D16" t="s">
        <v>100</v>
      </c>
      <c r="E16" t="s">
        <v>1906</v>
      </c>
      <c r="F16" t="s">
        <v>1907</v>
      </c>
      <c r="G16" t="s">
        <v>102</v>
      </c>
      <c r="H16" s="78">
        <v>1807566.26</v>
      </c>
      <c r="I16" s="78">
        <v>1853</v>
      </c>
      <c r="J16" s="78">
        <v>0</v>
      </c>
      <c r="K16" s="78">
        <v>33494.202797799997</v>
      </c>
      <c r="L16" s="79">
        <v>2.4299999999999999E-2</v>
      </c>
      <c r="M16" s="79">
        <v>1.9099999999999999E-2</v>
      </c>
      <c r="N16" s="79">
        <v>2E-3</v>
      </c>
    </row>
    <row r="17" spans="2:14">
      <c r="B17" t="s">
        <v>1912</v>
      </c>
      <c r="C17" t="s">
        <v>1913</v>
      </c>
      <c r="D17" t="s">
        <v>100</v>
      </c>
      <c r="E17" t="s">
        <v>1906</v>
      </c>
      <c r="F17" t="s">
        <v>1907</v>
      </c>
      <c r="G17" t="s">
        <v>102</v>
      </c>
      <c r="H17" s="78">
        <v>2530</v>
      </c>
      <c r="I17" s="78">
        <v>609.79999999999995</v>
      </c>
      <c r="J17" s="78">
        <v>0</v>
      </c>
      <c r="K17" s="78">
        <v>15.42794</v>
      </c>
      <c r="L17" s="79">
        <v>0</v>
      </c>
      <c r="M17" s="79">
        <v>0</v>
      </c>
      <c r="N17" s="79">
        <v>0</v>
      </c>
    </row>
    <row r="18" spans="2:14">
      <c r="B18" t="s">
        <v>1914</v>
      </c>
      <c r="C18" t="s">
        <v>1915</v>
      </c>
      <c r="D18" t="s">
        <v>100</v>
      </c>
      <c r="E18" t="s">
        <v>1916</v>
      </c>
      <c r="F18" t="s">
        <v>1907</v>
      </c>
      <c r="G18" t="s">
        <v>102</v>
      </c>
      <c r="H18" s="78">
        <v>556783</v>
      </c>
      <c r="I18" s="78">
        <v>1248</v>
      </c>
      <c r="J18" s="78">
        <v>0</v>
      </c>
      <c r="K18" s="78">
        <v>6948.6518400000004</v>
      </c>
      <c r="L18" s="79">
        <v>2.7300000000000001E-2</v>
      </c>
      <c r="M18" s="79">
        <v>4.0000000000000001E-3</v>
      </c>
      <c r="N18" s="79">
        <v>4.0000000000000002E-4</v>
      </c>
    </row>
    <row r="19" spans="2:14">
      <c r="B19" t="s">
        <v>1917</v>
      </c>
      <c r="C19" t="s">
        <v>1918</v>
      </c>
      <c r="D19" t="s">
        <v>100</v>
      </c>
      <c r="E19" t="s">
        <v>1916</v>
      </c>
      <c r="F19" t="s">
        <v>1907</v>
      </c>
      <c r="G19" t="s">
        <v>102</v>
      </c>
      <c r="H19" s="78">
        <v>2260989.33</v>
      </c>
      <c r="I19" s="78">
        <v>1249</v>
      </c>
      <c r="J19" s="78">
        <v>0</v>
      </c>
      <c r="K19" s="78">
        <v>28239.756731699999</v>
      </c>
      <c r="L19" s="79">
        <v>5.5999999999999999E-3</v>
      </c>
      <c r="M19" s="79">
        <v>1.61E-2</v>
      </c>
      <c r="N19" s="79">
        <v>1.6999999999999999E-3</v>
      </c>
    </row>
    <row r="20" spans="2:14">
      <c r="B20" t="s">
        <v>1919</v>
      </c>
      <c r="C20" t="s">
        <v>1920</v>
      </c>
      <c r="D20" t="s">
        <v>100</v>
      </c>
      <c r="E20" t="s">
        <v>1916</v>
      </c>
      <c r="F20" t="s">
        <v>1907</v>
      </c>
      <c r="G20" t="s">
        <v>102</v>
      </c>
      <c r="H20" s="78">
        <v>762.69</v>
      </c>
      <c r="I20" s="78">
        <v>832.8</v>
      </c>
      <c r="J20" s="78">
        <v>0</v>
      </c>
      <c r="K20" s="78">
        <v>6.3516823200000001</v>
      </c>
      <c r="L20" s="79">
        <v>0</v>
      </c>
      <c r="M20" s="79">
        <v>0</v>
      </c>
      <c r="N20" s="79">
        <v>0</v>
      </c>
    </row>
    <row r="21" spans="2:14">
      <c r="B21" t="s">
        <v>1921</v>
      </c>
      <c r="C21" t="s">
        <v>1922</v>
      </c>
      <c r="D21" t="s">
        <v>100</v>
      </c>
      <c r="E21" t="s">
        <v>1916</v>
      </c>
      <c r="F21" t="s">
        <v>1907</v>
      </c>
      <c r="G21" t="s">
        <v>102</v>
      </c>
      <c r="H21" s="78">
        <v>438545.74</v>
      </c>
      <c r="I21" s="78">
        <v>1834</v>
      </c>
      <c r="J21" s="78">
        <v>0</v>
      </c>
      <c r="K21" s="78">
        <v>8042.9288716000001</v>
      </c>
      <c r="L21" s="79">
        <v>1.9E-3</v>
      </c>
      <c r="M21" s="79">
        <v>4.5999999999999999E-3</v>
      </c>
      <c r="N21" s="79">
        <v>5.0000000000000001E-4</v>
      </c>
    </row>
    <row r="22" spans="2:14">
      <c r="B22" t="s">
        <v>1923</v>
      </c>
      <c r="C22" t="s">
        <v>1924</v>
      </c>
      <c r="D22" t="s">
        <v>100</v>
      </c>
      <c r="E22" t="s">
        <v>1925</v>
      </c>
      <c r="F22" t="s">
        <v>1907</v>
      </c>
      <c r="G22" t="s">
        <v>102</v>
      </c>
      <c r="H22" s="78">
        <v>58584</v>
      </c>
      <c r="I22" s="78">
        <v>12460</v>
      </c>
      <c r="J22" s="78">
        <v>0</v>
      </c>
      <c r="K22" s="78">
        <v>7299.5663999999997</v>
      </c>
      <c r="L22" s="79">
        <v>2.7900000000000001E-2</v>
      </c>
      <c r="M22" s="79">
        <v>4.1999999999999997E-3</v>
      </c>
      <c r="N22" s="79">
        <v>4.0000000000000002E-4</v>
      </c>
    </row>
    <row r="23" spans="2:14">
      <c r="B23" t="s">
        <v>1926</v>
      </c>
      <c r="C23" t="s">
        <v>1927</v>
      </c>
      <c r="D23" t="s">
        <v>100</v>
      </c>
      <c r="E23" t="s">
        <v>1925</v>
      </c>
      <c r="F23" t="s">
        <v>1907</v>
      </c>
      <c r="G23" t="s">
        <v>102</v>
      </c>
      <c r="H23" s="78">
        <v>1334</v>
      </c>
      <c r="I23" s="78">
        <v>1837</v>
      </c>
      <c r="J23" s="78">
        <v>0</v>
      </c>
      <c r="K23" s="78">
        <v>24.505579999999998</v>
      </c>
      <c r="L23" s="79">
        <v>4.0000000000000002E-4</v>
      </c>
      <c r="M23" s="79">
        <v>0</v>
      </c>
      <c r="N23" s="79">
        <v>0</v>
      </c>
    </row>
    <row r="24" spans="2:14">
      <c r="B24" t="s">
        <v>1928</v>
      </c>
      <c r="C24" t="s">
        <v>1929</v>
      </c>
      <c r="D24" t="s">
        <v>100</v>
      </c>
      <c r="E24" t="s">
        <v>1925</v>
      </c>
      <c r="F24" t="s">
        <v>1907</v>
      </c>
      <c r="G24" t="s">
        <v>102</v>
      </c>
      <c r="H24" s="78">
        <v>352012.65</v>
      </c>
      <c r="I24" s="78">
        <v>12280</v>
      </c>
      <c r="J24" s="78">
        <v>0</v>
      </c>
      <c r="K24" s="78">
        <v>43227.153420000002</v>
      </c>
      <c r="L24" s="79">
        <v>3.3999999999999998E-3</v>
      </c>
      <c r="M24" s="79">
        <v>2.46E-2</v>
      </c>
      <c r="N24" s="79">
        <v>2.5999999999999999E-3</v>
      </c>
    </row>
    <row r="25" spans="2:14">
      <c r="B25" t="s">
        <v>1930</v>
      </c>
      <c r="C25" t="s">
        <v>1931</v>
      </c>
      <c r="D25" t="s">
        <v>100</v>
      </c>
      <c r="E25" t="s">
        <v>1925</v>
      </c>
      <c r="F25" t="s">
        <v>1907</v>
      </c>
      <c r="G25" t="s">
        <v>102</v>
      </c>
      <c r="H25" s="78">
        <v>25216.39</v>
      </c>
      <c r="I25" s="78">
        <v>18050</v>
      </c>
      <c r="J25" s="78">
        <v>0</v>
      </c>
      <c r="K25" s="78">
        <v>4551.558395</v>
      </c>
      <c r="L25" s="79">
        <v>1E-3</v>
      </c>
      <c r="M25" s="79">
        <v>2.5999999999999999E-3</v>
      </c>
      <c r="N25" s="79">
        <v>2.9999999999999997E-4</v>
      </c>
    </row>
    <row r="26" spans="2:14">
      <c r="B26" t="s">
        <v>1932</v>
      </c>
      <c r="C26" t="s">
        <v>1933</v>
      </c>
      <c r="D26" t="s">
        <v>100</v>
      </c>
      <c r="E26" t="s">
        <v>1934</v>
      </c>
      <c r="F26" t="s">
        <v>1907</v>
      </c>
      <c r="G26" t="s">
        <v>102</v>
      </c>
      <c r="H26" s="78">
        <v>546977</v>
      </c>
      <c r="I26" s="78">
        <v>1254</v>
      </c>
      <c r="J26" s="78">
        <v>0</v>
      </c>
      <c r="K26" s="78">
        <v>6859.0915800000002</v>
      </c>
      <c r="L26" s="79">
        <v>2.58E-2</v>
      </c>
      <c r="M26" s="79">
        <v>3.8999999999999998E-3</v>
      </c>
      <c r="N26" s="79">
        <v>4.0000000000000002E-4</v>
      </c>
    </row>
    <row r="27" spans="2:14">
      <c r="B27" t="s">
        <v>1935</v>
      </c>
      <c r="C27" t="s">
        <v>1936</v>
      </c>
      <c r="D27" t="s">
        <v>100</v>
      </c>
      <c r="E27" t="s">
        <v>1934</v>
      </c>
      <c r="F27" t="s">
        <v>1907</v>
      </c>
      <c r="G27" t="s">
        <v>102</v>
      </c>
      <c r="H27" s="78">
        <v>1608993.15</v>
      </c>
      <c r="I27" s="78">
        <v>1268</v>
      </c>
      <c r="J27" s="78">
        <v>0</v>
      </c>
      <c r="K27" s="78">
        <v>20402.033142</v>
      </c>
      <c r="L27" s="79">
        <v>3.0000000000000001E-3</v>
      </c>
      <c r="M27" s="79">
        <v>1.1599999999999999E-2</v>
      </c>
      <c r="N27" s="79">
        <v>1.1999999999999999E-3</v>
      </c>
    </row>
    <row r="28" spans="2:14">
      <c r="B28" t="s">
        <v>1937</v>
      </c>
      <c r="C28" t="s">
        <v>1938</v>
      </c>
      <c r="D28" t="s">
        <v>100</v>
      </c>
      <c r="E28" t="s">
        <v>1934</v>
      </c>
      <c r="F28" t="s">
        <v>1907</v>
      </c>
      <c r="G28" t="s">
        <v>102</v>
      </c>
      <c r="H28" s="78">
        <v>0.2</v>
      </c>
      <c r="I28" s="78">
        <v>1313</v>
      </c>
      <c r="J28" s="78">
        <v>0</v>
      </c>
      <c r="K28" s="78">
        <v>2.6259999999999999E-3</v>
      </c>
      <c r="L28" s="79">
        <v>0</v>
      </c>
      <c r="M28" s="79">
        <v>0</v>
      </c>
      <c r="N28" s="79">
        <v>0</v>
      </c>
    </row>
    <row r="29" spans="2:14">
      <c r="B29" t="s">
        <v>1939</v>
      </c>
      <c r="C29" t="s">
        <v>1940</v>
      </c>
      <c r="D29" t="s">
        <v>100</v>
      </c>
      <c r="E29" t="s">
        <v>1934</v>
      </c>
      <c r="F29" t="s">
        <v>1907</v>
      </c>
      <c r="G29" t="s">
        <v>102</v>
      </c>
      <c r="H29" s="78">
        <v>1613226.63</v>
      </c>
      <c r="I29" s="78">
        <v>1828</v>
      </c>
      <c r="J29" s="78">
        <v>0</v>
      </c>
      <c r="K29" s="78">
        <v>29489.782796399999</v>
      </c>
      <c r="L29" s="79">
        <v>9.1999999999999998E-3</v>
      </c>
      <c r="M29" s="79">
        <v>1.6799999999999999E-2</v>
      </c>
      <c r="N29" s="79">
        <v>1.6999999999999999E-3</v>
      </c>
    </row>
    <row r="30" spans="2:14">
      <c r="B30" s="80" t="s">
        <v>1941</v>
      </c>
      <c r="D30" s="16"/>
      <c r="E30" s="16"/>
      <c r="F30" s="16"/>
      <c r="G30" s="16"/>
      <c r="H30" s="82">
        <v>18978.34</v>
      </c>
      <c r="J30" s="82">
        <v>0</v>
      </c>
      <c r="K30" s="82">
        <v>182.310261</v>
      </c>
      <c r="M30" s="81">
        <v>1E-4</v>
      </c>
      <c r="N30" s="81">
        <v>0</v>
      </c>
    </row>
    <row r="31" spans="2:14">
      <c r="B31" t="s">
        <v>1942</v>
      </c>
      <c r="C31" t="s">
        <v>1943</v>
      </c>
      <c r="D31" t="s">
        <v>100</v>
      </c>
      <c r="E31" t="s">
        <v>1906</v>
      </c>
      <c r="F31" t="s">
        <v>1907</v>
      </c>
      <c r="G31" t="s">
        <v>102</v>
      </c>
      <c r="H31" s="78">
        <v>483</v>
      </c>
      <c r="I31" s="78">
        <v>1688</v>
      </c>
      <c r="J31" s="78">
        <v>0</v>
      </c>
      <c r="K31" s="78">
        <v>8.1530400000000007</v>
      </c>
      <c r="L31" s="79">
        <v>0</v>
      </c>
      <c r="M31" s="79">
        <v>0</v>
      </c>
      <c r="N31" s="79">
        <v>0</v>
      </c>
    </row>
    <row r="32" spans="2:14">
      <c r="B32" t="s">
        <v>1944</v>
      </c>
      <c r="C32" t="s">
        <v>1945</v>
      </c>
      <c r="D32" t="s">
        <v>100</v>
      </c>
      <c r="E32" t="s">
        <v>1946</v>
      </c>
      <c r="F32" t="s">
        <v>1907</v>
      </c>
      <c r="G32" t="s">
        <v>102</v>
      </c>
      <c r="H32" s="78">
        <v>1608</v>
      </c>
      <c r="I32" s="78">
        <v>3488</v>
      </c>
      <c r="J32" s="78">
        <v>0</v>
      </c>
      <c r="K32" s="78">
        <v>56.087040000000002</v>
      </c>
      <c r="L32" s="79">
        <v>1E-4</v>
      </c>
      <c r="M32" s="79">
        <v>0</v>
      </c>
      <c r="N32" s="79">
        <v>0</v>
      </c>
    </row>
    <row r="33" spans="2:14">
      <c r="B33" t="s">
        <v>1947</v>
      </c>
      <c r="C33" t="s">
        <v>1948</v>
      </c>
      <c r="D33" t="s">
        <v>100</v>
      </c>
      <c r="E33" t="s">
        <v>1946</v>
      </c>
      <c r="F33" t="s">
        <v>1907</v>
      </c>
      <c r="G33" t="s">
        <v>102</v>
      </c>
      <c r="H33" s="78">
        <v>0.85</v>
      </c>
      <c r="I33" s="78">
        <v>3929</v>
      </c>
      <c r="J33" s="78">
        <v>0</v>
      </c>
      <c r="K33" s="78">
        <v>3.3396500000000003E-2</v>
      </c>
      <c r="L33" s="79">
        <v>0</v>
      </c>
      <c r="M33" s="79">
        <v>0</v>
      </c>
      <c r="N33" s="79">
        <v>0</v>
      </c>
    </row>
    <row r="34" spans="2:14">
      <c r="B34" t="s">
        <v>1949</v>
      </c>
      <c r="C34" t="s">
        <v>1950</v>
      </c>
      <c r="D34" t="s">
        <v>100</v>
      </c>
      <c r="E34" t="s">
        <v>1925</v>
      </c>
      <c r="F34" t="s">
        <v>1907</v>
      </c>
      <c r="G34" t="s">
        <v>102</v>
      </c>
      <c r="H34" s="78">
        <v>401</v>
      </c>
      <c r="I34" s="78">
        <v>5185</v>
      </c>
      <c r="J34" s="78">
        <v>0</v>
      </c>
      <c r="K34" s="78">
        <v>20.79185</v>
      </c>
      <c r="L34" s="79">
        <v>0</v>
      </c>
      <c r="M34" s="79">
        <v>0</v>
      </c>
      <c r="N34" s="79">
        <v>0</v>
      </c>
    </row>
    <row r="35" spans="2:14">
      <c r="B35" t="s">
        <v>1951</v>
      </c>
      <c r="C35" t="s">
        <v>1952</v>
      </c>
      <c r="D35" t="s">
        <v>100</v>
      </c>
      <c r="E35" t="s">
        <v>1925</v>
      </c>
      <c r="F35" t="s">
        <v>1907</v>
      </c>
      <c r="G35" t="s">
        <v>102</v>
      </c>
      <c r="H35" s="78">
        <v>1101</v>
      </c>
      <c r="I35" s="78">
        <v>1889</v>
      </c>
      <c r="J35" s="78">
        <v>0</v>
      </c>
      <c r="K35" s="78">
        <v>20.797889999999999</v>
      </c>
      <c r="L35" s="79">
        <v>1E-4</v>
      </c>
      <c r="M35" s="79">
        <v>0</v>
      </c>
      <c r="N35" s="79">
        <v>0</v>
      </c>
    </row>
    <row r="36" spans="2:14">
      <c r="B36" t="s">
        <v>1953</v>
      </c>
      <c r="C36" t="s">
        <v>1954</v>
      </c>
      <c r="D36" t="s">
        <v>100</v>
      </c>
      <c r="E36" t="s">
        <v>1925</v>
      </c>
      <c r="F36" t="s">
        <v>1907</v>
      </c>
      <c r="G36" t="s">
        <v>102</v>
      </c>
      <c r="H36" s="78">
        <v>98</v>
      </c>
      <c r="I36" s="78">
        <v>8672</v>
      </c>
      <c r="J36" s="78">
        <v>0</v>
      </c>
      <c r="K36" s="78">
        <v>8.4985599999999994</v>
      </c>
      <c r="L36" s="79">
        <v>0</v>
      </c>
      <c r="M36" s="79">
        <v>0</v>
      </c>
      <c r="N36" s="79">
        <v>0</v>
      </c>
    </row>
    <row r="37" spans="2:14">
      <c r="B37" t="s">
        <v>1955</v>
      </c>
      <c r="C37" t="s">
        <v>1956</v>
      </c>
      <c r="D37" t="s">
        <v>100</v>
      </c>
      <c r="E37" t="s">
        <v>1925</v>
      </c>
      <c r="F37" t="s">
        <v>1907</v>
      </c>
      <c r="G37" t="s">
        <v>102</v>
      </c>
      <c r="H37" s="78">
        <v>400</v>
      </c>
      <c r="I37" s="78">
        <v>3483</v>
      </c>
      <c r="J37" s="78">
        <v>0</v>
      </c>
      <c r="K37" s="78">
        <v>13.932</v>
      </c>
      <c r="L37" s="79">
        <v>0</v>
      </c>
      <c r="M37" s="79">
        <v>0</v>
      </c>
      <c r="N37" s="79">
        <v>0</v>
      </c>
    </row>
    <row r="38" spans="2:14">
      <c r="B38" t="s">
        <v>1957</v>
      </c>
      <c r="C38" t="s">
        <v>1958</v>
      </c>
      <c r="D38" t="s">
        <v>100</v>
      </c>
      <c r="E38" t="s">
        <v>1925</v>
      </c>
      <c r="F38" t="s">
        <v>1907</v>
      </c>
      <c r="G38" t="s">
        <v>102</v>
      </c>
      <c r="H38" s="78">
        <v>13648</v>
      </c>
      <c r="I38" s="78">
        <v>81</v>
      </c>
      <c r="J38" s="78">
        <v>0</v>
      </c>
      <c r="K38" s="78">
        <v>11.054880000000001</v>
      </c>
      <c r="L38" s="79">
        <v>1E-4</v>
      </c>
      <c r="M38" s="79">
        <v>0</v>
      </c>
      <c r="N38" s="79">
        <v>0</v>
      </c>
    </row>
    <row r="39" spans="2:14">
      <c r="B39" t="s">
        <v>1959</v>
      </c>
      <c r="C39" t="s">
        <v>1960</v>
      </c>
      <c r="D39" t="s">
        <v>100</v>
      </c>
      <c r="E39" t="s">
        <v>1934</v>
      </c>
      <c r="F39" t="s">
        <v>1907</v>
      </c>
      <c r="G39" t="s">
        <v>102</v>
      </c>
      <c r="H39" s="78">
        <v>105.49</v>
      </c>
      <c r="I39" s="78">
        <v>7205</v>
      </c>
      <c r="J39" s="78">
        <v>0</v>
      </c>
      <c r="K39" s="78">
        <v>7.6005545000000003</v>
      </c>
      <c r="L39" s="79">
        <v>0</v>
      </c>
      <c r="M39" s="79">
        <v>0</v>
      </c>
      <c r="N39" s="79">
        <v>0</v>
      </c>
    </row>
    <row r="40" spans="2:14">
      <c r="B40" t="s">
        <v>1961</v>
      </c>
      <c r="C40" t="s">
        <v>1962</v>
      </c>
      <c r="D40" t="s">
        <v>100</v>
      </c>
      <c r="E40" t="s">
        <v>1934</v>
      </c>
      <c r="F40" t="s">
        <v>1907</v>
      </c>
      <c r="G40" t="s">
        <v>102</v>
      </c>
      <c r="H40" s="78">
        <v>662</v>
      </c>
      <c r="I40" s="78">
        <v>2454</v>
      </c>
      <c r="J40" s="78">
        <v>0</v>
      </c>
      <c r="K40" s="78">
        <v>16.245480000000001</v>
      </c>
      <c r="L40" s="79">
        <v>0</v>
      </c>
      <c r="M40" s="79">
        <v>0</v>
      </c>
      <c r="N40" s="79">
        <v>0</v>
      </c>
    </row>
    <row r="41" spans="2:14">
      <c r="B41" t="s">
        <v>1963</v>
      </c>
      <c r="C41" t="s">
        <v>1964</v>
      </c>
      <c r="D41" t="s">
        <v>100</v>
      </c>
      <c r="E41" t="s">
        <v>1934</v>
      </c>
      <c r="F41" t="s">
        <v>1907</v>
      </c>
      <c r="G41" t="s">
        <v>102</v>
      </c>
      <c r="H41" s="78">
        <v>92</v>
      </c>
      <c r="I41" s="78">
        <v>10340</v>
      </c>
      <c r="J41" s="78">
        <v>0</v>
      </c>
      <c r="K41" s="78">
        <v>9.5128000000000004</v>
      </c>
      <c r="L41" s="79">
        <v>0</v>
      </c>
      <c r="M41" s="79">
        <v>0</v>
      </c>
      <c r="N41" s="79">
        <v>0</v>
      </c>
    </row>
    <row r="42" spans="2:14">
      <c r="B42" t="s">
        <v>1965</v>
      </c>
      <c r="C42" t="s">
        <v>1966</v>
      </c>
      <c r="D42" t="s">
        <v>100</v>
      </c>
      <c r="E42" t="s">
        <v>1934</v>
      </c>
      <c r="F42" t="s">
        <v>1907</v>
      </c>
      <c r="G42" t="s">
        <v>102</v>
      </c>
      <c r="H42" s="78">
        <v>127</v>
      </c>
      <c r="I42" s="78">
        <v>4819</v>
      </c>
      <c r="J42" s="78">
        <v>0</v>
      </c>
      <c r="K42" s="78">
        <v>6.1201299999999996</v>
      </c>
      <c r="L42" s="79">
        <v>0</v>
      </c>
      <c r="M42" s="79">
        <v>0</v>
      </c>
      <c r="N42" s="79">
        <v>0</v>
      </c>
    </row>
    <row r="43" spans="2:14">
      <c r="B43" t="s">
        <v>1967</v>
      </c>
      <c r="C43" t="s">
        <v>1968</v>
      </c>
      <c r="D43" t="s">
        <v>100</v>
      </c>
      <c r="E43" t="s">
        <v>1934</v>
      </c>
      <c r="F43" t="s">
        <v>1907</v>
      </c>
      <c r="G43" t="s">
        <v>102</v>
      </c>
      <c r="H43" s="78">
        <v>252</v>
      </c>
      <c r="I43" s="78">
        <v>1382</v>
      </c>
      <c r="J43" s="78">
        <v>0</v>
      </c>
      <c r="K43" s="78">
        <v>3.48264</v>
      </c>
      <c r="L43" s="79">
        <v>0</v>
      </c>
      <c r="M43" s="79">
        <v>0</v>
      </c>
      <c r="N43" s="79">
        <v>0</v>
      </c>
    </row>
    <row r="44" spans="2:14">
      <c r="B44" s="80" t="s">
        <v>1969</v>
      </c>
      <c r="D44" s="16"/>
      <c r="E44" s="16"/>
      <c r="F44" s="16"/>
      <c r="G44" s="16"/>
      <c r="H44" s="82">
        <v>64170829.409999996</v>
      </c>
      <c r="J44" s="82">
        <v>0</v>
      </c>
      <c r="K44" s="82">
        <v>232291.01460611599</v>
      </c>
      <c r="M44" s="81">
        <v>0.13220000000000001</v>
      </c>
      <c r="N44" s="81">
        <v>1.38E-2</v>
      </c>
    </row>
    <row r="45" spans="2:14">
      <c r="B45" t="s">
        <v>1970</v>
      </c>
      <c r="C45" t="s">
        <v>1971</v>
      </c>
      <c r="D45" t="s">
        <v>100</v>
      </c>
      <c r="E45" t="s">
        <v>1906</v>
      </c>
      <c r="F45" t="s">
        <v>1972</v>
      </c>
      <c r="G45" t="s">
        <v>102</v>
      </c>
      <c r="H45" s="78">
        <v>4730955</v>
      </c>
      <c r="I45" s="78">
        <v>331.93</v>
      </c>
      <c r="J45" s="78">
        <v>0</v>
      </c>
      <c r="K45" s="78">
        <v>15703.458931499999</v>
      </c>
      <c r="L45" s="79">
        <v>4.5199999999999997E-2</v>
      </c>
      <c r="M45" s="79">
        <v>8.8999999999999999E-3</v>
      </c>
      <c r="N45" s="79">
        <v>8.9999999999999998E-4</v>
      </c>
    </row>
    <row r="46" spans="2:14">
      <c r="B46" t="s">
        <v>1973</v>
      </c>
      <c r="C46" t="s">
        <v>1974</v>
      </c>
      <c r="D46" t="s">
        <v>100</v>
      </c>
      <c r="E46" t="s">
        <v>1906</v>
      </c>
      <c r="F46" t="s">
        <v>1972</v>
      </c>
      <c r="G46" t="s">
        <v>102</v>
      </c>
      <c r="H46" s="78">
        <v>321820</v>
      </c>
      <c r="I46" s="78">
        <v>350.42</v>
      </c>
      <c r="J46" s="78">
        <v>0</v>
      </c>
      <c r="K46" s="78">
        <v>1127.721644</v>
      </c>
      <c r="L46" s="79">
        <v>4.3E-3</v>
      </c>
      <c r="M46" s="79">
        <v>5.9999999999999995E-4</v>
      </c>
      <c r="N46" s="79">
        <v>1E-4</v>
      </c>
    </row>
    <row r="47" spans="2:14">
      <c r="B47" t="s">
        <v>1975</v>
      </c>
      <c r="C47" t="s">
        <v>1976</v>
      </c>
      <c r="D47" t="s">
        <v>100</v>
      </c>
      <c r="E47" t="s">
        <v>1906</v>
      </c>
      <c r="F47" t="s">
        <v>1972</v>
      </c>
      <c r="G47" t="s">
        <v>102</v>
      </c>
      <c r="H47" s="78">
        <v>11098422.779999999</v>
      </c>
      <c r="I47" s="78">
        <v>322.18</v>
      </c>
      <c r="J47" s="78">
        <v>0</v>
      </c>
      <c r="K47" s="78">
        <v>35756.898512603999</v>
      </c>
      <c r="L47" s="79">
        <v>3.5900000000000001E-2</v>
      </c>
      <c r="M47" s="79">
        <v>2.0400000000000001E-2</v>
      </c>
      <c r="N47" s="79">
        <v>2.0999999999999999E-3</v>
      </c>
    </row>
    <row r="48" spans="2:14">
      <c r="B48" t="s">
        <v>1977</v>
      </c>
      <c r="C48" t="s">
        <v>1978</v>
      </c>
      <c r="D48" t="s">
        <v>100</v>
      </c>
      <c r="E48" t="s">
        <v>1906</v>
      </c>
      <c r="F48" t="s">
        <v>1972</v>
      </c>
      <c r="G48" t="s">
        <v>102</v>
      </c>
      <c r="H48" s="78">
        <v>439351.48</v>
      </c>
      <c r="I48" s="78">
        <v>350</v>
      </c>
      <c r="J48" s="78">
        <v>0</v>
      </c>
      <c r="K48" s="78">
        <v>1537.73018</v>
      </c>
      <c r="L48" s="79">
        <v>1.9E-3</v>
      </c>
      <c r="M48" s="79">
        <v>8.9999999999999998E-4</v>
      </c>
      <c r="N48" s="79">
        <v>1E-4</v>
      </c>
    </row>
    <row r="49" spans="2:14">
      <c r="B49" t="s">
        <v>1979</v>
      </c>
      <c r="C49" t="s">
        <v>1980</v>
      </c>
      <c r="D49" t="s">
        <v>100</v>
      </c>
      <c r="E49" t="s">
        <v>1906</v>
      </c>
      <c r="F49" t="s">
        <v>1972</v>
      </c>
      <c r="G49" t="s">
        <v>102</v>
      </c>
      <c r="H49" s="78">
        <v>1432207.78</v>
      </c>
      <c r="I49" s="78">
        <v>334.15</v>
      </c>
      <c r="J49" s="78">
        <v>0</v>
      </c>
      <c r="K49" s="78">
        <v>4785.7222968699998</v>
      </c>
      <c r="L49" s="79">
        <v>5.8999999999999999E-3</v>
      </c>
      <c r="M49" s="79">
        <v>2.7000000000000001E-3</v>
      </c>
      <c r="N49" s="79">
        <v>2.9999999999999997E-4</v>
      </c>
    </row>
    <row r="50" spans="2:14">
      <c r="B50" t="s">
        <v>1981</v>
      </c>
      <c r="C50" t="s">
        <v>1982</v>
      </c>
      <c r="D50" t="s">
        <v>100</v>
      </c>
      <c r="E50" t="s">
        <v>1906</v>
      </c>
      <c r="F50" t="s">
        <v>1972</v>
      </c>
      <c r="G50" t="s">
        <v>102</v>
      </c>
      <c r="H50" s="78">
        <v>750380.24</v>
      </c>
      <c r="I50" s="78">
        <v>309.06</v>
      </c>
      <c r="J50" s="78">
        <v>0</v>
      </c>
      <c r="K50" s="78">
        <v>2319.1251697439998</v>
      </c>
      <c r="L50" s="79">
        <v>5.1999999999999998E-3</v>
      </c>
      <c r="M50" s="79">
        <v>1.2999999999999999E-3</v>
      </c>
      <c r="N50" s="79">
        <v>1E-4</v>
      </c>
    </row>
    <row r="51" spans="2:14">
      <c r="B51" t="s">
        <v>1983</v>
      </c>
      <c r="C51" t="s">
        <v>1984</v>
      </c>
      <c r="D51" t="s">
        <v>100</v>
      </c>
      <c r="E51" t="s">
        <v>1906</v>
      </c>
      <c r="F51" t="s">
        <v>1972</v>
      </c>
      <c r="G51" t="s">
        <v>102</v>
      </c>
      <c r="H51" s="78">
        <v>5431</v>
      </c>
      <c r="I51" s="78">
        <v>309.92</v>
      </c>
      <c r="J51" s="78">
        <v>0</v>
      </c>
      <c r="K51" s="78">
        <v>16.8317552</v>
      </c>
      <c r="L51" s="79">
        <v>1E-4</v>
      </c>
      <c r="M51" s="79">
        <v>0</v>
      </c>
      <c r="N51" s="79">
        <v>0</v>
      </c>
    </row>
    <row r="52" spans="2:14">
      <c r="B52" t="s">
        <v>1985</v>
      </c>
      <c r="C52" t="s">
        <v>1986</v>
      </c>
      <c r="D52" t="s">
        <v>100</v>
      </c>
      <c r="E52" t="s">
        <v>1916</v>
      </c>
      <c r="F52" t="s">
        <v>1972</v>
      </c>
      <c r="G52" t="s">
        <v>102</v>
      </c>
      <c r="H52" s="78">
        <v>6420743.6200000001</v>
      </c>
      <c r="I52" s="78">
        <v>322.83</v>
      </c>
      <c r="J52" s="78">
        <v>0</v>
      </c>
      <c r="K52" s="78">
        <v>20728.086628445999</v>
      </c>
      <c r="L52" s="79">
        <v>4.7000000000000002E-3</v>
      </c>
      <c r="M52" s="79">
        <v>1.18E-2</v>
      </c>
      <c r="N52" s="79">
        <v>1.1999999999999999E-3</v>
      </c>
    </row>
    <row r="53" spans="2:14">
      <c r="B53" t="s">
        <v>1987</v>
      </c>
      <c r="C53" t="s">
        <v>1988</v>
      </c>
      <c r="D53" t="s">
        <v>100</v>
      </c>
      <c r="E53" t="s">
        <v>1916</v>
      </c>
      <c r="F53" t="s">
        <v>1972</v>
      </c>
      <c r="G53" t="s">
        <v>102</v>
      </c>
      <c r="H53" s="78">
        <v>178839.54</v>
      </c>
      <c r="I53" s="78">
        <v>257.68</v>
      </c>
      <c r="J53" s="78">
        <v>0</v>
      </c>
      <c r="K53" s="78">
        <v>460.83372667200001</v>
      </c>
      <c r="L53" s="79">
        <v>1E-4</v>
      </c>
      <c r="M53" s="79">
        <v>2.9999999999999997E-4</v>
      </c>
      <c r="N53" s="79">
        <v>0</v>
      </c>
    </row>
    <row r="54" spans="2:14">
      <c r="B54" t="s">
        <v>1989</v>
      </c>
      <c r="C54" t="s">
        <v>1990</v>
      </c>
      <c r="D54" t="s">
        <v>100</v>
      </c>
      <c r="E54" t="s">
        <v>1916</v>
      </c>
      <c r="F54" t="s">
        <v>1972</v>
      </c>
      <c r="G54" t="s">
        <v>102</v>
      </c>
      <c r="H54" s="78">
        <v>14975.07</v>
      </c>
      <c r="I54" s="78">
        <v>6803.18</v>
      </c>
      <c r="J54" s="78">
        <v>0</v>
      </c>
      <c r="K54" s="78">
        <v>1018.780967226</v>
      </c>
      <c r="L54" s="79">
        <v>2.9999999999999997E-4</v>
      </c>
      <c r="M54" s="79">
        <v>5.9999999999999995E-4</v>
      </c>
      <c r="N54" s="79">
        <v>1E-4</v>
      </c>
    </row>
    <row r="55" spans="2:14">
      <c r="B55" t="s">
        <v>1991</v>
      </c>
      <c r="C55" t="s">
        <v>1992</v>
      </c>
      <c r="D55" t="s">
        <v>100</v>
      </c>
      <c r="E55" t="s">
        <v>1916</v>
      </c>
      <c r="F55" t="s">
        <v>1972</v>
      </c>
      <c r="G55" t="s">
        <v>102</v>
      </c>
      <c r="H55" s="78">
        <v>2135</v>
      </c>
      <c r="I55" s="78">
        <v>3309.14</v>
      </c>
      <c r="J55" s="78">
        <v>0</v>
      </c>
      <c r="K55" s="78">
        <v>70.650138999999996</v>
      </c>
      <c r="L55" s="79">
        <v>1E-4</v>
      </c>
      <c r="M55" s="79">
        <v>0</v>
      </c>
      <c r="N55" s="79">
        <v>0</v>
      </c>
    </row>
    <row r="56" spans="2:14">
      <c r="B56" t="s">
        <v>1993</v>
      </c>
      <c r="C56" t="s">
        <v>1994</v>
      </c>
      <c r="D56" t="s">
        <v>100</v>
      </c>
      <c r="E56" t="s">
        <v>1916</v>
      </c>
      <c r="F56" t="s">
        <v>1972</v>
      </c>
      <c r="G56" t="s">
        <v>102</v>
      </c>
      <c r="H56" s="78">
        <v>1551</v>
      </c>
      <c r="I56" s="78">
        <v>3665.24</v>
      </c>
      <c r="J56" s="78">
        <v>0</v>
      </c>
      <c r="K56" s="78">
        <v>56.8478724</v>
      </c>
      <c r="L56" s="79">
        <v>1E-4</v>
      </c>
      <c r="M56" s="79">
        <v>0</v>
      </c>
      <c r="N56" s="79">
        <v>0</v>
      </c>
    </row>
    <row r="57" spans="2:14">
      <c r="B57" t="s">
        <v>1995</v>
      </c>
      <c r="C57" t="s">
        <v>1996</v>
      </c>
      <c r="D57" t="s">
        <v>100</v>
      </c>
      <c r="E57" t="s">
        <v>1916</v>
      </c>
      <c r="F57" t="s">
        <v>1972</v>
      </c>
      <c r="G57" t="s">
        <v>102</v>
      </c>
      <c r="H57" s="78">
        <v>5250756</v>
      </c>
      <c r="I57" s="78">
        <v>323.10000000000002</v>
      </c>
      <c r="J57" s="78">
        <v>0</v>
      </c>
      <c r="K57" s="78">
        <v>16965.192636</v>
      </c>
      <c r="L57" s="79">
        <v>5.91E-2</v>
      </c>
      <c r="M57" s="79">
        <v>9.7000000000000003E-3</v>
      </c>
      <c r="N57" s="79">
        <v>1E-3</v>
      </c>
    </row>
    <row r="58" spans="2:14">
      <c r="B58" t="s">
        <v>1997</v>
      </c>
      <c r="C58" t="s">
        <v>1998</v>
      </c>
      <c r="D58" t="s">
        <v>100</v>
      </c>
      <c r="E58" t="s">
        <v>1916</v>
      </c>
      <c r="F58" t="s">
        <v>1972</v>
      </c>
      <c r="G58" t="s">
        <v>102</v>
      </c>
      <c r="H58" s="78">
        <v>282000</v>
      </c>
      <c r="I58" s="78">
        <v>346.78</v>
      </c>
      <c r="J58" s="78">
        <v>0</v>
      </c>
      <c r="K58" s="78">
        <v>977.91959999999995</v>
      </c>
      <c r="L58" s="79">
        <v>2.9999999999999997E-4</v>
      </c>
      <c r="M58" s="79">
        <v>5.9999999999999995E-4</v>
      </c>
      <c r="N58" s="79">
        <v>1E-4</v>
      </c>
    </row>
    <row r="59" spans="2:14">
      <c r="B59" t="s">
        <v>1999</v>
      </c>
      <c r="C59" t="s">
        <v>2000</v>
      </c>
      <c r="D59" t="s">
        <v>100</v>
      </c>
      <c r="E59" t="s">
        <v>1916</v>
      </c>
      <c r="F59" t="s">
        <v>1972</v>
      </c>
      <c r="G59" t="s">
        <v>102</v>
      </c>
      <c r="H59" s="78">
        <v>311899</v>
      </c>
      <c r="I59" s="78">
        <v>348.25</v>
      </c>
      <c r="J59" s="78">
        <v>0</v>
      </c>
      <c r="K59" s="78">
        <v>1086.1882674999999</v>
      </c>
      <c r="L59" s="79">
        <v>3.8E-3</v>
      </c>
      <c r="M59" s="79">
        <v>5.9999999999999995E-4</v>
      </c>
      <c r="N59" s="79">
        <v>1E-4</v>
      </c>
    </row>
    <row r="60" spans="2:14">
      <c r="B60" t="s">
        <v>2001</v>
      </c>
      <c r="C60" t="s">
        <v>2002</v>
      </c>
      <c r="D60" t="s">
        <v>100</v>
      </c>
      <c r="E60" t="s">
        <v>1916</v>
      </c>
      <c r="F60" t="s">
        <v>1972</v>
      </c>
      <c r="G60" t="s">
        <v>102</v>
      </c>
      <c r="H60" s="78">
        <v>1989917.43</v>
      </c>
      <c r="I60" s="78">
        <v>347.66</v>
      </c>
      <c r="J60" s="78">
        <v>0</v>
      </c>
      <c r="K60" s="78">
        <v>6918.1469371379999</v>
      </c>
      <c r="L60" s="79">
        <v>2E-3</v>
      </c>
      <c r="M60" s="79">
        <v>3.8999999999999998E-3</v>
      </c>
      <c r="N60" s="79">
        <v>4.0000000000000002E-4</v>
      </c>
    </row>
    <row r="61" spans="2:14">
      <c r="B61" t="s">
        <v>2003</v>
      </c>
      <c r="C61" t="s">
        <v>2004</v>
      </c>
      <c r="D61" t="s">
        <v>100</v>
      </c>
      <c r="E61" t="s">
        <v>1916</v>
      </c>
      <c r="F61" t="s">
        <v>1972</v>
      </c>
      <c r="G61" t="s">
        <v>102</v>
      </c>
      <c r="H61" s="78">
        <v>1161273.6499999999</v>
      </c>
      <c r="I61" s="78">
        <v>331.08</v>
      </c>
      <c r="J61" s="78">
        <v>0</v>
      </c>
      <c r="K61" s="78">
        <v>3844.74480042</v>
      </c>
      <c r="L61" s="79">
        <v>4.0000000000000002E-4</v>
      </c>
      <c r="M61" s="79">
        <v>2.2000000000000001E-3</v>
      </c>
      <c r="N61" s="79">
        <v>2.0000000000000001E-4</v>
      </c>
    </row>
    <row r="62" spans="2:14">
      <c r="B62" t="s">
        <v>2005</v>
      </c>
      <c r="C62" t="s">
        <v>2006</v>
      </c>
      <c r="D62" t="s">
        <v>100</v>
      </c>
      <c r="E62" t="s">
        <v>1916</v>
      </c>
      <c r="F62" t="s">
        <v>1972</v>
      </c>
      <c r="G62" t="s">
        <v>102</v>
      </c>
      <c r="H62" s="78">
        <v>383950.39</v>
      </c>
      <c r="I62" s="78">
        <v>310.85000000000002</v>
      </c>
      <c r="J62" s="78">
        <v>0</v>
      </c>
      <c r="K62" s="78">
        <v>1193.509787315</v>
      </c>
      <c r="L62" s="79">
        <v>4.0000000000000002E-4</v>
      </c>
      <c r="M62" s="79">
        <v>6.9999999999999999E-4</v>
      </c>
      <c r="N62" s="79">
        <v>1E-4</v>
      </c>
    </row>
    <row r="63" spans="2:14">
      <c r="B63" t="s">
        <v>2007</v>
      </c>
      <c r="C63" t="s">
        <v>2008</v>
      </c>
      <c r="D63" t="s">
        <v>100</v>
      </c>
      <c r="E63" t="s">
        <v>1925</v>
      </c>
      <c r="F63" t="s">
        <v>1972</v>
      </c>
      <c r="G63" t="s">
        <v>102</v>
      </c>
      <c r="H63" s="78">
        <v>13116693</v>
      </c>
      <c r="I63" s="78">
        <v>98.41</v>
      </c>
      <c r="J63" s="78">
        <v>0</v>
      </c>
      <c r="K63" s="78">
        <v>12908.1375813</v>
      </c>
      <c r="L63" s="79">
        <v>3.2800000000000003E-2</v>
      </c>
      <c r="M63" s="79">
        <v>7.3000000000000001E-3</v>
      </c>
      <c r="N63" s="79">
        <v>8.0000000000000004E-4</v>
      </c>
    </row>
    <row r="64" spans="2:14">
      <c r="B64" t="s">
        <v>2009</v>
      </c>
      <c r="C64" t="s">
        <v>2010</v>
      </c>
      <c r="D64" t="s">
        <v>100</v>
      </c>
      <c r="E64" t="s">
        <v>1925</v>
      </c>
      <c r="F64" t="s">
        <v>1972</v>
      </c>
      <c r="G64" t="s">
        <v>102</v>
      </c>
      <c r="H64" s="78">
        <v>18050</v>
      </c>
      <c r="I64" s="78">
        <v>3494.75</v>
      </c>
      <c r="J64" s="78">
        <v>0</v>
      </c>
      <c r="K64" s="78">
        <v>630.80237499999998</v>
      </c>
      <c r="L64" s="79">
        <v>1.6000000000000001E-3</v>
      </c>
      <c r="M64" s="79">
        <v>4.0000000000000002E-4</v>
      </c>
      <c r="N64" s="79">
        <v>0</v>
      </c>
    </row>
    <row r="65" spans="2:14">
      <c r="B65" t="s">
        <v>2011</v>
      </c>
      <c r="C65" t="s">
        <v>2012</v>
      </c>
      <c r="D65" t="s">
        <v>100</v>
      </c>
      <c r="E65" t="s">
        <v>1925</v>
      </c>
      <c r="F65" t="s">
        <v>1972</v>
      </c>
      <c r="G65" t="s">
        <v>102</v>
      </c>
      <c r="H65" s="78">
        <v>99835</v>
      </c>
      <c r="I65" s="78">
        <v>3479.77</v>
      </c>
      <c r="J65" s="78">
        <v>0</v>
      </c>
      <c r="K65" s="78">
        <v>3474.0283795</v>
      </c>
      <c r="L65" s="79">
        <v>1.43E-2</v>
      </c>
      <c r="M65" s="79">
        <v>2E-3</v>
      </c>
      <c r="N65" s="79">
        <v>2.0000000000000001E-4</v>
      </c>
    </row>
    <row r="66" spans="2:14">
      <c r="B66" t="s">
        <v>2013</v>
      </c>
      <c r="C66" t="s">
        <v>2014</v>
      </c>
      <c r="D66" t="s">
        <v>100</v>
      </c>
      <c r="E66" t="s">
        <v>1925</v>
      </c>
      <c r="F66" t="s">
        <v>1972</v>
      </c>
      <c r="G66" t="s">
        <v>102</v>
      </c>
      <c r="H66" s="78">
        <v>21000</v>
      </c>
      <c r="I66" s="78">
        <v>3174</v>
      </c>
      <c r="J66" s="78">
        <v>0</v>
      </c>
      <c r="K66" s="78">
        <v>666.54</v>
      </c>
      <c r="L66" s="79">
        <v>1.8E-3</v>
      </c>
      <c r="M66" s="79">
        <v>4.0000000000000002E-4</v>
      </c>
      <c r="N66" s="79">
        <v>0</v>
      </c>
    </row>
    <row r="67" spans="2:14">
      <c r="B67" t="s">
        <v>2015</v>
      </c>
      <c r="C67" t="s">
        <v>2016</v>
      </c>
      <c r="D67" t="s">
        <v>100</v>
      </c>
      <c r="E67" t="s">
        <v>1925</v>
      </c>
      <c r="F67" t="s">
        <v>1972</v>
      </c>
      <c r="G67" t="s">
        <v>102</v>
      </c>
      <c r="H67" s="78">
        <v>3777.2</v>
      </c>
      <c r="I67" s="78">
        <v>3314.37</v>
      </c>
      <c r="J67" s="78">
        <v>0</v>
      </c>
      <c r="K67" s="78">
        <v>125.19038363999999</v>
      </c>
      <c r="L67" s="79">
        <v>0</v>
      </c>
      <c r="M67" s="79">
        <v>1E-4</v>
      </c>
      <c r="N67" s="79">
        <v>0</v>
      </c>
    </row>
    <row r="68" spans="2:14">
      <c r="B68" t="s">
        <v>2017</v>
      </c>
      <c r="C68" t="s">
        <v>2018</v>
      </c>
      <c r="D68" t="s">
        <v>100</v>
      </c>
      <c r="E68" t="s">
        <v>1925</v>
      </c>
      <c r="F68" t="s">
        <v>1972</v>
      </c>
      <c r="G68" t="s">
        <v>102</v>
      </c>
      <c r="H68" s="78">
        <v>16735.88</v>
      </c>
      <c r="I68" s="78">
        <v>3083.05</v>
      </c>
      <c r="J68" s="78">
        <v>0</v>
      </c>
      <c r="K68" s="78">
        <v>515.97554834000005</v>
      </c>
      <c r="L68" s="79">
        <v>2.9999999999999997E-4</v>
      </c>
      <c r="M68" s="79">
        <v>2.9999999999999997E-4</v>
      </c>
      <c r="N68" s="79">
        <v>0</v>
      </c>
    </row>
    <row r="69" spans="2:14">
      <c r="B69" t="s">
        <v>2019</v>
      </c>
      <c r="C69" t="s">
        <v>2020</v>
      </c>
      <c r="D69" t="s">
        <v>100</v>
      </c>
      <c r="E69" t="s">
        <v>1925</v>
      </c>
      <c r="F69" t="s">
        <v>1972</v>
      </c>
      <c r="G69" t="s">
        <v>102</v>
      </c>
      <c r="H69" s="78">
        <v>1283591.4099999999</v>
      </c>
      <c r="I69" s="78">
        <v>3205</v>
      </c>
      <c r="J69" s="78">
        <v>0</v>
      </c>
      <c r="K69" s="78">
        <v>41139.104690499997</v>
      </c>
      <c r="L69" s="79">
        <v>9.1999999999999998E-3</v>
      </c>
      <c r="M69" s="79">
        <v>2.3400000000000001E-2</v>
      </c>
      <c r="N69" s="79">
        <v>2.3999999999999998E-3</v>
      </c>
    </row>
    <row r="70" spans="2:14">
      <c r="B70" t="s">
        <v>2021</v>
      </c>
      <c r="C70" t="s">
        <v>2022</v>
      </c>
      <c r="D70" t="s">
        <v>100</v>
      </c>
      <c r="E70" t="s">
        <v>1925</v>
      </c>
      <c r="F70" t="s">
        <v>1972</v>
      </c>
      <c r="G70" t="s">
        <v>102</v>
      </c>
      <c r="H70" s="78">
        <v>241299.48</v>
      </c>
      <c r="I70" s="78">
        <v>3489.83</v>
      </c>
      <c r="J70" s="78">
        <v>0</v>
      </c>
      <c r="K70" s="78">
        <v>8420.9416428839995</v>
      </c>
      <c r="L70" s="79">
        <v>1.0500000000000001E-2</v>
      </c>
      <c r="M70" s="79">
        <v>4.7999999999999996E-3</v>
      </c>
      <c r="N70" s="79">
        <v>5.0000000000000001E-4</v>
      </c>
    </row>
    <row r="71" spans="2:14">
      <c r="B71" t="s">
        <v>2023</v>
      </c>
      <c r="C71" t="s">
        <v>2024</v>
      </c>
      <c r="D71" t="s">
        <v>100</v>
      </c>
      <c r="E71" t="s">
        <v>1925</v>
      </c>
      <c r="F71" t="s">
        <v>1972</v>
      </c>
      <c r="G71" t="s">
        <v>102</v>
      </c>
      <c r="H71" s="78">
        <v>12235</v>
      </c>
      <c r="I71" s="78">
        <v>6879.89</v>
      </c>
      <c r="J71" s="78">
        <v>0</v>
      </c>
      <c r="K71" s="78">
        <v>841.75454149999996</v>
      </c>
      <c r="L71" s="79">
        <v>1.2999999999999999E-3</v>
      </c>
      <c r="M71" s="79">
        <v>5.0000000000000001E-4</v>
      </c>
      <c r="N71" s="79">
        <v>0</v>
      </c>
    </row>
    <row r="72" spans="2:14">
      <c r="B72" t="s">
        <v>2025</v>
      </c>
      <c r="C72" t="s">
        <v>2026</v>
      </c>
      <c r="D72" t="s">
        <v>100</v>
      </c>
      <c r="E72" t="s">
        <v>1934</v>
      </c>
      <c r="F72" t="s">
        <v>1972</v>
      </c>
      <c r="G72" t="s">
        <v>102</v>
      </c>
      <c r="H72" s="78">
        <v>350378.03</v>
      </c>
      <c r="I72" s="78">
        <v>431.72</v>
      </c>
      <c r="J72" s="78">
        <v>0</v>
      </c>
      <c r="K72" s="78">
        <v>1512.652031116</v>
      </c>
      <c r="L72" s="79">
        <v>1E-3</v>
      </c>
      <c r="M72" s="79">
        <v>8.9999999999999998E-4</v>
      </c>
      <c r="N72" s="79">
        <v>1E-4</v>
      </c>
    </row>
    <row r="73" spans="2:14">
      <c r="B73" t="s">
        <v>2027</v>
      </c>
      <c r="C73" t="s">
        <v>2028</v>
      </c>
      <c r="D73" t="s">
        <v>100</v>
      </c>
      <c r="E73" t="s">
        <v>1934</v>
      </c>
      <c r="F73" t="s">
        <v>1972</v>
      </c>
      <c r="G73" t="s">
        <v>102</v>
      </c>
      <c r="H73" s="78">
        <v>339064.49</v>
      </c>
      <c r="I73" s="78">
        <v>310.3</v>
      </c>
      <c r="J73" s="78">
        <v>0</v>
      </c>
      <c r="K73" s="78">
        <v>1052.1171124699999</v>
      </c>
      <c r="L73" s="79">
        <v>2.0000000000000001E-4</v>
      </c>
      <c r="M73" s="79">
        <v>5.9999999999999995E-4</v>
      </c>
      <c r="N73" s="79">
        <v>1E-4</v>
      </c>
    </row>
    <row r="74" spans="2:14">
      <c r="B74" t="s">
        <v>2029</v>
      </c>
      <c r="C74" t="s">
        <v>2030</v>
      </c>
      <c r="D74" t="s">
        <v>100</v>
      </c>
      <c r="E74" t="s">
        <v>1934</v>
      </c>
      <c r="F74" t="s">
        <v>1972</v>
      </c>
      <c r="G74" t="s">
        <v>102</v>
      </c>
      <c r="H74" s="78">
        <v>178000</v>
      </c>
      <c r="I74" s="78">
        <v>346.17</v>
      </c>
      <c r="J74" s="78">
        <v>0</v>
      </c>
      <c r="K74" s="78">
        <v>616.18259999999998</v>
      </c>
      <c r="L74" s="79">
        <v>1E-4</v>
      </c>
      <c r="M74" s="79">
        <v>4.0000000000000002E-4</v>
      </c>
      <c r="N74" s="79">
        <v>0</v>
      </c>
    </row>
    <row r="75" spans="2:14">
      <c r="B75" t="s">
        <v>2031</v>
      </c>
      <c r="C75" t="s">
        <v>2032</v>
      </c>
      <c r="D75" t="s">
        <v>100</v>
      </c>
      <c r="E75" t="s">
        <v>1934</v>
      </c>
      <c r="F75" t="s">
        <v>1972</v>
      </c>
      <c r="G75" t="s">
        <v>102</v>
      </c>
      <c r="H75" s="78">
        <v>606639.92000000004</v>
      </c>
      <c r="I75" s="78">
        <v>331.5</v>
      </c>
      <c r="J75" s="78">
        <v>0</v>
      </c>
      <c r="K75" s="78">
        <v>2011.0113348</v>
      </c>
      <c r="L75" s="79">
        <v>2.9999999999999997E-4</v>
      </c>
      <c r="M75" s="79">
        <v>1.1000000000000001E-3</v>
      </c>
      <c r="N75" s="79">
        <v>1E-4</v>
      </c>
    </row>
    <row r="76" spans="2:14">
      <c r="B76" t="s">
        <v>2033</v>
      </c>
      <c r="C76" t="s">
        <v>2034</v>
      </c>
      <c r="D76" t="s">
        <v>100</v>
      </c>
      <c r="E76" t="s">
        <v>1934</v>
      </c>
      <c r="F76" t="s">
        <v>1972</v>
      </c>
      <c r="G76" t="s">
        <v>102</v>
      </c>
      <c r="H76" s="78">
        <v>2010</v>
      </c>
      <c r="I76" s="78">
        <v>3105.53</v>
      </c>
      <c r="J76" s="78">
        <v>0</v>
      </c>
      <c r="K76" s="78">
        <v>62.421152999999997</v>
      </c>
      <c r="L76" s="79">
        <v>1E-4</v>
      </c>
      <c r="M76" s="79">
        <v>0</v>
      </c>
      <c r="N76" s="79">
        <v>0</v>
      </c>
    </row>
    <row r="77" spans="2:14">
      <c r="B77" t="s">
        <v>2035</v>
      </c>
      <c r="C77" t="s">
        <v>2036</v>
      </c>
      <c r="D77" t="s">
        <v>100</v>
      </c>
      <c r="E77" t="s">
        <v>1934</v>
      </c>
      <c r="F77" t="s">
        <v>1972</v>
      </c>
      <c r="G77" t="s">
        <v>102</v>
      </c>
      <c r="H77" s="78">
        <v>7501178.29</v>
      </c>
      <c r="I77" s="78">
        <v>321.8</v>
      </c>
      <c r="J77" s="78">
        <v>0</v>
      </c>
      <c r="K77" s="78">
        <v>24138.791737219999</v>
      </c>
      <c r="L77" s="79">
        <v>4.1000000000000003E-3</v>
      </c>
      <c r="M77" s="79">
        <v>1.37E-2</v>
      </c>
      <c r="N77" s="79">
        <v>1.4E-3</v>
      </c>
    </row>
    <row r="78" spans="2:14">
      <c r="B78" t="s">
        <v>2037</v>
      </c>
      <c r="C78" t="s">
        <v>2038</v>
      </c>
      <c r="D78" t="s">
        <v>100</v>
      </c>
      <c r="E78" t="s">
        <v>1934</v>
      </c>
      <c r="F78" t="s">
        <v>1972</v>
      </c>
      <c r="G78" t="s">
        <v>102</v>
      </c>
      <c r="H78" s="78">
        <v>4090680.73</v>
      </c>
      <c r="I78" s="78">
        <v>351.07</v>
      </c>
      <c r="J78" s="78">
        <v>0</v>
      </c>
      <c r="K78" s="78">
        <v>14361.152838811</v>
      </c>
      <c r="L78" s="79">
        <v>4.4999999999999997E-3</v>
      </c>
      <c r="M78" s="79">
        <v>8.2000000000000007E-3</v>
      </c>
      <c r="N78" s="79">
        <v>8.9999999999999998E-4</v>
      </c>
    </row>
    <row r="79" spans="2:14">
      <c r="B79" t="s">
        <v>2039</v>
      </c>
      <c r="C79" t="s">
        <v>2040</v>
      </c>
      <c r="D79" t="s">
        <v>100</v>
      </c>
      <c r="E79" t="s">
        <v>1934</v>
      </c>
      <c r="F79" t="s">
        <v>1972</v>
      </c>
      <c r="G79" t="s">
        <v>102</v>
      </c>
      <c r="H79" s="78">
        <v>29951</v>
      </c>
      <c r="I79" s="78">
        <v>87.46</v>
      </c>
      <c r="J79" s="78">
        <v>0</v>
      </c>
      <c r="K79" s="78">
        <v>26.195144599999999</v>
      </c>
      <c r="L79" s="79">
        <v>0</v>
      </c>
      <c r="M79" s="79">
        <v>0</v>
      </c>
      <c r="N79" s="79">
        <v>0</v>
      </c>
    </row>
    <row r="80" spans="2:14">
      <c r="B80" t="s">
        <v>2041</v>
      </c>
      <c r="C80" t="s">
        <v>2042</v>
      </c>
      <c r="D80" t="s">
        <v>100</v>
      </c>
      <c r="E80" t="s">
        <v>1934</v>
      </c>
      <c r="F80" t="s">
        <v>1972</v>
      </c>
      <c r="G80" t="s">
        <v>102</v>
      </c>
      <c r="H80" s="78">
        <v>1483101</v>
      </c>
      <c r="I80" s="78">
        <v>351.94</v>
      </c>
      <c r="J80" s="78">
        <v>0</v>
      </c>
      <c r="K80" s="78">
        <v>5219.6256593999997</v>
      </c>
      <c r="L80" s="79">
        <v>1.7899999999999999E-2</v>
      </c>
      <c r="M80" s="79">
        <v>3.0000000000000001E-3</v>
      </c>
      <c r="N80" s="79">
        <v>2.9999999999999997E-4</v>
      </c>
    </row>
    <row r="81" spans="2:14">
      <c r="B81" s="80" t="s">
        <v>2043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226</v>
      </c>
      <c r="C82" t="s">
        <v>226</v>
      </c>
      <c r="D82" s="16"/>
      <c r="E82" s="16"/>
      <c r="F82" t="s">
        <v>226</v>
      </c>
      <c r="G82" t="s">
        <v>226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1010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226</v>
      </c>
      <c r="C84" t="s">
        <v>226</v>
      </c>
      <c r="D84" s="16"/>
      <c r="E84" s="16"/>
      <c r="F84" t="s">
        <v>226</v>
      </c>
      <c r="G84" t="s">
        <v>226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s="80" t="s">
        <v>2044</v>
      </c>
      <c r="D85" s="16"/>
      <c r="E85" s="16"/>
      <c r="F85" s="16"/>
      <c r="G85" s="16"/>
      <c r="H85" s="82">
        <v>0</v>
      </c>
      <c r="J85" s="82">
        <v>0</v>
      </c>
      <c r="K85" s="82">
        <v>0</v>
      </c>
      <c r="M85" s="81">
        <v>0</v>
      </c>
      <c r="N85" s="81">
        <v>0</v>
      </c>
    </row>
    <row r="86" spans="2:14">
      <c r="B86" t="s">
        <v>226</v>
      </c>
      <c r="C86" t="s">
        <v>226</v>
      </c>
      <c r="D86" s="16"/>
      <c r="E86" s="16"/>
      <c r="F86" t="s">
        <v>226</v>
      </c>
      <c r="G86" t="s">
        <v>226</v>
      </c>
      <c r="H86" s="78">
        <v>0</v>
      </c>
      <c r="I86" s="78">
        <v>0</v>
      </c>
      <c r="K86" s="78">
        <v>0</v>
      </c>
      <c r="L86" s="79">
        <v>0</v>
      </c>
      <c r="M86" s="79">
        <v>0</v>
      </c>
      <c r="N86" s="79">
        <v>0</v>
      </c>
    </row>
    <row r="87" spans="2:14">
      <c r="B87" s="80" t="s">
        <v>274</v>
      </c>
      <c r="D87" s="16"/>
      <c r="E87" s="16"/>
      <c r="F87" s="16"/>
      <c r="G87" s="16"/>
      <c r="H87" s="82">
        <v>20420745.420000002</v>
      </c>
      <c r="J87" s="82">
        <v>55.018105749999997</v>
      </c>
      <c r="K87" s="82">
        <v>1311634.966563619</v>
      </c>
      <c r="M87" s="81">
        <v>0.74670000000000003</v>
      </c>
      <c r="N87" s="81">
        <v>7.7799999999999994E-2</v>
      </c>
    </row>
    <row r="88" spans="2:14">
      <c r="B88" s="80" t="s">
        <v>2045</v>
      </c>
      <c r="D88" s="16"/>
      <c r="E88" s="16"/>
      <c r="F88" s="16"/>
      <c r="G88" s="16"/>
      <c r="H88" s="82">
        <v>18202978.989999998</v>
      </c>
      <c r="J88" s="82">
        <v>55.018105749999997</v>
      </c>
      <c r="K88" s="82">
        <v>1147822.9339402805</v>
      </c>
      <c r="M88" s="81">
        <v>0.65339999999999998</v>
      </c>
      <c r="N88" s="81">
        <v>6.8099999999999994E-2</v>
      </c>
    </row>
    <row r="89" spans="2:14">
      <c r="B89" t="s">
        <v>2046</v>
      </c>
      <c r="C89" t="s">
        <v>2047</v>
      </c>
      <c r="D89" t="s">
        <v>1019</v>
      </c>
      <c r="E89" t="s">
        <v>2048</v>
      </c>
      <c r="F89" t="s">
        <v>1057</v>
      </c>
      <c r="G89" t="s">
        <v>106</v>
      </c>
      <c r="H89" s="78">
        <v>6034.08</v>
      </c>
      <c r="I89" s="78">
        <v>384.21</v>
      </c>
      <c r="J89" s="78">
        <v>0</v>
      </c>
      <c r="K89" s="78">
        <v>82.649315707919996</v>
      </c>
      <c r="L89" s="79">
        <v>0</v>
      </c>
      <c r="M89" s="79">
        <v>0</v>
      </c>
      <c r="N89" s="79">
        <v>0</v>
      </c>
    </row>
    <row r="90" spans="2:14">
      <c r="B90" t="s">
        <v>2049</v>
      </c>
      <c r="C90" t="s">
        <v>2050</v>
      </c>
      <c r="D90" t="s">
        <v>1703</v>
      </c>
      <c r="E90" t="s">
        <v>2051</v>
      </c>
      <c r="F90" t="s">
        <v>1057</v>
      </c>
      <c r="G90" t="s">
        <v>106</v>
      </c>
      <c r="H90" s="78">
        <v>1948</v>
      </c>
      <c r="I90" s="78">
        <v>26350</v>
      </c>
      <c r="J90" s="78">
        <v>0</v>
      </c>
      <c r="K90" s="78">
        <v>1829.9073699999999</v>
      </c>
      <c r="L90" s="79">
        <v>0</v>
      </c>
      <c r="M90" s="79">
        <v>1E-3</v>
      </c>
      <c r="N90" s="79">
        <v>1E-4</v>
      </c>
    </row>
    <row r="91" spans="2:14">
      <c r="B91" t="s">
        <v>2052</v>
      </c>
      <c r="C91" t="s">
        <v>2053</v>
      </c>
      <c r="D91" t="s">
        <v>121</v>
      </c>
      <c r="E91" t="s">
        <v>2051</v>
      </c>
      <c r="F91" t="s">
        <v>1057</v>
      </c>
      <c r="G91" t="s">
        <v>110</v>
      </c>
      <c r="H91" s="78">
        <v>82516</v>
      </c>
      <c r="I91" s="78">
        <v>1996.5</v>
      </c>
      <c r="J91" s="78">
        <v>0</v>
      </c>
      <c r="K91" s="78">
        <v>6425.4787955820002</v>
      </c>
      <c r="L91" s="79">
        <v>0</v>
      </c>
      <c r="M91" s="79">
        <v>3.7000000000000002E-3</v>
      </c>
      <c r="N91" s="79">
        <v>4.0000000000000002E-4</v>
      </c>
    </row>
    <row r="92" spans="2:14">
      <c r="B92" t="s">
        <v>2054</v>
      </c>
      <c r="C92" t="s">
        <v>2055</v>
      </c>
      <c r="D92" t="s">
        <v>1019</v>
      </c>
      <c r="E92" t="s">
        <v>2056</v>
      </c>
      <c r="F92" t="s">
        <v>1057</v>
      </c>
      <c r="G92" t="s">
        <v>205</v>
      </c>
      <c r="H92" s="78">
        <v>5452740.8700000001</v>
      </c>
      <c r="I92" s="78">
        <v>2390</v>
      </c>
      <c r="J92" s="78">
        <v>0</v>
      </c>
      <c r="K92" s="78">
        <v>59804.080567307697</v>
      </c>
      <c r="L92" s="79">
        <v>2.3699999999999999E-2</v>
      </c>
      <c r="M92" s="79">
        <v>3.4000000000000002E-2</v>
      </c>
      <c r="N92" s="79">
        <v>3.5000000000000001E-3</v>
      </c>
    </row>
    <row r="93" spans="2:14">
      <c r="B93" t="s">
        <v>2057</v>
      </c>
      <c r="C93" t="s">
        <v>2058</v>
      </c>
      <c r="D93" t="s">
        <v>1019</v>
      </c>
      <c r="E93" t="s">
        <v>2059</v>
      </c>
      <c r="F93" t="s">
        <v>1057</v>
      </c>
      <c r="G93" t="s">
        <v>106</v>
      </c>
      <c r="H93" s="78">
        <v>74035.48</v>
      </c>
      <c r="I93" s="78">
        <v>11446</v>
      </c>
      <c r="J93" s="78">
        <v>0</v>
      </c>
      <c r="K93" s="78">
        <v>30210.170210452001</v>
      </c>
      <c r="L93" s="79">
        <v>2.9999999999999997E-4</v>
      </c>
      <c r="M93" s="79">
        <v>1.72E-2</v>
      </c>
      <c r="N93" s="79">
        <v>1.8E-3</v>
      </c>
    </row>
    <row r="94" spans="2:14">
      <c r="B94" t="s">
        <v>2060</v>
      </c>
      <c r="C94" t="s">
        <v>2061</v>
      </c>
      <c r="D94" t="s">
        <v>1019</v>
      </c>
      <c r="E94" t="s">
        <v>2062</v>
      </c>
      <c r="F94" t="s">
        <v>1057</v>
      </c>
      <c r="G94" t="s">
        <v>106</v>
      </c>
      <c r="H94" s="78">
        <v>154334.96</v>
      </c>
      <c r="I94" s="78">
        <v>4424</v>
      </c>
      <c r="J94" s="78">
        <v>0</v>
      </c>
      <c r="K94" s="78">
        <v>24341.030817375999</v>
      </c>
      <c r="L94" s="79">
        <v>0</v>
      </c>
      <c r="M94" s="79">
        <v>1.3899999999999999E-2</v>
      </c>
      <c r="N94" s="79">
        <v>1.4E-3</v>
      </c>
    </row>
    <row r="95" spans="2:14">
      <c r="B95" t="s">
        <v>2063</v>
      </c>
      <c r="C95" t="s">
        <v>2064</v>
      </c>
      <c r="D95" t="s">
        <v>1013</v>
      </c>
      <c r="E95" t="s">
        <v>2065</v>
      </c>
      <c r="F95" t="s">
        <v>1057</v>
      </c>
      <c r="G95" t="s">
        <v>106</v>
      </c>
      <c r="H95" s="78">
        <v>207146.92</v>
      </c>
      <c r="I95" s="78">
        <v>5447</v>
      </c>
      <c r="J95" s="78">
        <v>0</v>
      </c>
      <c r="K95" s="78">
        <v>40224.938591006001</v>
      </c>
      <c r="L95" s="79">
        <v>1.1999999999999999E-3</v>
      </c>
      <c r="M95" s="79">
        <v>2.29E-2</v>
      </c>
      <c r="N95" s="79">
        <v>2.3999999999999998E-3</v>
      </c>
    </row>
    <row r="96" spans="2:14">
      <c r="B96" t="s">
        <v>2066</v>
      </c>
      <c r="C96" t="s">
        <v>2067</v>
      </c>
      <c r="D96" t="s">
        <v>1013</v>
      </c>
      <c r="E96" t="s">
        <v>2068</v>
      </c>
      <c r="F96" t="s">
        <v>1057</v>
      </c>
      <c r="G96" t="s">
        <v>106</v>
      </c>
      <c r="H96" s="78">
        <v>29372</v>
      </c>
      <c r="I96" s="78">
        <v>2420</v>
      </c>
      <c r="J96" s="78">
        <v>0</v>
      </c>
      <c r="K96" s="78">
        <v>2534.0105560000002</v>
      </c>
      <c r="L96" s="79">
        <v>2.9999999999999997E-4</v>
      </c>
      <c r="M96" s="79">
        <v>1.4E-3</v>
      </c>
      <c r="N96" s="79">
        <v>2.0000000000000001E-4</v>
      </c>
    </row>
    <row r="97" spans="2:14">
      <c r="B97" t="s">
        <v>2069</v>
      </c>
      <c r="C97" t="s">
        <v>2070</v>
      </c>
      <c r="D97" t="s">
        <v>1019</v>
      </c>
      <c r="E97" t="s">
        <v>2071</v>
      </c>
      <c r="F97" t="s">
        <v>1057</v>
      </c>
      <c r="G97" t="s">
        <v>116</v>
      </c>
      <c r="H97" s="78">
        <v>323038.02</v>
      </c>
      <c r="I97" s="78">
        <v>3066</v>
      </c>
      <c r="J97" s="78">
        <v>0</v>
      </c>
      <c r="K97" s="78">
        <v>24762.845102138599</v>
      </c>
      <c r="L97" s="79">
        <v>0</v>
      </c>
      <c r="M97" s="79">
        <v>1.41E-2</v>
      </c>
      <c r="N97" s="79">
        <v>1.5E-3</v>
      </c>
    </row>
    <row r="98" spans="2:14">
      <c r="B98" t="s">
        <v>2072</v>
      </c>
      <c r="C98" t="s">
        <v>2073</v>
      </c>
      <c r="D98" t="s">
        <v>1013</v>
      </c>
      <c r="E98" t="s">
        <v>2074</v>
      </c>
      <c r="F98" t="s">
        <v>1057</v>
      </c>
      <c r="G98" t="s">
        <v>106</v>
      </c>
      <c r="H98" s="78">
        <v>102185.57</v>
      </c>
      <c r="I98" s="78">
        <v>8858</v>
      </c>
      <c r="J98" s="78">
        <v>0</v>
      </c>
      <c r="K98" s="78">
        <v>32268.946123489</v>
      </c>
      <c r="L98" s="79">
        <v>5.0000000000000001E-4</v>
      </c>
      <c r="M98" s="79">
        <v>1.84E-2</v>
      </c>
      <c r="N98" s="79">
        <v>1.9E-3</v>
      </c>
    </row>
    <row r="99" spans="2:14">
      <c r="B99" t="s">
        <v>2075</v>
      </c>
      <c r="C99" t="s">
        <v>2050</v>
      </c>
      <c r="D99" t="s">
        <v>1019</v>
      </c>
      <c r="E99" t="s">
        <v>2076</v>
      </c>
      <c r="F99" t="s">
        <v>1057</v>
      </c>
      <c r="G99" t="s">
        <v>106</v>
      </c>
      <c r="H99" s="78">
        <v>3952.91</v>
      </c>
      <c r="I99" s="78">
        <v>26350</v>
      </c>
      <c r="J99" s="78">
        <v>0</v>
      </c>
      <c r="K99" s="78">
        <v>3713.2747135250002</v>
      </c>
      <c r="L99" s="79">
        <v>0</v>
      </c>
      <c r="M99" s="79">
        <v>2.0999999999999999E-3</v>
      </c>
      <c r="N99" s="79">
        <v>2.0000000000000001E-4</v>
      </c>
    </row>
    <row r="100" spans="2:14">
      <c r="B100" t="s">
        <v>2077</v>
      </c>
      <c r="C100" t="s">
        <v>2078</v>
      </c>
      <c r="D100" t="s">
        <v>1019</v>
      </c>
      <c r="E100" t="s">
        <v>2079</v>
      </c>
      <c r="F100" t="s">
        <v>1057</v>
      </c>
      <c r="G100" t="s">
        <v>106</v>
      </c>
      <c r="H100" s="78">
        <v>3694733.75</v>
      </c>
      <c r="I100" s="78">
        <v>664.5</v>
      </c>
      <c r="J100" s="78">
        <v>0</v>
      </c>
      <c r="K100" s="78">
        <v>87526.118065593793</v>
      </c>
      <c r="L100" s="79">
        <v>0</v>
      </c>
      <c r="M100" s="79">
        <v>4.9799999999999997E-2</v>
      </c>
      <c r="N100" s="79">
        <v>5.1999999999999998E-3</v>
      </c>
    </row>
    <row r="101" spans="2:14">
      <c r="B101" t="s">
        <v>2080</v>
      </c>
      <c r="C101" t="s">
        <v>2081</v>
      </c>
      <c r="D101" t="s">
        <v>1019</v>
      </c>
      <c r="E101" t="s">
        <v>2082</v>
      </c>
      <c r="F101" t="s">
        <v>1057</v>
      </c>
      <c r="G101" t="s">
        <v>106</v>
      </c>
      <c r="H101" s="78">
        <v>44255.49</v>
      </c>
      <c r="I101" s="78">
        <v>21029</v>
      </c>
      <c r="J101" s="78">
        <v>0</v>
      </c>
      <c r="K101" s="78">
        <v>33177.626126836498</v>
      </c>
      <c r="L101" s="79">
        <v>0</v>
      </c>
      <c r="M101" s="79">
        <v>1.89E-2</v>
      </c>
      <c r="N101" s="79">
        <v>2E-3</v>
      </c>
    </row>
    <row r="102" spans="2:14">
      <c r="B102" t="s">
        <v>2083</v>
      </c>
      <c r="C102" t="s">
        <v>2084</v>
      </c>
      <c r="D102" t="s">
        <v>1019</v>
      </c>
      <c r="E102" t="s">
        <v>2085</v>
      </c>
      <c r="F102" t="s">
        <v>1057</v>
      </c>
      <c r="G102" t="s">
        <v>110</v>
      </c>
      <c r="H102" s="78">
        <v>76163.73</v>
      </c>
      <c r="I102" s="78">
        <v>2192</v>
      </c>
      <c r="J102" s="78">
        <v>0</v>
      </c>
      <c r="K102" s="78">
        <v>6511.58580292848</v>
      </c>
      <c r="L102" s="79">
        <v>0</v>
      </c>
      <c r="M102" s="79">
        <v>3.7000000000000002E-3</v>
      </c>
      <c r="N102" s="79">
        <v>4.0000000000000002E-4</v>
      </c>
    </row>
    <row r="103" spans="2:14">
      <c r="B103" t="s">
        <v>2086</v>
      </c>
      <c r="C103" t="s">
        <v>2087</v>
      </c>
      <c r="D103" t="s">
        <v>1019</v>
      </c>
      <c r="E103" t="s">
        <v>2088</v>
      </c>
      <c r="F103" t="s">
        <v>1057</v>
      </c>
      <c r="G103" t="s">
        <v>110</v>
      </c>
      <c r="H103" s="78">
        <v>38895.42</v>
      </c>
      <c r="I103" s="78">
        <v>2836</v>
      </c>
      <c r="J103" s="78">
        <v>0</v>
      </c>
      <c r="K103" s="78">
        <v>4302.31995591336</v>
      </c>
      <c r="L103" s="79">
        <v>1.1900000000000001E-2</v>
      </c>
      <c r="M103" s="79">
        <v>2.3999999999999998E-3</v>
      </c>
      <c r="N103" s="79">
        <v>2.9999999999999997E-4</v>
      </c>
    </row>
    <row r="104" spans="2:14">
      <c r="B104" t="s">
        <v>2089</v>
      </c>
      <c r="C104" t="s">
        <v>2090</v>
      </c>
      <c r="D104" t="s">
        <v>1703</v>
      </c>
      <c r="E104" t="s">
        <v>2091</v>
      </c>
      <c r="F104" t="s">
        <v>1057</v>
      </c>
      <c r="G104" t="s">
        <v>106</v>
      </c>
      <c r="H104" s="78">
        <v>94714.11</v>
      </c>
      <c r="I104" s="78">
        <v>4788</v>
      </c>
      <c r="J104" s="78">
        <v>0</v>
      </c>
      <c r="K104" s="78">
        <v>16166.959806942001</v>
      </c>
      <c r="L104" s="79">
        <v>1E-4</v>
      </c>
      <c r="M104" s="79">
        <v>9.1999999999999998E-3</v>
      </c>
      <c r="N104" s="79">
        <v>1E-3</v>
      </c>
    </row>
    <row r="105" spans="2:14">
      <c r="B105" t="s">
        <v>2092</v>
      </c>
      <c r="C105" t="s">
        <v>2090</v>
      </c>
      <c r="D105" t="s">
        <v>1703</v>
      </c>
      <c r="E105" t="s">
        <v>2091</v>
      </c>
      <c r="F105" t="s">
        <v>1057</v>
      </c>
      <c r="G105" t="s">
        <v>106</v>
      </c>
      <c r="H105" s="78">
        <v>1205161.82</v>
      </c>
      <c r="I105" s="78">
        <v>403</v>
      </c>
      <c r="J105" s="78">
        <v>0</v>
      </c>
      <c r="K105" s="78">
        <v>17314.499609849001</v>
      </c>
      <c r="L105" s="79">
        <v>0</v>
      </c>
      <c r="M105" s="79">
        <v>9.9000000000000008E-3</v>
      </c>
      <c r="N105" s="79">
        <v>1E-3</v>
      </c>
    </row>
    <row r="106" spans="2:14">
      <c r="B106" t="s">
        <v>2093</v>
      </c>
      <c r="C106" t="s">
        <v>2090</v>
      </c>
      <c r="D106" t="s">
        <v>1703</v>
      </c>
      <c r="E106" t="s">
        <v>2091</v>
      </c>
      <c r="F106" t="s">
        <v>1057</v>
      </c>
      <c r="G106" t="s">
        <v>106</v>
      </c>
      <c r="H106" s="78">
        <v>716959.47</v>
      </c>
      <c r="I106" s="78">
        <v>483.88</v>
      </c>
      <c r="J106" s="78">
        <v>0</v>
      </c>
      <c r="K106" s="78">
        <v>12367.7817184494</v>
      </c>
      <c r="L106" s="79">
        <v>3.1600000000000003E-2</v>
      </c>
      <c r="M106" s="79">
        <v>7.0000000000000001E-3</v>
      </c>
      <c r="N106" s="79">
        <v>6.9999999999999999E-4</v>
      </c>
    </row>
    <row r="107" spans="2:14">
      <c r="B107" t="s">
        <v>2094</v>
      </c>
      <c r="C107" t="s">
        <v>2095</v>
      </c>
      <c r="D107" t="s">
        <v>1019</v>
      </c>
      <c r="E107" t="s">
        <v>2096</v>
      </c>
      <c r="F107" t="s">
        <v>1057</v>
      </c>
      <c r="G107" t="s">
        <v>110</v>
      </c>
      <c r="H107" s="78">
        <v>140023.54999999999</v>
      </c>
      <c r="I107" s="78">
        <v>4230.5</v>
      </c>
      <c r="J107" s="78">
        <v>0</v>
      </c>
      <c r="K107" s="78">
        <v>23104.1926116098</v>
      </c>
      <c r="L107" s="79">
        <v>0</v>
      </c>
      <c r="M107" s="79">
        <v>1.32E-2</v>
      </c>
      <c r="N107" s="79">
        <v>1.4E-3</v>
      </c>
    </row>
    <row r="108" spans="2:14">
      <c r="B108" t="s">
        <v>2097</v>
      </c>
      <c r="C108" t="s">
        <v>2098</v>
      </c>
      <c r="D108" t="s">
        <v>1019</v>
      </c>
      <c r="E108" t="s">
        <v>2099</v>
      </c>
      <c r="F108" t="s">
        <v>1057</v>
      </c>
      <c r="G108" t="s">
        <v>106</v>
      </c>
      <c r="H108" s="78">
        <v>52574.25</v>
      </c>
      <c r="I108" s="78">
        <v>14386</v>
      </c>
      <c r="J108" s="78">
        <v>0</v>
      </c>
      <c r="K108" s="78">
        <v>26963.277171825001</v>
      </c>
      <c r="L108" s="79">
        <v>0</v>
      </c>
      <c r="M108" s="79">
        <v>1.5299999999999999E-2</v>
      </c>
      <c r="N108" s="79">
        <v>1.6000000000000001E-3</v>
      </c>
    </row>
    <row r="109" spans="2:14">
      <c r="B109" t="s">
        <v>2100</v>
      </c>
      <c r="C109" t="s">
        <v>2101</v>
      </c>
      <c r="D109" t="s">
        <v>1019</v>
      </c>
      <c r="E109" t="s">
        <v>2102</v>
      </c>
      <c r="F109" t="s">
        <v>1057</v>
      </c>
      <c r="G109" t="s">
        <v>106</v>
      </c>
      <c r="H109" s="78">
        <v>180184.82</v>
      </c>
      <c r="I109" s="78">
        <v>4527</v>
      </c>
      <c r="J109" s="78">
        <v>0</v>
      </c>
      <c r="K109" s="78">
        <v>29079.586646991</v>
      </c>
      <c r="L109" s="79">
        <v>2.6100000000000002E-2</v>
      </c>
      <c r="M109" s="79">
        <v>1.66E-2</v>
      </c>
      <c r="N109" s="79">
        <v>1.6999999999999999E-3</v>
      </c>
    </row>
    <row r="110" spans="2:14">
      <c r="B110" t="s">
        <v>2103</v>
      </c>
      <c r="C110" t="s">
        <v>2104</v>
      </c>
      <c r="D110" t="s">
        <v>1019</v>
      </c>
      <c r="E110" t="s">
        <v>2105</v>
      </c>
      <c r="F110" t="s">
        <v>1057</v>
      </c>
      <c r="G110" t="s">
        <v>110</v>
      </c>
      <c r="H110" s="78">
        <v>91051.14</v>
      </c>
      <c r="I110" s="78">
        <v>4268.2</v>
      </c>
      <c r="J110" s="78">
        <v>0</v>
      </c>
      <c r="K110" s="78">
        <v>15157.520427599</v>
      </c>
      <c r="L110" s="79">
        <v>2.7699999999999999E-2</v>
      </c>
      <c r="M110" s="79">
        <v>8.6E-3</v>
      </c>
      <c r="N110" s="79">
        <v>8.9999999999999998E-4</v>
      </c>
    </row>
    <row r="111" spans="2:14">
      <c r="B111" t="s">
        <v>2106</v>
      </c>
      <c r="C111" t="s">
        <v>2107</v>
      </c>
      <c r="D111" t="s">
        <v>1019</v>
      </c>
      <c r="E111" t="s">
        <v>2105</v>
      </c>
      <c r="F111" t="s">
        <v>1057</v>
      </c>
      <c r="G111" t="s">
        <v>106</v>
      </c>
      <c r="H111" s="78">
        <v>46482.6</v>
      </c>
      <c r="I111" s="78">
        <v>2704.5</v>
      </c>
      <c r="J111" s="78">
        <v>0</v>
      </c>
      <c r="K111" s="78">
        <v>4481.6396341050004</v>
      </c>
      <c r="L111" s="79">
        <v>1E-3</v>
      </c>
      <c r="M111" s="79">
        <v>2.5999999999999999E-3</v>
      </c>
      <c r="N111" s="79">
        <v>2.9999999999999997E-4</v>
      </c>
    </row>
    <row r="112" spans="2:14">
      <c r="B112" t="s">
        <v>2106</v>
      </c>
      <c r="C112" t="s">
        <v>2107</v>
      </c>
      <c r="D112" t="s">
        <v>1703</v>
      </c>
      <c r="E112" t="s">
        <v>2105</v>
      </c>
      <c r="F112" t="s">
        <v>1057</v>
      </c>
      <c r="G112" t="s">
        <v>106</v>
      </c>
      <c r="H112" s="78">
        <v>70724</v>
      </c>
      <c r="I112" s="78">
        <v>2704.5</v>
      </c>
      <c r="J112" s="78">
        <v>0</v>
      </c>
      <c r="K112" s="78">
        <v>6818.8845177000003</v>
      </c>
      <c r="L112" s="79">
        <v>1.5E-3</v>
      </c>
      <c r="M112" s="79">
        <v>3.8999999999999998E-3</v>
      </c>
      <c r="N112" s="79">
        <v>4.0000000000000002E-4</v>
      </c>
    </row>
    <row r="113" spans="2:14">
      <c r="B113" t="s">
        <v>2108</v>
      </c>
      <c r="C113" t="s">
        <v>2109</v>
      </c>
      <c r="D113" t="s">
        <v>1019</v>
      </c>
      <c r="E113" t="s">
        <v>2110</v>
      </c>
      <c r="F113" t="s">
        <v>1057</v>
      </c>
      <c r="G113" t="s">
        <v>106</v>
      </c>
      <c r="H113" s="78">
        <v>25105.06</v>
      </c>
      <c r="I113" s="78">
        <v>11714</v>
      </c>
      <c r="J113" s="78">
        <v>0</v>
      </c>
      <c r="K113" s="78">
        <v>10483.975986746</v>
      </c>
      <c r="L113" s="79">
        <v>2.2000000000000001E-3</v>
      </c>
      <c r="M113" s="79">
        <v>6.0000000000000001E-3</v>
      </c>
      <c r="N113" s="79">
        <v>5.9999999999999995E-4</v>
      </c>
    </row>
    <row r="114" spans="2:14">
      <c r="B114" t="s">
        <v>2111</v>
      </c>
      <c r="C114" t="s">
        <v>2112</v>
      </c>
      <c r="D114" t="s">
        <v>1019</v>
      </c>
      <c r="E114" t="s">
        <v>2113</v>
      </c>
      <c r="F114" t="s">
        <v>1057</v>
      </c>
      <c r="G114" t="s">
        <v>116</v>
      </c>
      <c r="H114" s="78">
        <v>5262</v>
      </c>
      <c r="I114" s="78">
        <v>3066</v>
      </c>
      <c r="J114" s="78">
        <v>0</v>
      </c>
      <c r="K114" s="78">
        <v>403.36456658399999</v>
      </c>
      <c r="L114" s="79">
        <v>0</v>
      </c>
      <c r="M114" s="79">
        <v>2.0000000000000001E-4</v>
      </c>
      <c r="N114" s="79">
        <v>0</v>
      </c>
    </row>
    <row r="115" spans="2:14">
      <c r="B115" t="s">
        <v>2114</v>
      </c>
      <c r="C115" t="s">
        <v>2053</v>
      </c>
      <c r="D115" t="s">
        <v>1019</v>
      </c>
      <c r="E115" t="s">
        <v>2115</v>
      </c>
      <c r="F115" t="s">
        <v>1057</v>
      </c>
      <c r="G115" t="s">
        <v>110</v>
      </c>
      <c r="H115" s="78">
        <v>526882.56999999995</v>
      </c>
      <c r="I115" s="78">
        <v>1996.4999999999907</v>
      </c>
      <c r="J115" s="78">
        <v>0</v>
      </c>
      <c r="K115" s="78">
        <v>41028.076752347901</v>
      </c>
      <c r="L115" s="79">
        <v>0</v>
      </c>
      <c r="M115" s="79">
        <v>2.3400000000000001E-2</v>
      </c>
      <c r="N115" s="79">
        <v>2.3999999999999998E-3</v>
      </c>
    </row>
    <row r="116" spans="2:14">
      <c r="B116" t="s">
        <v>2116</v>
      </c>
      <c r="C116" t="s">
        <v>2117</v>
      </c>
      <c r="D116" t="s">
        <v>1013</v>
      </c>
      <c r="E116" t="s">
        <v>2118</v>
      </c>
      <c r="F116" t="s">
        <v>1057</v>
      </c>
      <c r="G116" t="s">
        <v>106</v>
      </c>
      <c r="H116" s="78">
        <v>97150.03</v>
      </c>
      <c r="I116" s="78">
        <v>5901</v>
      </c>
      <c r="J116" s="78">
        <v>0</v>
      </c>
      <c r="K116" s="78">
        <v>20437.5149586195</v>
      </c>
      <c r="L116" s="79">
        <v>5.9999999999999995E-4</v>
      </c>
      <c r="M116" s="79">
        <v>1.1599999999999999E-2</v>
      </c>
      <c r="N116" s="79">
        <v>1.1999999999999999E-3</v>
      </c>
    </row>
    <row r="117" spans="2:14">
      <c r="B117" t="s">
        <v>2119</v>
      </c>
      <c r="C117" t="s">
        <v>2090</v>
      </c>
      <c r="D117" t="s">
        <v>1703</v>
      </c>
      <c r="E117" t="s">
        <v>2118</v>
      </c>
      <c r="F117" t="s">
        <v>1057</v>
      </c>
      <c r="G117" t="s">
        <v>106</v>
      </c>
      <c r="H117" s="78">
        <v>265652.33</v>
      </c>
      <c r="I117" s="78">
        <v>2572.5</v>
      </c>
      <c r="J117" s="78">
        <v>0</v>
      </c>
      <c r="K117" s="78">
        <v>24362.8755646762</v>
      </c>
      <c r="L117" s="79">
        <v>0.03</v>
      </c>
      <c r="M117" s="79">
        <v>1.3899999999999999E-2</v>
      </c>
      <c r="N117" s="79">
        <v>1.4E-3</v>
      </c>
    </row>
    <row r="118" spans="2:14">
      <c r="B118" t="s">
        <v>2120</v>
      </c>
      <c r="C118" t="s">
        <v>2121</v>
      </c>
      <c r="D118" t="s">
        <v>1019</v>
      </c>
      <c r="E118" t="s">
        <v>2122</v>
      </c>
      <c r="F118" t="s">
        <v>1057</v>
      </c>
      <c r="G118" t="s">
        <v>110</v>
      </c>
      <c r="H118" s="78">
        <v>92134.55</v>
      </c>
      <c r="I118" s="78">
        <v>17674</v>
      </c>
      <c r="J118" s="78">
        <v>0</v>
      </c>
      <c r="K118" s="78">
        <v>63511.940589410202</v>
      </c>
      <c r="L118" s="79">
        <v>2.8799999999999999E-2</v>
      </c>
      <c r="M118" s="79">
        <v>3.6200000000000003E-2</v>
      </c>
      <c r="N118" s="79">
        <v>3.8E-3</v>
      </c>
    </row>
    <row r="119" spans="2:14">
      <c r="B119" t="s">
        <v>2123</v>
      </c>
      <c r="C119" t="s">
        <v>2124</v>
      </c>
      <c r="D119" t="s">
        <v>1019</v>
      </c>
      <c r="E119" t="s">
        <v>2125</v>
      </c>
      <c r="F119" t="s">
        <v>1057</v>
      </c>
      <c r="G119" t="s">
        <v>106</v>
      </c>
      <c r="H119" s="78">
        <v>119933.28</v>
      </c>
      <c r="I119" s="78">
        <v>21190</v>
      </c>
      <c r="J119" s="78">
        <v>0</v>
      </c>
      <c r="K119" s="78">
        <v>90600.418144080002</v>
      </c>
      <c r="L119" s="79">
        <v>1.2999999999999999E-3</v>
      </c>
      <c r="M119" s="79">
        <v>5.16E-2</v>
      </c>
      <c r="N119" s="79">
        <v>5.4000000000000003E-3</v>
      </c>
    </row>
    <row r="120" spans="2:14">
      <c r="B120" t="s">
        <v>2126</v>
      </c>
      <c r="C120" t="s">
        <v>2127</v>
      </c>
      <c r="D120" t="s">
        <v>1019</v>
      </c>
      <c r="E120" t="s">
        <v>2128</v>
      </c>
      <c r="F120" t="s">
        <v>1057</v>
      </c>
      <c r="G120" t="s">
        <v>113</v>
      </c>
      <c r="H120" s="78">
        <v>0</v>
      </c>
      <c r="I120" s="78">
        <v>0</v>
      </c>
      <c r="J120" s="78">
        <v>50.264000000000003</v>
      </c>
      <c r="K120" s="78">
        <v>50.264000000000003</v>
      </c>
      <c r="L120" s="79">
        <v>0</v>
      </c>
      <c r="M120" s="79">
        <v>0</v>
      </c>
      <c r="N120" s="79">
        <v>0</v>
      </c>
    </row>
    <row r="121" spans="2:14">
      <c r="B121" t="s">
        <v>2129</v>
      </c>
      <c r="C121" t="s">
        <v>2090</v>
      </c>
      <c r="D121" t="s">
        <v>1703</v>
      </c>
      <c r="E121" t="s">
        <v>2130</v>
      </c>
      <c r="F121" t="s">
        <v>1103</v>
      </c>
      <c r="G121" t="s">
        <v>106</v>
      </c>
      <c r="H121" s="78">
        <v>41130.83</v>
      </c>
      <c r="I121" s="78">
        <v>7643</v>
      </c>
      <c r="J121" s="78">
        <v>0</v>
      </c>
      <c r="K121" s="78">
        <v>11207.0385860485</v>
      </c>
      <c r="L121" s="79">
        <v>1.6799999999999999E-2</v>
      </c>
      <c r="M121" s="79">
        <v>6.4000000000000003E-3</v>
      </c>
      <c r="N121" s="79">
        <v>6.9999999999999999E-4</v>
      </c>
    </row>
    <row r="122" spans="2:14">
      <c r="B122" t="s">
        <v>2131</v>
      </c>
      <c r="C122" t="s">
        <v>2132</v>
      </c>
      <c r="D122" t="s">
        <v>1019</v>
      </c>
      <c r="E122" t="s">
        <v>2133</v>
      </c>
      <c r="F122" t="s">
        <v>1116</v>
      </c>
      <c r="G122" t="s">
        <v>106</v>
      </c>
      <c r="H122" s="78">
        <v>1000</v>
      </c>
      <c r="I122" s="78">
        <v>2786</v>
      </c>
      <c r="J122" s="78">
        <v>0</v>
      </c>
      <c r="K122" s="78">
        <v>99.320899999999995</v>
      </c>
      <c r="L122" s="79">
        <v>0</v>
      </c>
      <c r="M122" s="79">
        <v>1E-4</v>
      </c>
      <c r="N122" s="79">
        <v>0</v>
      </c>
    </row>
    <row r="123" spans="2:14">
      <c r="B123" t="s">
        <v>2134</v>
      </c>
      <c r="C123" t="s">
        <v>2135</v>
      </c>
      <c r="D123" t="s">
        <v>1019</v>
      </c>
      <c r="E123" t="s">
        <v>2136</v>
      </c>
      <c r="F123" t="s">
        <v>1907</v>
      </c>
      <c r="G123" t="s">
        <v>106</v>
      </c>
      <c r="H123" s="78">
        <v>246383.72</v>
      </c>
      <c r="I123" s="78">
        <v>5078.3</v>
      </c>
      <c r="J123" s="78">
        <v>0</v>
      </c>
      <c r="K123" s="78">
        <v>44605.652374089201</v>
      </c>
      <c r="L123" s="79">
        <v>0</v>
      </c>
      <c r="M123" s="79">
        <v>2.5399999999999999E-2</v>
      </c>
      <c r="N123" s="79">
        <v>2.5999999999999999E-3</v>
      </c>
    </row>
    <row r="124" spans="2:14">
      <c r="B124" t="s">
        <v>2137</v>
      </c>
      <c r="C124" t="s">
        <v>2138</v>
      </c>
      <c r="D124" t="s">
        <v>1013</v>
      </c>
      <c r="E124" t="s">
        <v>2139</v>
      </c>
      <c r="F124" t="s">
        <v>1907</v>
      </c>
      <c r="G124" t="s">
        <v>106</v>
      </c>
      <c r="H124" s="78">
        <v>735</v>
      </c>
      <c r="I124" s="78">
        <v>3128</v>
      </c>
      <c r="J124" s="78">
        <v>0</v>
      </c>
      <c r="K124" s="78">
        <v>81.962202000000005</v>
      </c>
      <c r="L124" s="79">
        <v>0</v>
      </c>
      <c r="M124" s="79">
        <v>0</v>
      </c>
      <c r="N124" s="79">
        <v>0</v>
      </c>
    </row>
    <row r="125" spans="2:14">
      <c r="B125" t="s">
        <v>2140</v>
      </c>
      <c r="C125" t="s">
        <v>2141</v>
      </c>
      <c r="D125" t="s">
        <v>1789</v>
      </c>
      <c r="E125" t="s">
        <v>2051</v>
      </c>
      <c r="F125" t="s">
        <v>1907</v>
      </c>
      <c r="G125" t="s">
        <v>106</v>
      </c>
      <c r="H125" s="78">
        <v>3570</v>
      </c>
      <c r="I125" s="78">
        <v>361.73</v>
      </c>
      <c r="J125" s="78">
        <v>0</v>
      </c>
      <c r="K125" s="78">
        <v>46.037557964999998</v>
      </c>
      <c r="L125" s="79">
        <v>0</v>
      </c>
      <c r="M125" s="79">
        <v>0</v>
      </c>
      <c r="N125" s="79">
        <v>0</v>
      </c>
    </row>
    <row r="126" spans="2:14">
      <c r="B126" t="s">
        <v>2142</v>
      </c>
      <c r="C126" t="s">
        <v>2143</v>
      </c>
      <c r="D126" t="s">
        <v>1789</v>
      </c>
      <c r="E126" t="s">
        <v>2051</v>
      </c>
      <c r="F126" t="s">
        <v>1907</v>
      </c>
      <c r="G126" t="s">
        <v>106</v>
      </c>
      <c r="H126" s="78">
        <v>1084</v>
      </c>
      <c r="I126" s="78">
        <v>2299.5</v>
      </c>
      <c r="J126" s="78">
        <v>0</v>
      </c>
      <c r="K126" s="78">
        <v>88.863257700000005</v>
      </c>
      <c r="L126" s="79">
        <v>0</v>
      </c>
      <c r="M126" s="79">
        <v>1E-4</v>
      </c>
      <c r="N126" s="79">
        <v>0</v>
      </c>
    </row>
    <row r="127" spans="2:14">
      <c r="B127" t="s">
        <v>2144</v>
      </c>
      <c r="C127" t="s">
        <v>2145</v>
      </c>
      <c r="D127" t="s">
        <v>1013</v>
      </c>
      <c r="E127" t="s">
        <v>2051</v>
      </c>
      <c r="F127" t="s">
        <v>1907</v>
      </c>
      <c r="G127" t="s">
        <v>106</v>
      </c>
      <c r="H127" s="78">
        <v>29263</v>
      </c>
      <c r="I127" s="78">
        <v>2133</v>
      </c>
      <c r="J127" s="78">
        <v>0</v>
      </c>
      <c r="K127" s="78">
        <v>2225.2009513500002</v>
      </c>
      <c r="L127" s="79">
        <v>2.3999999999999998E-3</v>
      </c>
      <c r="M127" s="79">
        <v>1.2999999999999999E-3</v>
      </c>
      <c r="N127" s="79">
        <v>1E-4</v>
      </c>
    </row>
    <row r="128" spans="2:14">
      <c r="B128" t="s">
        <v>2146</v>
      </c>
      <c r="C128" t="s">
        <v>2147</v>
      </c>
      <c r="D128" t="s">
        <v>1013</v>
      </c>
      <c r="E128" t="s">
        <v>2051</v>
      </c>
      <c r="F128" t="s">
        <v>1907</v>
      </c>
      <c r="G128" t="s">
        <v>106</v>
      </c>
      <c r="H128" s="78">
        <v>58866.15</v>
      </c>
      <c r="I128" s="78">
        <v>2893</v>
      </c>
      <c r="J128" s="78">
        <v>0</v>
      </c>
      <c r="K128" s="78">
        <v>6071.1868700175</v>
      </c>
      <c r="L128" s="79">
        <v>1.6000000000000001E-3</v>
      </c>
      <c r="M128" s="79">
        <v>3.5000000000000001E-3</v>
      </c>
      <c r="N128" s="79">
        <v>4.0000000000000002E-4</v>
      </c>
    </row>
    <row r="129" spans="2:14">
      <c r="B129" t="s">
        <v>2148</v>
      </c>
      <c r="C129" t="s">
        <v>2149</v>
      </c>
      <c r="D129" t="s">
        <v>1013</v>
      </c>
      <c r="E129" t="s">
        <v>2051</v>
      </c>
      <c r="F129" t="s">
        <v>1907</v>
      </c>
      <c r="G129" t="s">
        <v>106</v>
      </c>
      <c r="H129" s="78">
        <v>62</v>
      </c>
      <c r="I129" s="78">
        <v>2720</v>
      </c>
      <c r="J129" s="78">
        <v>0</v>
      </c>
      <c r="K129" s="78">
        <v>6.012016</v>
      </c>
      <c r="L129" s="79">
        <v>0</v>
      </c>
      <c r="M129" s="79">
        <v>0</v>
      </c>
      <c r="N129" s="79">
        <v>0</v>
      </c>
    </row>
    <row r="130" spans="2:14">
      <c r="B130" t="s">
        <v>2150</v>
      </c>
      <c r="C130" t="s">
        <v>2151</v>
      </c>
      <c r="D130" t="s">
        <v>1019</v>
      </c>
      <c r="E130" t="s">
        <v>2051</v>
      </c>
      <c r="F130" t="s">
        <v>1907</v>
      </c>
      <c r="G130" t="s">
        <v>106</v>
      </c>
      <c r="H130" s="78">
        <v>91</v>
      </c>
      <c r="I130" s="78">
        <v>20521</v>
      </c>
      <c r="J130" s="78">
        <v>0</v>
      </c>
      <c r="K130" s="78">
        <v>66.57320215</v>
      </c>
      <c r="L130" s="79">
        <v>0</v>
      </c>
      <c r="M130" s="79">
        <v>0</v>
      </c>
      <c r="N130" s="79">
        <v>0</v>
      </c>
    </row>
    <row r="131" spans="2:14">
      <c r="B131" t="s">
        <v>2152</v>
      </c>
      <c r="C131" t="s">
        <v>2153</v>
      </c>
      <c r="D131" t="s">
        <v>2154</v>
      </c>
      <c r="E131" t="s">
        <v>2155</v>
      </c>
      <c r="F131" t="s">
        <v>1907</v>
      </c>
      <c r="G131" t="s">
        <v>202</v>
      </c>
      <c r="H131" s="78">
        <v>39968</v>
      </c>
      <c r="I131" s="78">
        <v>149000</v>
      </c>
      <c r="J131" s="78">
        <v>0</v>
      </c>
      <c r="K131" s="78">
        <v>1952.60146816</v>
      </c>
      <c r="L131" s="79">
        <v>0</v>
      </c>
      <c r="M131" s="79">
        <v>1.1000000000000001E-3</v>
      </c>
      <c r="N131" s="79">
        <v>1E-4</v>
      </c>
    </row>
    <row r="132" spans="2:14">
      <c r="B132" t="s">
        <v>2156</v>
      </c>
      <c r="C132" t="s">
        <v>2157</v>
      </c>
      <c r="D132" t="s">
        <v>1019</v>
      </c>
      <c r="E132" t="s">
        <v>2158</v>
      </c>
      <c r="F132" t="s">
        <v>1907</v>
      </c>
      <c r="G132" t="s">
        <v>106</v>
      </c>
      <c r="H132" s="78">
        <v>416</v>
      </c>
      <c r="I132" s="78">
        <v>4774.5</v>
      </c>
      <c r="J132" s="78">
        <v>0</v>
      </c>
      <c r="K132" s="78">
        <v>70.807744799999995</v>
      </c>
      <c r="L132" s="79">
        <v>0</v>
      </c>
      <c r="M132" s="79">
        <v>0</v>
      </c>
      <c r="N132" s="79">
        <v>0</v>
      </c>
    </row>
    <row r="133" spans="2:14">
      <c r="B133" t="s">
        <v>2159</v>
      </c>
      <c r="C133" t="s">
        <v>2160</v>
      </c>
      <c r="D133" t="s">
        <v>1019</v>
      </c>
      <c r="E133" t="s">
        <v>2161</v>
      </c>
      <c r="F133" t="s">
        <v>1907</v>
      </c>
      <c r="G133" t="s">
        <v>106</v>
      </c>
      <c r="H133" s="78">
        <v>1675</v>
      </c>
      <c r="I133" s="78">
        <v>1637</v>
      </c>
      <c r="J133" s="78">
        <v>0</v>
      </c>
      <c r="K133" s="78">
        <v>97.751408749999996</v>
      </c>
      <c r="L133" s="79">
        <v>1.6999999999999999E-3</v>
      </c>
      <c r="M133" s="79">
        <v>1E-4</v>
      </c>
      <c r="N133" s="79">
        <v>0</v>
      </c>
    </row>
    <row r="134" spans="2:14">
      <c r="B134" t="s">
        <v>2162</v>
      </c>
      <c r="C134" t="s">
        <v>2163</v>
      </c>
      <c r="D134" t="s">
        <v>1019</v>
      </c>
      <c r="E134" t="s">
        <v>2164</v>
      </c>
      <c r="F134" t="s">
        <v>1907</v>
      </c>
      <c r="G134" t="s">
        <v>106</v>
      </c>
      <c r="H134" s="78">
        <v>611</v>
      </c>
      <c r="I134" s="78">
        <v>2719.42</v>
      </c>
      <c r="J134" s="78">
        <v>0</v>
      </c>
      <c r="K134" s="78">
        <v>59.234814352999997</v>
      </c>
      <c r="L134" s="79">
        <v>0</v>
      </c>
      <c r="M134" s="79">
        <v>0</v>
      </c>
      <c r="N134" s="79">
        <v>0</v>
      </c>
    </row>
    <row r="135" spans="2:14">
      <c r="B135" t="s">
        <v>2162</v>
      </c>
      <c r="C135" t="s">
        <v>2165</v>
      </c>
      <c r="D135" t="s">
        <v>1019</v>
      </c>
      <c r="E135" t="s">
        <v>2164</v>
      </c>
      <c r="F135" t="s">
        <v>1907</v>
      </c>
      <c r="G135" t="s">
        <v>106</v>
      </c>
      <c r="H135" s="78">
        <v>1200</v>
      </c>
      <c r="I135" s="78">
        <v>2577</v>
      </c>
      <c r="J135" s="78">
        <v>0</v>
      </c>
      <c r="K135" s="78">
        <v>110.24406</v>
      </c>
      <c r="L135" s="79">
        <v>0</v>
      </c>
      <c r="M135" s="79">
        <v>1E-4</v>
      </c>
      <c r="N135" s="79">
        <v>0</v>
      </c>
    </row>
    <row r="136" spans="2:14">
      <c r="B136" t="s">
        <v>2166</v>
      </c>
      <c r="C136" t="s">
        <v>2167</v>
      </c>
      <c r="D136" t="s">
        <v>1019</v>
      </c>
      <c r="E136" t="s">
        <v>2164</v>
      </c>
      <c r="F136" t="s">
        <v>1907</v>
      </c>
      <c r="G136" t="s">
        <v>106</v>
      </c>
      <c r="H136" s="78">
        <v>220</v>
      </c>
      <c r="I136" s="78">
        <v>3538</v>
      </c>
      <c r="J136" s="78">
        <v>0</v>
      </c>
      <c r="K136" s="78">
        <v>27.748533999999999</v>
      </c>
      <c r="L136" s="79">
        <v>0</v>
      </c>
      <c r="M136" s="79">
        <v>0</v>
      </c>
      <c r="N136" s="79">
        <v>0</v>
      </c>
    </row>
    <row r="137" spans="2:14">
      <c r="B137" t="s">
        <v>2168</v>
      </c>
      <c r="C137" t="s">
        <v>2169</v>
      </c>
      <c r="D137" t="s">
        <v>1013</v>
      </c>
      <c r="E137" t="s">
        <v>2133</v>
      </c>
      <c r="F137" t="s">
        <v>1907</v>
      </c>
      <c r="G137" t="s">
        <v>106</v>
      </c>
      <c r="H137" s="78">
        <v>304</v>
      </c>
      <c r="I137" s="78">
        <v>8574</v>
      </c>
      <c r="J137" s="78">
        <v>0</v>
      </c>
      <c r="K137" s="78">
        <v>92.921582400000005</v>
      </c>
      <c r="L137" s="79">
        <v>0</v>
      </c>
      <c r="M137" s="79">
        <v>1E-4</v>
      </c>
      <c r="N137" s="79">
        <v>0</v>
      </c>
    </row>
    <row r="138" spans="2:14">
      <c r="B138" t="s">
        <v>2170</v>
      </c>
      <c r="C138" t="s">
        <v>2171</v>
      </c>
      <c r="D138" t="s">
        <v>1703</v>
      </c>
      <c r="E138" t="s">
        <v>2133</v>
      </c>
      <c r="F138" t="s">
        <v>1907</v>
      </c>
      <c r="G138" t="s">
        <v>106</v>
      </c>
      <c r="H138" s="78">
        <v>11630</v>
      </c>
      <c r="I138" s="78">
        <v>48430.5</v>
      </c>
      <c r="J138" s="78">
        <v>0</v>
      </c>
      <c r="K138" s="78">
        <v>20079.745389750002</v>
      </c>
      <c r="L138" s="79">
        <v>1.8E-3</v>
      </c>
      <c r="M138" s="79">
        <v>1.14E-2</v>
      </c>
      <c r="N138" s="79">
        <v>1.1999999999999999E-3</v>
      </c>
    </row>
    <row r="139" spans="2:14">
      <c r="B139" t="s">
        <v>2172</v>
      </c>
      <c r="C139" t="s">
        <v>2143</v>
      </c>
      <c r="D139" t="s">
        <v>1789</v>
      </c>
      <c r="E139" t="s">
        <v>2173</v>
      </c>
      <c r="F139" t="s">
        <v>1907</v>
      </c>
      <c r="G139" t="s">
        <v>106</v>
      </c>
      <c r="H139" s="78">
        <v>1088106.8700000001</v>
      </c>
      <c r="I139" s="78">
        <v>2299.5</v>
      </c>
      <c r="J139" s="78">
        <v>0</v>
      </c>
      <c r="K139" s="78">
        <v>89199.927300692405</v>
      </c>
      <c r="L139" s="79">
        <v>0</v>
      </c>
      <c r="M139" s="79">
        <v>5.0799999999999998E-2</v>
      </c>
      <c r="N139" s="79">
        <v>5.3E-3</v>
      </c>
    </row>
    <row r="140" spans="2:14">
      <c r="B140" t="s">
        <v>2174</v>
      </c>
      <c r="C140" t="s">
        <v>2175</v>
      </c>
      <c r="D140" t="s">
        <v>1019</v>
      </c>
      <c r="E140" t="s">
        <v>2176</v>
      </c>
      <c r="F140" t="s">
        <v>1907</v>
      </c>
      <c r="G140" t="s">
        <v>106</v>
      </c>
      <c r="H140" s="78">
        <v>3150</v>
      </c>
      <c r="I140" s="78">
        <v>955</v>
      </c>
      <c r="J140" s="78">
        <v>0</v>
      </c>
      <c r="K140" s="78">
        <v>107.2441125</v>
      </c>
      <c r="L140" s="79">
        <v>1E-4</v>
      </c>
      <c r="M140" s="79">
        <v>1E-4</v>
      </c>
      <c r="N140" s="79">
        <v>0</v>
      </c>
    </row>
    <row r="141" spans="2:14">
      <c r="B141" t="s">
        <v>2177</v>
      </c>
      <c r="C141" t="s">
        <v>2178</v>
      </c>
      <c r="D141" t="s">
        <v>1019</v>
      </c>
      <c r="E141" t="s">
        <v>2179</v>
      </c>
      <c r="F141" t="s">
        <v>1907</v>
      </c>
      <c r="G141" t="s">
        <v>106</v>
      </c>
      <c r="H141" s="78">
        <v>112109.83</v>
      </c>
      <c r="I141" s="78">
        <v>5725</v>
      </c>
      <c r="J141" s="78">
        <v>0</v>
      </c>
      <c r="K141" s="78">
        <v>22881.1958911375</v>
      </c>
      <c r="L141" s="79">
        <v>0</v>
      </c>
      <c r="M141" s="79">
        <v>1.2999999999999999E-2</v>
      </c>
      <c r="N141" s="79">
        <v>1.4E-3</v>
      </c>
    </row>
    <row r="142" spans="2:14">
      <c r="B142" t="s">
        <v>2180</v>
      </c>
      <c r="C142" t="s">
        <v>2101</v>
      </c>
      <c r="D142" t="s">
        <v>1013</v>
      </c>
      <c r="E142" t="s">
        <v>2102</v>
      </c>
      <c r="F142" t="s">
        <v>1907</v>
      </c>
      <c r="G142" t="s">
        <v>106</v>
      </c>
      <c r="H142" s="78">
        <v>600</v>
      </c>
      <c r="I142" s="78">
        <v>4527</v>
      </c>
      <c r="J142" s="78">
        <v>0</v>
      </c>
      <c r="K142" s="78">
        <v>96.832530000000006</v>
      </c>
      <c r="L142" s="79">
        <v>0</v>
      </c>
      <c r="M142" s="79">
        <v>1E-4</v>
      </c>
      <c r="N142" s="79">
        <v>0</v>
      </c>
    </row>
    <row r="143" spans="2:14">
      <c r="B143" t="s">
        <v>2181</v>
      </c>
      <c r="C143" t="s">
        <v>2182</v>
      </c>
      <c r="D143" t="s">
        <v>1019</v>
      </c>
      <c r="E143" t="s">
        <v>2105</v>
      </c>
      <c r="F143" t="s">
        <v>1907</v>
      </c>
      <c r="G143" t="s">
        <v>110</v>
      </c>
      <c r="H143" s="78">
        <v>79544.75</v>
      </c>
      <c r="I143" s="78">
        <v>10042</v>
      </c>
      <c r="J143" s="78">
        <v>0</v>
      </c>
      <c r="K143" s="78">
        <v>31155.143165638601</v>
      </c>
      <c r="L143" s="79">
        <v>2.0799999999999999E-2</v>
      </c>
      <c r="M143" s="79">
        <v>1.77E-2</v>
      </c>
      <c r="N143" s="79">
        <v>1.8E-3</v>
      </c>
    </row>
    <row r="144" spans="2:14">
      <c r="B144" t="s">
        <v>2183</v>
      </c>
      <c r="C144" t="s">
        <v>2184</v>
      </c>
      <c r="D144" t="s">
        <v>1019</v>
      </c>
      <c r="E144" t="s">
        <v>2113</v>
      </c>
      <c r="F144" t="s">
        <v>1907</v>
      </c>
      <c r="G144" t="s">
        <v>106</v>
      </c>
      <c r="H144" s="78">
        <v>1859</v>
      </c>
      <c r="I144" s="78">
        <v>1460</v>
      </c>
      <c r="J144" s="78">
        <v>0</v>
      </c>
      <c r="K144" s="78">
        <v>96.759090999999998</v>
      </c>
      <c r="L144" s="79">
        <v>0</v>
      </c>
      <c r="M144" s="79">
        <v>1E-4</v>
      </c>
      <c r="N144" s="79">
        <v>0</v>
      </c>
    </row>
    <row r="145" spans="2:14">
      <c r="B145" t="s">
        <v>2185</v>
      </c>
      <c r="C145" t="s">
        <v>2153</v>
      </c>
      <c r="D145" t="s">
        <v>1019</v>
      </c>
      <c r="E145" t="s">
        <v>2186</v>
      </c>
      <c r="F145" t="s">
        <v>1907</v>
      </c>
      <c r="G145" t="s">
        <v>202</v>
      </c>
      <c r="H145" s="78">
        <v>2258981.21</v>
      </c>
      <c r="I145" s="78">
        <v>149000</v>
      </c>
      <c r="J145" s="78">
        <v>0</v>
      </c>
      <c r="K145" s="78">
        <v>110360.53911108599</v>
      </c>
      <c r="L145" s="79">
        <v>1.6000000000000001E-3</v>
      </c>
      <c r="M145" s="79">
        <v>6.2799999999999995E-2</v>
      </c>
      <c r="N145" s="79">
        <v>6.4999999999999997E-3</v>
      </c>
    </row>
    <row r="146" spans="2:14">
      <c r="B146" t="s">
        <v>2187</v>
      </c>
      <c r="C146" t="s">
        <v>2188</v>
      </c>
      <c r="D146" t="s">
        <v>1019</v>
      </c>
      <c r="E146" t="s">
        <v>2189</v>
      </c>
      <c r="F146" t="s">
        <v>1907</v>
      </c>
      <c r="G146" t="s">
        <v>106</v>
      </c>
      <c r="H146" s="78">
        <v>1490</v>
      </c>
      <c r="I146" s="78">
        <v>2350.2199999999998</v>
      </c>
      <c r="J146" s="78">
        <v>0</v>
      </c>
      <c r="K146" s="78">
        <v>124.84016106999999</v>
      </c>
      <c r="L146" s="79">
        <v>0</v>
      </c>
      <c r="M146" s="79">
        <v>1E-4</v>
      </c>
      <c r="N146" s="79">
        <v>0</v>
      </c>
    </row>
    <row r="147" spans="2:14">
      <c r="B147" t="s">
        <v>2190</v>
      </c>
      <c r="C147" t="s">
        <v>2171</v>
      </c>
      <c r="D147" t="s">
        <v>1019</v>
      </c>
      <c r="E147" t="s">
        <v>2191</v>
      </c>
      <c r="F147" t="s">
        <v>1907</v>
      </c>
      <c r="G147" t="s">
        <v>106</v>
      </c>
      <c r="H147" s="78">
        <v>11936.34</v>
      </c>
      <c r="I147" s="78">
        <v>48430.5</v>
      </c>
      <c r="J147" s="78">
        <v>0</v>
      </c>
      <c r="K147" s="78">
        <v>20608.655897290399</v>
      </c>
      <c r="L147" s="79">
        <v>1.9E-3</v>
      </c>
      <c r="M147" s="79">
        <v>1.17E-2</v>
      </c>
      <c r="N147" s="79">
        <v>1.1999999999999999E-3</v>
      </c>
    </row>
    <row r="148" spans="2:14">
      <c r="B148" t="s">
        <v>2192</v>
      </c>
      <c r="C148" t="s">
        <v>2193</v>
      </c>
      <c r="D148" t="s">
        <v>1703</v>
      </c>
      <c r="E148" t="s">
        <v>2194</v>
      </c>
      <c r="F148" t="s">
        <v>1907</v>
      </c>
      <c r="G148" t="s">
        <v>106</v>
      </c>
      <c r="H148" s="78">
        <v>780</v>
      </c>
      <c r="I148" s="78">
        <v>2398.75</v>
      </c>
      <c r="J148" s="78">
        <v>0</v>
      </c>
      <c r="K148" s="78">
        <v>66.702041249999994</v>
      </c>
      <c r="L148" s="79">
        <v>2.9999999999999997E-4</v>
      </c>
      <c r="M148" s="79">
        <v>0</v>
      </c>
      <c r="N148" s="79">
        <v>0</v>
      </c>
    </row>
    <row r="149" spans="2:14">
      <c r="B149" t="s">
        <v>2195</v>
      </c>
      <c r="C149" t="s">
        <v>2196</v>
      </c>
      <c r="D149" t="s">
        <v>1013</v>
      </c>
      <c r="E149" t="s">
        <v>2194</v>
      </c>
      <c r="F149" t="s">
        <v>1907</v>
      </c>
      <c r="G149" t="s">
        <v>106</v>
      </c>
      <c r="H149" s="78">
        <v>280</v>
      </c>
      <c r="I149" s="78">
        <v>25775</v>
      </c>
      <c r="J149" s="78">
        <v>0</v>
      </c>
      <c r="K149" s="78">
        <v>257.28604999999999</v>
      </c>
      <c r="L149" s="79">
        <v>0</v>
      </c>
      <c r="M149" s="79">
        <v>1E-4</v>
      </c>
      <c r="N149" s="79">
        <v>0</v>
      </c>
    </row>
    <row r="150" spans="2:14">
      <c r="B150" t="s">
        <v>2197</v>
      </c>
      <c r="C150" t="s">
        <v>2198</v>
      </c>
      <c r="D150" t="s">
        <v>107</v>
      </c>
      <c r="E150" t="s">
        <v>2125</v>
      </c>
      <c r="F150" t="s">
        <v>1907</v>
      </c>
      <c r="G150" t="s">
        <v>120</v>
      </c>
      <c r="H150" s="78">
        <v>140025.51</v>
      </c>
      <c r="I150" s="78">
        <v>6492</v>
      </c>
      <c r="J150" s="78">
        <v>0</v>
      </c>
      <c r="K150" s="78">
        <v>19746.288760404099</v>
      </c>
      <c r="L150" s="79">
        <v>0</v>
      </c>
      <c r="M150" s="79">
        <v>1.12E-2</v>
      </c>
      <c r="N150" s="79">
        <v>1.1999999999999999E-3</v>
      </c>
    </row>
    <row r="151" spans="2:14">
      <c r="B151" t="s">
        <v>2199</v>
      </c>
      <c r="C151" t="s">
        <v>2200</v>
      </c>
      <c r="D151" t="s">
        <v>1019</v>
      </c>
      <c r="E151" t="s">
        <v>2125</v>
      </c>
      <c r="F151" t="s">
        <v>1907</v>
      </c>
      <c r="G151" t="s">
        <v>106</v>
      </c>
      <c r="H151" s="78">
        <v>23</v>
      </c>
      <c r="I151" s="78">
        <v>9730</v>
      </c>
      <c r="J151" s="78">
        <v>0</v>
      </c>
      <c r="K151" s="78">
        <v>7.9781135000000001</v>
      </c>
      <c r="L151" s="79">
        <v>0</v>
      </c>
      <c r="M151" s="79">
        <v>0</v>
      </c>
      <c r="N151" s="79">
        <v>0</v>
      </c>
    </row>
    <row r="152" spans="2:14">
      <c r="B152" t="s">
        <v>2201</v>
      </c>
      <c r="C152" t="s">
        <v>2202</v>
      </c>
      <c r="D152" t="s">
        <v>1703</v>
      </c>
      <c r="E152" t="s">
        <v>2203</v>
      </c>
      <c r="F152" t="s">
        <v>1907</v>
      </c>
      <c r="G152" t="s">
        <v>106</v>
      </c>
      <c r="H152" s="78">
        <v>944</v>
      </c>
      <c r="I152" s="78">
        <v>5003.25</v>
      </c>
      <c r="J152" s="78">
        <v>4.7541057499999999</v>
      </c>
      <c r="K152" s="78">
        <v>173.13147995</v>
      </c>
      <c r="L152" s="79">
        <v>0</v>
      </c>
      <c r="M152" s="79">
        <v>1E-4</v>
      </c>
      <c r="N152" s="79">
        <v>0</v>
      </c>
    </row>
    <row r="153" spans="2:14">
      <c r="B153" t="s">
        <v>2204</v>
      </c>
      <c r="C153" t="s">
        <v>2198</v>
      </c>
      <c r="D153" t="s">
        <v>107</v>
      </c>
      <c r="E153" t="s">
        <v>2203</v>
      </c>
      <c r="F153" t="s">
        <v>1907</v>
      </c>
      <c r="G153" t="s">
        <v>120</v>
      </c>
      <c r="H153" s="78">
        <v>2212</v>
      </c>
      <c r="I153" s="78">
        <v>6492</v>
      </c>
      <c r="J153" s="78">
        <v>0</v>
      </c>
      <c r="K153" s="78">
        <v>311.93452348800002</v>
      </c>
      <c r="L153" s="79">
        <v>1E-4</v>
      </c>
      <c r="M153" s="79">
        <v>2.0000000000000001E-4</v>
      </c>
      <c r="N153" s="79">
        <v>0</v>
      </c>
    </row>
    <row r="154" spans="2:14">
      <c r="B154" t="s">
        <v>2205</v>
      </c>
      <c r="C154" t="s">
        <v>2206</v>
      </c>
      <c r="D154" t="s">
        <v>1013</v>
      </c>
      <c r="E154" t="s">
        <v>2203</v>
      </c>
      <c r="F154" t="s">
        <v>1907</v>
      </c>
      <c r="G154" t="s">
        <v>106</v>
      </c>
      <c r="H154" s="78">
        <v>40491</v>
      </c>
      <c r="I154" s="78">
        <v>3355</v>
      </c>
      <c r="J154" s="78">
        <v>0</v>
      </c>
      <c r="K154" s="78">
        <v>4842.9564232499997</v>
      </c>
      <c r="L154" s="79">
        <v>0</v>
      </c>
      <c r="M154" s="79">
        <v>2.8E-3</v>
      </c>
      <c r="N154" s="79">
        <v>2.9999999999999997E-4</v>
      </c>
    </row>
    <row r="155" spans="2:14">
      <c r="B155" t="s">
        <v>2207</v>
      </c>
      <c r="C155" t="s">
        <v>2208</v>
      </c>
      <c r="D155" t="s">
        <v>1019</v>
      </c>
      <c r="E155" t="s">
        <v>2203</v>
      </c>
      <c r="F155" t="s">
        <v>1907</v>
      </c>
      <c r="G155" t="s">
        <v>106</v>
      </c>
      <c r="H155" s="78">
        <v>887</v>
      </c>
      <c r="I155" s="78">
        <v>23682</v>
      </c>
      <c r="J155" s="78">
        <v>0</v>
      </c>
      <c r="K155" s="78">
        <v>748.86154710000005</v>
      </c>
      <c r="L155" s="79">
        <v>0</v>
      </c>
      <c r="M155" s="79">
        <v>4.0000000000000002E-4</v>
      </c>
      <c r="N155" s="79">
        <v>0</v>
      </c>
    </row>
    <row r="156" spans="2:14">
      <c r="B156" s="80" t="s">
        <v>2209</v>
      </c>
      <c r="D156" s="16"/>
      <c r="E156" s="16"/>
      <c r="F156" s="16"/>
      <c r="G156" s="16"/>
      <c r="H156" s="82">
        <v>2217766.4300000002</v>
      </c>
      <c r="J156" s="82">
        <v>0</v>
      </c>
      <c r="K156" s="82">
        <v>163812.03262333831</v>
      </c>
      <c r="M156" s="81">
        <v>9.3299999999999994E-2</v>
      </c>
      <c r="N156" s="81">
        <v>9.7000000000000003E-3</v>
      </c>
    </row>
    <row r="157" spans="2:14">
      <c r="B157" t="s">
        <v>2210</v>
      </c>
      <c r="C157" t="s">
        <v>2211</v>
      </c>
      <c r="D157" t="s">
        <v>1019</v>
      </c>
      <c r="E157" t="s">
        <v>2212</v>
      </c>
      <c r="F157" t="s">
        <v>1180</v>
      </c>
      <c r="G157" t="s">
        <v>113</v>
      </c>
      <c r="H157" s="78">
        <v>1589916.6</v>
      </c>
      <c r="I157" s="78">
        <v>116</v>
      </c>
      <c r="J157" s="78">
        <v>0</v>
      </c>
      <c r="K157" s="78">
        <v>8112.3523018415999</v>
      </c>
      <c r="L157" s="79">
        <v>0</v>
      </c>
      <c r="M157" s="79">
        <v>4.5999999999999999E-3</v>
      </c>
      <c r="N157" s="79">
        <v>5.0000000000000001E-4</v>
      </c>
    </row>
    <row r="158" spans="2:14">
      <c r="B158" t="s">
        <v>2213</v>
      </c>
      <c r="C158" t="s">
        <v>2214</v>
      </c>
      <c r="D158" t="s">
        <v>1013</v>
      </c>
      <c r="E158" t="s">
        <v>2215</v>
      </c>
      <c r="F158" t="s">
        <v>1057</v>
      </c>
      <c r="G158" t="s">
        <v>106</v>
      </c>
      <c r="H158" s="78">
        <v>4378</v>
      </c>
      <c r="I158" s="78">
        <v>10586</v>
      </c>
      <c r="J158" s="78">
        <v>0</v>
      </c>
      <c r="K158" s="78">
        <v>1652.2173602</v>
      </c>
      <c r="L158" s="79">
        <v>5.9999999999999995E-4</v>
      </c>
      <c r="M158" s="79">
        <v>8.9999999999999998E-4</v>
      </c>
      <c r="N158" s="79">
        <v>1E-4</v>
      </c>
    </row>
    <row r="159" spans="2:14">
      <c r="B159" t="s">
        <v>2216</v>
      </c>
      <c r="C159" t="s">
        <v>2217</v>
      </c>
      <c r="D159" t="s">
        <v>1703</v>
      </c>
      <c r="E159" t="s">
        <v>2051</v>
      </c>
      <c r="F159" t="s">
        <v>1057</v>
      </c>
      <c r="G159" t="s">
        <v>106</v>
      </c>
      <c r="H159" s="78">
        <v>14496</v>
      </c>
      <c r="I159" s="78">
        <v>9061</v>
      </c>
      <c r="J159" s="78">
        <v>0</v>
      </c>
      <c r="K159" s="78">
        <v>4682.5653264000002</v>
      </c>
      <c r="L159" s="79">
        <v>5.5999999999999999E-3</v>
      </c>
      <c r="M159" s="79">
        <v>2.7000000000000001E-3</v>
      </c>
      <c r="N159" s="79">
        <v>2.9999999999999997E-4</v>
      </c>
    </row>
    <row r="160" spans="2:14">
      <c r="B160" t="s">
        <v>2218</v>
      </c>
      <c r="C160" t="s">
        <v>2219</v>
      </c>
      <c r="D160" t="s">
        <v>121</v>
      </c>
      <c r="E160" t="s">
        <v>2051</v>
      </c>
      <c r="F160" t="s">
        <v>1057</v>
      </c>
      <c r="G160" t="s">
        <v>106</v>
      </c>
      <c r="H160" s="78">
        <v>16024</v>
      </c>
      <c r="I160" s="78">
        <v>9195</v>
      </c>
      <c r="J160" s="78">
        <v>0</v>
      </c>
      <c r="K160" s="78">
        <v>5252.6952419999998</v>
      </c>
      <c r="L160" s="79">
        <v>4.0000000000000002E-4</v>
      </c>
      <c r="M160" s="79">
        <v>3.0000000000000001E-3</v>
      </c>
      <c r="N160" s="79">
        <v>2.9999999999999997E-4</v>
      </c>
    </row>
    <row r="161" spans="2:14">
      <c r="B161" t="s">
        <v>2220</v>
      </c>
      <c r="C161" t="s">
        <v>2221</v>
      </c>
      <c r="D161" t="s">
        <v>1019</v>
      </c>
      <c r="E161" t="s">
        <v>2051</v>
      </c>
      <c r="F161" t="s">
        <v>1057</v>
      </c>
      <c r="G161" t="s">
        <v>106</v>
      </c>
      <c r="H161" s="78">
        <v>5065</v>
      </c>
      <c r="I161" s="78">
        <v>11915</v>
      </c>
      <c r="J161" s="78">
        <v>0</v>
      </c>
      <c r="K161" s="78">
        <v>2151.4587837499998</v>
      </c>
      <c r="L161" s="79">
        <v>1E-4</v>
      </c>
      <c r="M161" s="79">
        <v>1.1999999999999999E-3</v>
      </c>
      <c r="N161" s="79">
        <v>1E-4</v>
      </c>
    </row>
    <row r="162" spans="2:14">
      <c r="B162" t="s">
        <v>2222</v>
      </c>
      <c r="C162" t="s">
        <v>2223</v>
      </c>
      <c r="D162" t="s">
        <v>1019</v>
      </c>
      <c r="E162" t="s">
        <v>2051</v>
      </c>
      <c r="F162" t="s">
        <v>1057</v>
      </c>
      <c r="G162" t="s">
        <v>110</v>
      </c>
      <c r="H162" s="78">
        <v>1796</v>
      </c>
      <c r="I162" s="78">
        <v>8801</v>
      </c>
      <c r="J162" s="78">
        <v>0</v>
      </c>
      <c r="K162" s="78">
        <v>616.50466378800002</v>
      </c>
      <c r="L162" s="79">
        <v>0</v>
      </c>
      <c r="M162" s="79">
        <v>4.0000000000000002E-4</v>
      </c>
      <c r="N162" s="79">
        <v>0</v>
      </c>
    </row>
    <row r="163" spans="2:14">
      <c r="B163" t="s">
        <v>2224</v>
      </c>
      <c r="C163" t="s">
        <v>2225</v>
      </c>
      <c r="D163" t="s">
        <v>121</v>
      </c>
      <c r="E163" t="s">
        <v>2226</v>
      </c>
      <c r="F163" t="s">
        <v>1057</v>
      </c>
      <c r="G163" t="s">
        <v>110</v>
      </c>
      <c r="H163" s="78">
        <v>1941</v>
      </c>
      <c r="I163" s="78">
        <v>20954</v>
      </c>
      <c r="J163" s="78">
        <v>0</v>
      </c>
      <c r="K163" s="78">
        <v>1586.3188611420001</v>
      </c>
      <c r="L163" s="79">
        <v>1E-3</v>
      </c>
      <c r="M163" s="79">
        <v>8.9999999999999998E-4</v>
      </c>
      <c r="N163" s="79">
        <v>1E-4</v>
      </c>
    </row>
    <row r="164" spans="2:14">
      <c r="B164" t="s">
        <v>2227</v>
      </c>
      <c r="C164" t="s">
        <v>2228</v>
      </c>
      <c r="D164" t="s">
        <v>121</v>
      </c>
      <c r="E164" t="s">
        <v>2229</v>
      </c>
      <c r="F164" t="s">
        <v>1057</v>
      </c>
      <c r="G164" t="s">
        <v>110</v>
      </c>
      <c r="H164" s="78">
        <v>2827</v>
      </c>
      <c r="I164" s="78">
        <v>14954</v>
      </c>
      <c r="J164" s="78">
        <v>0</v>
      </c>
      <c r="K164" s="78">
        <v>1648.850186874</v>
      </c>
      <c r="L164" s="79">
        <v>1.6000000000000001E-3</v>
      </c>
      <c r="M164" s="79">
        <v>8.9999999999999998E-4</v>
      </c>
      <c r="N164" s="79">
        <v>1E-4</v>
      </c>
    </row>
    <row r="165" spans="2:14">
      <c r="B165" t="s">
        <v>2230</v>
      </c>
      <c r="C165" t="s">
        <v>2231</v>
      </c>
      <c r="D165" t="s">
        <v>121</v>
      </c>
      <c r="E165" t="s">
        <v>2229</v>
      </c>
      <c r="F165" t="s">
        <v>1057</v>
      </c>
      <c r="G165" t="s">
        <v>110</v>
      </c>
      <c r="H165" s="78">
        <v>5174</v>
      </c>
      <c r="I165" s="78">
        <v>16976</v>
      </c>
      <c r="J165" s="78">
        <v>0</v>
      </c>
      <c r="K165" s="78">
        <v>3425.7826374719998</v>
      </c>
      <c r="L165" s="79">
        <v>5.4999999999999997E-3</v>
      </c>
      <c r="M165" s="79">
        <v>2E-3</v>
      </c>
      <c r="N165" s="79">
        <v>2.0000000000000001E-4</v>
      </c>
    </row>
    <row r="166" spans="2:14">
      <c r="B166" t="s">
        <v>2232</v>
      </c>
      <c r="C166" t="s">
        <v>2233</v>
      </c>
      <c r="D166" t="s">
        <v>1703</v>
      </c>
      <c r="E166" t="s">
        <v>2229</v>
      </c>
      <c r="F166" t="s">
        <v>1057</v>
      </c>
      <c r="G166" t="s">
        <v>106</v>
      </c>
      <c r="H166" s="78">
        <v>1427</v>
      </c>
      <c r="I166" s="78">
        <v>17684</v>
      </c>
      <c r="J166" s="78">
        <v>0</v>
      </c>
      <c r="K166" s="78">
        <v>899.63017420000006</v>
      </c>
      <c r="L166" s="79">
        <v>3.3E-3</v>
      </c>
      <c r="M166" s="79">
        <v>5.0000000000000001E-4</v>
      </c>
      <c r="N166" s="79">
        <v>1E-4</v>
      </c>
    </row>
    <row r="167" spans="2:14">
      <c r="B167" t="s">
        <v>2234</v>
      </c>
      <c r="C167" t="s">
        <v>2235</v>
      </c>
      <c r="D167" t="s">
        <v>123</v>
      </c>
      <c r="E167" t="s">
        <v>2236</v>
      </c>
      <c r="F167" t="s">
        <v>1057</v>
      </c>
      <c r="G167" t="s">
        <v>106</v>
      </c>
      <c r="H167" s="78">
        <v>2536</v>
      </c>
      <c r="I167" s="78">
        <v>8667</v>
      </c>
      <c r="J167" s="78">
        <v>0</v>
      </c>
      <c r="K167" s="78">
        <v>783.56960279999998</v>
      </c>
      <c r="L167" s="79">
        <v>0</v>
      </c>
      <c r="M167" s="79">
        <v>4.0000000000000002E-4</v>
      </c>
      <c r="N167" s="79">
        <v>0</v>
      </c>
    </row>
    <row r="168" spans="2:14">
      <c r="B168" t="s">
        <v>2237</v>
      </c>
      <c r="C168" t="s">
        <v>2217</v>
      </c>
      <c r="D168" t="s">
        <v>1019</v>
      </c>
      <c r="E168" t="s">
        <v>2238</v>
      </c>
      <c r="F168" t="s">
        <v>1057</v>
      </c>
      <c r="G168" t="s">
        <v>106</v>
      </c>
      <c r="H168" s="78">
        <v>10512.16</v>
      </c>
      <c r="I168" s="78">
        <v>9061</v>
      </c>
      <c r="J168" s="78">
        <v>0</v>
      </c>
      <c r="K168" s="78">
        <v>3395.6868047439998</v>
      </c>
      <c r="L168" s="79">
        <v>4.0000000000000001E-3</v>
      </c>
      <c r="M168" s="79">
        <v>1.9E-3</v>
      </c>
      <c r="N168" s="79">
        <v>2.0000000000000001E-4</v>
      </c>
    </row>
    <row r="169" spans="2:14">
      <c r="B169" t="s">
        <v>2239</v>
      </c>
      <c r="C169" t="s">
        <v>2219</v>
      </c>
      <c r="D169" t="s">
        <v>1019</v>
      </c>
      <c r="E169" t="s">
        <v>2179</v>
      </c>
      <c r="F169" t="s">
        <v>1057</v>
      </c>
      <c r="G169" t="s">
        <v>106</v>
      </c>
      <c r="H169" s="78">
        <v>258443.56</v>
      </c>
      <c r="I169" s="78">
        <v>9195</v>
      </c>
      <c r="J169" s="78">
        <v>0</v>
      </c>
      <c r="K169" s="78">
        <v>84718.251244230007</v>
      </c>
      <c r="L169" s="79">
        <v>6.7000000000000002E-3</v>
      </c>
      <c r="M169" s="79">
        <v>4.82E-2</v>
      </c>
      <c r="N169" s="79">
        <v>5.0000000000000001E-3</v>
      </c>
    </row>
    <row r="170" spans="2:14">
      <c r="B170" t="s">
        <v>2240</v>
      </c>
      <c r="C170" t="s">
        <v>2241</v>
      </c>
      <c r="D170" t="s">
        <v>1019</v>
      </c>
      <c r="E170" t="s">
        <v>2242</v>
      </c>
      <c r="F170" t="s">
        <v>1057</v>
      </c>
      <c r="G170" t="s">
        <v>106</v>
      </c>
      <c r="H170" s="78">
        <v>14373</v>
      </c>
      <c r="I170" s="78">
        <v>1658</v>
      </c>
      <c r="J170" s="78">
        <v>0</v>
      </c>
      <c r="K170" s="78">
        <v>849.55497209999999</v>
      </c>
      <c r="L170" s="79">
        <v>2.0000000000000001E-4</v>
      </c>
      <c r="M170" s="79">
        <v>5.0000000000000001E-4</v>
      </c>
      <c r="N170" s="79">
        <v>1E-4</v>
      </c>
    </row>
    <row r="171" spans="2:14">
      <c r="B171" t="s">
        <v>2243</v>
      </c>
      <c r="C171" t="s">
        <v>2244</v>
      </c>
      <c r="D171" t="s">
        <v>1019</v>
      </c>
      <c r="E171" t="s">
        <v>2245</v>
      </c>
      <c r="F171" t="s">
        <v>1057</v>
      </c>
      <c r="G171" t="s">
        <v>106</v>
      </c>
      <c r="H171" s="78">
        <v>57310.39</v>
      </c>
      <c r="I171" s="78">
        <v>6304.5</v>
      </c>
      <c r="J171" s="78">
        <v>0</v>
      </c>
      <c r="K171" s="78">
        <v>12880.821061365699</v>
      </c>
      <c r="L171" s="79">
        <v>1.6999999999999999E-3</v>
      </c>
      <c r="M171" s="79">
        <v>7.3000000000000001E-3</v>
      </c>
      <c r="N171" s="79">
        <v>8.0000000000000004E-4</v>
      </c>
    </row>
    <row r="172" spans="2:14">
      <c r="B172" t="s">
        <v>2246</v>
      </c>
      <c r="C172" t="s">
        <v>2247</v>
      </c>
      <c r="D172" t="s">
        <v>1019</v>
      </c>
      <c r="E172" t="s">
        <v>2194</v>
      </c>
      <c r="F172" t="s">
        <v>1057</v>
      </c>
      <c r="G172" t="s">
        <v>106</v>
      </c>
      <c r="H172" s="78">
        <v>13217</v>
      </c>
      <c r="I172" s="78">
        <v>3313</v>
      </c>
      <c r="J172" s="78">
        <v>0</v>
      </c>
      <c r="K172" s="78">
        <v>1561.03938365</v>
      </c>
      <c r="L172" s="79">
        <v>1.5E-3</v>
      </c>
      <c r="M172" s="79">
        <v>8.9999999999999998E-4</v>
      </c>
      <c r="N172" s="79">
        <v>1E-4</v>
      </c>
    </row>
    <row r="173" spans="2:14">
      <c r="B173" t="s">
        <v>2248</v>
      </c>
      <c r="C173" t="s">
        <v>2249</v>
      </c>
      <c r="D173" t="s">
        <v>1013</v>
      </c>
      <c r="E173" t="s">
        <v>2194</v>
      </c>
      <c r="F173" t="s">
        <v>1057</v>
      </c>
      <c r="G173" t="s">
        <v>106</v>
      </c>
      <c r="H173" s="78">
        <v>29395</v>
      </c>
      <c r="I173" s="78">
        <v>3401</v>
      </c>
      <c r="J173" s="78">
        <v>0</v>
      </c>
      <c r="K173" s="78">
        <v>3564.0158817500001</v>
      </c>
      <c r="L173" s="79">
        <v>5.0000000000000001E-4</v>
      </c>
      <c r="M173" s="79">
        <v>2E-3</v>
      </c>
      <c r="N173" s="79">
        <v>2.0000000000000001E-4</v>
      </c>
    </row>
    <row r="174" spans="2:14">
      <c r="B174" t="s">
        <v>2250</v>
      </c>
      <c r="C174" t="s">
        <v>2244</v>
      </c>
      <c r="D174" t="s">
        <v>1703</v>
      </c>
      <c r="E174" t="s">
        <v>2194</v>
      </c>
      <c r="F174" t="s">
        <v>1057</v>
      </c>
      <c r="G174" t="s">
        <v>106</v>
      </c>
      <c r="H174" s="78">
        <v>4011</v>
      </c>
      <c r="I174" s="78">
        <v>6304.5</v>
      </c>
      <c r="J174" s="78">
        <v>0</v>
      </c>
      <c r="K174" s="78">
        <v>901.49400967500003</v>
      </c>
      <c r="L174" s="79">
        <v>1E-4</v>
      </c>
      <c r="M174" s="79">
        <v>5.0000000000000001E-4</v>
      </c>
      <c r="N174" s="79">
        <v>1E-4</v>
      </c>
    </row>
    <row r="175" spans="2:14">
      <c r="B175" t="s">
        <v>2251</v>
      </c>
      <c r="C175" t="s">
        <v>2252</v>
      </c>
      <c r="D175" t="s">
        <v>1019</v>
      </c>
      <c r="E175" t="s">
        <v>2203</v>
      </c>
      <c r="F175" t="s">
        <v>1057</v>
      </c>
      <c r="G175" t="s">
        <v>106</v>
      </c>
      <c r="H175" s="78">
        <v>6340</v>
      </c>
      <c r="I175" s="78">
        <v>6234</v>
      </c>
      <c r="J175" s="78">
        <v>0</v>
      </c>
      <c r="K175" s="78">
        <v>1409.0149140000001</v>
      </c>
      <c r="L175" s="79">
        <v>2.9999999999999997E-4</v>
      </c>
      <c r="M175" s="79">
        <v>8.0000000000000004E-4</v>
      </c>
      <c r="N175" s="79">
        <v>1E-4</v>
      </c>
    </row>
    <row r="176" spans="2:14">
      <c r="B176" t="s">
        <v>2253</v>
      </c>
      <c r="C176" t="s">
        <v>2254</v>
      </c>
      <c r="D176" t="s">
        <v>1019</v>
      </c>
      <c r="E176" t="s">
        <v>2203</v>
      </c>
      <c r="F176" t="s">
        <v>1057</v>
      </c>
      <c r="G176" t="s">
        <v>106</v>
      </c>
      <c r="H176" s="78">
        <v>20423</v>
      </c>
      <c r="I176" s="78">
        <v>7910</v>
      </c>
      <c r="J176" s="78">
        <v>0</v>
      </c>
      <c r="K176" s="78">
        <v>5759.1124044999997</v>
      </c>
      <c r="L176" s="79">
        <v>1E-4</v>
      </c>
      <c r="M176" s="79">
        <v>3.3E-3</v>
      </c>
      <c r="N176" s="79">
        <v>2.9999999999999997E-4</v>
      </c>
    </row>
    <row r="177" spans="2:14">
      <c r="B177" t="s">
        <v>2255</v>
      </c>
      <c r="C177" t="s">
        <v>2256</v>
      </c>
      <c r="D177" t="s">
        <v>123</v>
      </c>
      <c r="E177" t="s">
        <v>2257</v>
      </c>
      <c r="F177" t="s">
        <v>1103</v>
      </c>
      <c r="G177" t="s">
        <v>106</v>
      </c>
      <c r="H177" s="78">
        <v>141438.72</v>
      </c>
      <c r="I177" s="78">
        <v>2442</v>
      </c>
      <c r="J177" s="78">
        <v>0</v>
      </c>
      <c r="K177" s="78">
        <v>12313.273078656001</v>
      </c>
      <c r="L177" s="79">
        <v>7.4000000000000003E-3</v>
      </c>
      <c r="M177" s="79">
        <v>7.0000000000000001E-3</v>
      </c>
      <c r="N177" s="79">
        <v>6.9999999999999999E-4</v>
      </c>
    </row>
    <row r="178" spans="2:14">
      <c r="B178" t="s">
        <v>2258</v>
      </c>
      <c r="C178" t="s">
        <v>2259</v>
      </c>
      <c r="D178" t="s">
        <v>1013</v>
      </c>
      <c r="E178" t="s">
        <v>2194</v>
      </c>
      <c r="F178" t="s">
        <v>1972</v>
      </c>
      <c r="G178" t="s">
        <v>106</v>
      </c>
      <c r="H178" s="78">
        <v>16722</v>
      </c>
      <c r="I178" s="78">
        <v>9474</v>
      </c>
      <c r="J178" s="78">
        <v>0</v>
      </c>
      <c r="K178" s="78">
        <v>5647.8237282</v>
      </c>
      <c r="L178" s="79">
        <v>1E-4</v>
      </c>
      <c r="M178" s="79">
        <v>3.2000000000000002E-3</v>
      </c>
      <c r="N178" s="79">
        <v>2.9999999999999997E-4</v>
      </c>
    </row>
    <row r="179" spans="2:14">
      <c r="B179" s="80" t="s">
        <v>1010</v>
      </c>
      <c r="D179" s="16"/>
      <c r="E179" s="16"/>
      <c r="F179" s="16"/>
      <c r="G179" s="16"/>
      <c r="H179" s="82">
        <v>0</v>
      </c>
      <c r="J179" s="82">
        <v>0</v>
      </c>
      <c r="K179" s="82">
        <v>0</v>
      </c>
      <c r="M179" s="81">
        <v>0</v>
      </c>
      <c r="N179" s="81">
        <v>0</v>
      </c>
    </row>
    <row r="180" spans="2:14">
      <c r="B180" t="s">
        <v>226</v>
      </c>
      <c r="C180" t="s">
        <v>226</v>
      </c>
      <c r="D180" s="16"/>
      <c r="E180" s="16"/>
      <c r="F180" t="s">
        <v>226</v>
      </c>
      <c r="G180" t="s">
        <v>226</v>
      </c>
      <c r="H180" s="78">
        <v>0</v>
      </c>
      <c r="I180" s="78">
        <v>0</v>
      </c>
      <c r="K180" s="78">
        <v>0</v>
      </c>
      <c r="L180" s="79">
        <v>0</v>
      </c>
      <c r="M180" s="79">
        <v>0</v>
      </c>
      <c r="N180" s="79">
        <v>0</v>
      </c>
    </row>
    <row r="181" spans="2:14">
      <c r="B181" s="80" t="s">
        <v>2044</v>
      </c>
      <c r="D181" s="16"/>
      <c r="E181" s="16"/>
      <c r="F181" s="16"/>
      <c r="G181" s="16"/>
      <c r="H181" s="82">
        <v>0</v>
      </c>
      <c r="J181" s="82">
        <v>0</v>
      </c>
      <c r="K181" s="82">
        <v>0</v>
      </c>
      <c r="M181" s="81">
        <v>0</v>
      </c>
      <c r="N181" s="81">
        <v>0</v>
      </c>
    </row>
    <row r="182" spans="2:14">
      <c r="B182" t="s">
        <v>226</v>
      </c>
      <c r="C182" t="s">
        <v>226</v>
      </c>
      <c r="D182" s="16"/>
      <c r="E182" s="16"/>
      <c r="F182" t="s">
        <v>226</v>
      </c>
      <c r="G182" t="s">
        <v>226</v>
      </c>
      <c r="H182" s="78">
        <v>0</v>
      </c>
      <c r="I182" s="78">
        <v>0</v>
      </c>
      <c r="K182" s="78">
        <v>0</v>
      </c>
      <c r="L182" s="79">
        <v>0</v>
      </c>
      <c r="M182" s="79">
        <v>0</v>
      </c>
      <c r="N182" s="79">
        <v>0</v>
      </c>
    </row>
    <row r="183" spans="2:14">
      <c r="B183" t="s">
        <v>276</v>
      </c>
      <c r="D183" s="16"/>
      <c r="E183" s="16"/>
      <c r="F183" s="16"/>
      <c r="G183" s="16"/>
    </row>
    <row r="184" spans="2:14">
      <c r="B184" t="s">
        <v>377</v>
      </c>
      <c r="D184" s="16"/>
      <c r="E184" s="16"/>
      <c r="F184" s="16"/>
      <c r="G184" s="16"/>
    </row>
    <row r="185" spans="2:14">
      <c r="B185" t="s">
        <v>378</v>
      </c>
      <c r="D185" s="16"/>
      <c r="E185" s="16"/>
      <c r="F185" s="16"/>
      <c r="G185" s="16"/>
    </row>
    <row r="186" spans="2:14">
      <c r="B186" t="s">
        <v>379</v>
      </c>
      <c r="D186" s="16"/>
      <c r="E186" s="16"/>
      <c r="F186" s="16"/>
      <c r="G186" s="16"/>
    </row>
    <row r="187" spans="2:14">
      <c r="B187" t="s">
        <v>380</v>
      </c>
      <c r="D187" s="16"/>
      <c r="E187" s="16"/>
      <c r="F187" s="16"/>
      <c r="G187" s="16"/>
    </row>
    <row r="188" spans="2:14">
      <c r="D188" s="16"/>
      <c r="E188" s="16"/>
      <c r="F188" s="16"/>
      <c r="G188" s="16"/>
    </row>
    <row r="189" spans="2:14">
      <c r="D189" s="16"/>
      <c r="E189" s="16"/>
      <c r="F189" s="16"/>
      <c r="G189" s="16"/>
    </row>
    <row r="190" spans="2:14">
      <c r="D190" s="16"/>
      <c r="E190" s="16"/>
      <c r="F190" s="16"/>
      <c r="G190" s="16"/>
    </row>
    <row r="191" spans="2:14">
      <c r="D191" s="16"/>
      <c r="E191" s="16"/>
      <c r="F191" s="16"/>
      <c r="G191" s="16"/>
    </row>
    <row r="192" spans="2:14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3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43921</v>
      </c>
      <c r="E1" s="16"/>
    </row>
    <row r="2" spans="2:65">
      <c r="B2" s="2" t="s">
        <v>1</v>
      </c>
      <c r="C2" s="12" t="s">
        <v>197</v>
      </c>
      <c r="E2" s="16"/>
    </row>
    <row r="3" spans="2:65">
      <c r="B3" s="2" t="s">
        <v>2</v>
      </c>
      <c r="C3" s="26" t="s">
        <v>4386</v>
      </c>
      <c r="E3" s="16"/>
    </row>
    <row r="4" spans="2:65" s="1" customFormat="1">
      <c r="B4" s="2" t="s">
        <v>3</v>
      </c>
    </row>
    <row r="5" spans="2:65">
      <c r="B5" s="75" t="s">
        <v>198</v>
      </c>
      <c r="C5" t="s">
        <v>199</v>
      </c>
    </row>
    <row r="6" spans="2:65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65" ht="26.25" customHeight="1">
      <c r="B7" s="119" t="s">
        <v>93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3693584.36</v>
      </c>
      <c r="K11" s="7"/>
      <c r="L11" s="76">
        <v>707263.73846666946</v>
      </c>
      <c r="M11" s="7"/>
      <c r="N11" s="77">
        <v>1</v>
      </c>
      <c r="O11" s="77">
        <v>4.2000000000000003E-2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42000</v>
      </c>
      <c r="L12" s="82">
        <v>56.044800000000002</v>
      </c>
      <c r="N12" s="81">
        <v>1E-4</v>
      </c>
      <c r="O12" s="81">
        <v>0</v>
      </c>
    </row>
    <row r="13" spans="2:65">
      <c r="B13" s="80" t="s">
        <v>2260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2261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42000</v>
      </c>
      <c r="L17" s="82">
        <v>56.044800000000002</v>
      </c>
      <c r="N17" s="81">
        <v>1E-4</v>
      </c>
      <c r="O17" s="81">
        <v>0</v>
      </c>
    </row>
    <row r="18" spans="2:15">
      <c r="B18" t="s">
        <v>2262</v>
      </c>
      <c r="C18" t="s">
        <v>2263</v>
      </c>
      <c r="D18" t="s">
        <v>100</v>
      </c>
      <c r="E18" t="s">
        <v>2264</v>
      </c>
      <c r="F18" t="s">
        <v>1907</v>
      </c>
      <c r="G18" t="s">
        <v>226</v>
      </c>
      <c r="H18" t="s">
        <v>227</v>
      </c>
      <c r="I18" t="s">
        <v>102</v>
      </c>
      <c r="J18" s="78">
        <v>42000</v>
      </c>
      <c r="K18" s="78">
        <v>133.44</v>
      </c>
      <c r="L18" s="78">
        <v>56.044800000000002</v>
      </c>
      <c r="M18" s="79">
        <v>0</v>
      </c>
      <c r="N18" s="79">
        <v>1E-4</v>
      </c>
      <c r="O18" s="79">
        <v>0</v>
      </c>
    </row>
    <row r="19" spans="2:15">
      <c r="B19" s="80" t="s">
        <v>1010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274</v>
      </c>
      <c r="C21" s="16"/>
      <c r="D21" s="16"/>
      <c r="E21" s="16"/>
      <c r="J21" s="82">
        <v>3651584.36</v>
      </c>
      <c r="L21" s="82">
        <v>707207.69366666942</v>
      </c>
      <c r="N21" s="81">
        <v>0.99990000000000001</v>
      </c>
      <c r="O21" s="81">
        <v>4.2000000000000003E-2</v>
      </c>
    </row>
    <row r="22" spans="2:15">
      <c r="B22" s="80" t="s">
        <v>2260</v>
      </c>
      <c r="C22" s="16"/>
      <c r="D22" s="16"/>
      <c r="E22" s="16"/>
      <c r="J22" s="82">
        <v>375389.33</v>
      </c>
      <c r="L22" s="82">
        <v>11147.730468878501</v>
      </c>
      <c r="N22" s="81">
        <v>1.5800000000000002E-2</v>
      </c>
      <c r="O22" s="81">
        <v>6.9999999999999999E-4</v>
      </c>
    </row>
    <row r="23" spans="2:15">
      <c r="B23" t="s">
        <v>2265</v>
      </c>
      <c r="C23" t="s">
        <v>2266</v>
      </c>
      <c r="D23" t="s">
        <v>123</v>
      </c>
      <c r="E23" t="s">
        <v>2267</v>
      </c>
      <c r="F23" t="s">
        <v>1057</v>
      </c>
      <c r="G23" t="s">
        <v>226</v>
      </c>
      <c r="H23" t="s">
        <v>227</v>
      </c>
      <c r="I23" t="s">
        <v>106</v>
      </c>
      <c r="J23" s="78">
        <v>375389.33</v>
      </c>
      <c r="K23" s="78">
        <v>833</v>
      </c>
      <c r="L23" s="78">
        <v>11147.730468878501</v>
      </c>
      <c r="M23" s="79">
        <v>1E-4</v>
      </c>
      <c r="N23" s="79">
        <v>1.5800000000000002E-2</v>
      </c>
      <c r="O23" s="79">
        <v>6.9999999999999999E-4</v>
      </c>
    </row>
    <row r="24" spans="2:15">
      <c r="B24" s="80" t="s">
        <v>2261</v>
      </c>
      <c r="C24" s="16"/>
      <c r="D24" s="16"/>
      <c r="E24" s="16"/>
      <c r="J24" s="82">
        <v>1309911.3899999999</v>
      </c>
      <c r="L24" s="82">
        <v>403798.8622808361</v>
      </c>
      <c r="N24" s="81">
        <v>0.57089999999999996</v>
      </c>
      <c r="O24" s="81">
        <v>2.4E-2</v>
      </c>
    </row>
    <row r="25" spans="2:15">
      <c r="B25" t="s">
        <v>2268</v>
      </c>
      <c r="C25" t="s">
        <v>2269</v>
      </c>
      <c r="D25" t="s">
        <v>123</v>
      </c>
      <c r="E25" t="s">
        <v>2270</v>
      </c>
      <c r="F25" t="s">
        <v>1057</v>
      </c>
      <c r="G25" t="s">
        <v>760</v>
      </c>
      <c r="H25" t="s">
        <v>273</v>
      </c>
      <c r="I25" t="s">
        <v>110</v>
      </c>
      <c r="J25" s="78">
        <v>5908.58</v>
      </c>
      <c r="K25" s="78">
        <v>99408</v>
      </c>
      <c r="L25" s="78">
        <v>22908.8067853219</v>
      </c>
      <c r="M25" s="79">
        <v>0</v>
      </c>
      <c r="N25" s="79">
        <v>3.2399999999999998E-2</v>
      </c>
      <c r="O25" s="79">
        <v>1.4E-3</v>
      </c>
    </row>
    <row r="26" spans="2:15">
      <c r="B26" t="s">
        <v>2271</v>
      </c>
      <c r="C26" t="s">
        <v>2272</v>
      </c>
      <c r="D26" t="s">
        <v>123</v>
      </c>
      <c r="E26" t="s">
        <v>2273</v>
      </c>
      <c r="F26" t="s">
        <v>1057</v>
      </c>
      <c r="G26" t="s">
        <v>226</v>
      </c>
      <c r="H26" t="s">
        <v>227</v>
      </c>
      <c r="I26" t="s">
        <v>106</v>
      </c>
      <c r="J26" s="78">
        <v>449.07</v>
      </c>
      <c r="K26" s="78">
        <v>1073293</v>
      </c>
      <c r="L26" s="78">
        <v>17182.718459731499</v>
      </c>
      <c r="M26" s="79">
        <v>0</v>
      </c>
      <c r="N26" s="79">
        <v>2.4299999999999999E-2</v>
      </c>
      <c r="O26" s="79">
        <v>1E-3</v>
      </c>
    </row>
    <row r="27" spans="2:15">
      <c r="B27" t="s">
        <v>2274</v>
      </c>
      <c r="C27" t="s">
        <v>2275</v>
      </c>
      <c r="D27" t="s">
        <v>123</v>
      </c>
      <c r="E27" t="s">
        <v>2276</v>
      </c>
      <c r="F27" t="s">
        <v>1057</v>
      </c>
      <c r="G27" t="s">
        <v>226</v>
      </c>
      <c r="H27" t="s">
        <v>227</v>
      </c>
      <c r="I27" t="s">
        <v>110</v>
      </c>
      <c r="J27" s="78">
        <v>34474.47</v>
      </c>
      <c r="K27" s="78">
        <v>12823</v>
      </c>
      <c r="L27" s="78">
        <v>17241.9052219763</v>
      </c>
      <c r="M27" s="79">
        <v>1.3100000000000001E-2</v>
      </c>
      <c r="N27" s="79">
        <v>2.4400000000000002E-2</v>
      </c>
      <c r="O27" s="79">
        <v>1E-3</v>
      </c>
    </row>
    <row r="28" spans="2:15">
      <c r="B28" t="s">
        <v>2277</v>
      </c>
      <c r="C28" t="s">
        <v>2278</v>
      </c>
      <c r="D28" t="s">
        <v>123</v>
      </c>
      <c r="E28" t="s">
        <v>1082</v>
      </c>
      <c r="F28" t="s">
        <v>1057</v>
      </c>
      <c r="G28" t="s">
        <v>226</v>
      </c>
      <c r="H28" t="s">
        <v>227</v>
      </c>
      <c r="I28" t="s">
        <v>106</v>
      </c>
      <c r="J28" s="78">
        <v>13317.48</v>
      </c>
      <c r="K28" s="78">
        <v>115651</v>
      </c>
      <c r="L28" s="78">
        <v>54907.412703462003</v>
      </c>
      <c r="M28" s="79">
        <v>0</v>
      </c>
      <c r="N28" s="79">
        <v>7.7600000000000002E-2</v>
      </c>
      <c r="O28" s="79">
        <v>3.3E-3</v>
      </c>
    </row>
    <row r="29" spans="2:15">
      <c r="B29" t="s">
        <v>2279</v>
      </c>
      <c r="C29" t="s">
        <v>2280</v>
      </c>
      <c r="D29" t="s">
        <v>123</v>
      </c>
      <c r="E29" t="s">
        <v>2281</v>
      </c>
      <c r="F29" t="s">
        <v>1057</v>
      </c>
      <c r="G29" t="s">
        <v>226</v>
      </c>
      <c r="H29" t="s">
        <v>227</v>
      </c>
      <c r="I29" t="s">
        <v>106</v>
      </c>
      <c r="J29" s="78">
        <v>680385.66</v>
      </c>
      <c r="K29" s="78">
        <v>1249</v>
      </c>
      <c r="L29" s="78">
        <v>30295.430224971002</v>
      </c>
      <c r="M29" s="79">
        <v>0</v>
      </c>
      <c r="N29" s="79">
        <v>4.2799999999999998E-2</v>
      </c>
      <c r="O29" s="79">
        <v>1.8E-3</v>
      </c>
    </row>
    <row r="30" spans="2:15">
      <c r="B30" t="s">
        <v>2282</v>
      </c>
      <c r="C30" t="s">
        <v>2283</v>
      </c>
      <c r="D30" t="s">
        <v>123</v>
      </c>
      <c r="E30" t="s">
        <v>2284</v>
      </c>
      <c r="F30" t="s">
        <v>1057</v>
      </c>
      <c r="G30" t="s">
        <v>226</v>
      </c>
      <c r="H30" t="s">
        <v>227</v>
      </c>
      <c r="I30" t="s">
        <v>106</v>
      </c>
      <c r="J30" s="78">
        <v>67511.62</v>
      </c>
      <c r="K30" s="78">
        <v>13070.96</v>
      </c>
      <c r="L30" s="78">
        <v>31459.046054392798</v>
      </c>
      <c r="M30" s="79">
        <v>0</v>
      </c>
      <c r="N30" s="79">
        <v>4.4499999999999998E-2</v>
      </c>
      <c r="O30" s="79">
        <v>1.9E-3</v>
      </c>
    </row>
    <row r="31" spans="2:15">
      <c r="B31" t="s">
        <v>2285</v>
      </c>
      <c r="C31" t="s">
        <v>2286</v>
      </c>
      <c r="D31" t="s">
        <v>123</v>
      </c>
      <c r="E31" t="s">
        <v>2287</v>
      </c>
      <c r="F31" t="s">
        <v>1057</v>
      </c>
      <c r="G31" t="s">
        <v>226</v>
      </c>
      <c r="H31" t="s">
        <v>227</v>
      </c>
      <c r="I31" t="s">
        <v>106</v>
      </c>
      <c r="J31" s="78">
        <v>521</v>
      </c>
      <c r="K31" s="78">
        <v>1032681</v>
      </c>
      <c r="L31" s="78">
        <v>19180.655455650001</v>
      </c>
      <c r="M31" s="79">
        <v>0</v>
      </c>
      <c r="N31" s="79">
        <v>2.7099999999999999E-2</v>
      </c>
      <c r="O31" s="79">
        <v>1.1000000000000001E-3</v>
      </c>
    </row>
    <row r="32" spans="2:15">
      <c r="B32" t="s">
        <v>2288</v>
      </c>
      <c r="C32" t="s">
        <v>2289</v>
      </c>
      <c r="D32" t="s">
        <v>123</v>
      </c>
      <c r="E32" t="s">
        <v>2270</v>
      </c>
      <c r="F32" t="s">
        <v>1057</v>
      </c>
      <c r="G32" t="s">
        <v>226</v>
      </c>
      <c r="H32" t="s">
        <v>227</v>
      </c>
      <c r="I32" t="s">
        <v>113</v>
      </c>
      <c r="J32" s="78">
        <v>8150.93</v>
      </c>
      <c r="K32" s="78">
        <v>115680</v>
      </c>
      <c r="L32" s="78">
        <v>41474.381031446399</v>
      </c>
      <c r="M32" s="79">
        <v>0</v>
      </c>
      <c r="N32" s="79">
        <v>5.8599999999999999E-2</v>
      </c>
      <c r="O32" s="79">
        <v>2.5000000000000001E-3</v>
      </c>
    </row>
    <row r="33" spans="2:15">
      <c r="B33" t="s">
        <v>2290</v>
      </c>
      <c r="C33" t="s">
        <v>2291</v>
      </c>
      <c r="D33" t="s">
        <v>123</v>
      </c>
      <c r="E33" t="s">
        <v>2270</v>
      </c>
      <c r="F33" t="s">
        <v>1057</v>
      </c>
      <c r="G33" t="s">
        <v>226</v>
      </c>
      <c r="H33" t="s">
        <v>227</v>
      </c>
      <c r="I33" t="s">
        <v>110</v>
      </c>
      <c r="J33" s="78">
        <v>6713.15</v>
      </c>
      <c r="K33" s="78">
        <v>199088</v>
      </c>
      <c r="L33" s="78">
        <v>52127.8062036216</v>
      </c>
      <c r="M33" s="79">
        <v>0</v>
      </c>
      <c r="N33" s="79">
        <v>7.3700000000000002E-2</v>
      </c>
      <c r="O33" s="79">
        <v>3.0999999999999999E-3</v>
      </c>
    </row>
    <row r="34" spans="2:15">
      <c r="B34" t="s">
        <v>2292</v>
      </c>
      <c r="C34" t="s">
        <v>2293</v>
      </c>
      <c r="D34" t="s">
        <v>123</v>
      </c>
      <c r="E34" t="s">
        <v>2294</v>
      </c>
      <c r="F34" t="s">
        <v>1057</v>
      </c>
      <c r="G34" t="s">
        <v>226</v>
      </c>
      <c r="H34" t="s">
        <v>227</v>
      </c>
      <c r="I34" t="s">
        <v>106</v>
      </c>
      <c r="J34" s="78">
        <v>10159.23</v>
      </c>
      <c r="K34" s="78">
        <v>83365</v>
      </c>
      <c r="L34" s="78">
        <v>30192.848049067499</v>
      </c>
      <c r="M34" s="79">
        <v>0</v>
      </c>
      <c r="N34" s="79">
        <v>4.2700000000000002E-2</v>
      </c>
      <c r="O34" s="79">
        <v>1.8E-3</v>
      </c>
    </row>
    <row r="35" spans="2:15">
      <c r="B35" t="s">
        <v>2295</v>
      </c>
      <c r="C35" t="s">
        <v>2296</v>
      </c>
      <c r="D35" t="s">
        <v>123</v>
      </c>
      <c r="E35" t="s">
        <v>2297</v>
      </c>
      <c r="F35" t="s">
        <v>1057</v>
      </c>
      <c r="G35" t="s">
        <v>226</v>
      </c>
      <c r="H35" t="s">
        <v>227</v>
      </c>
      <c r="I35" t="s">
        <v>106</v>
      </c>
      <c r="J35" s="78">
        <v>28462.83</v>
      </c>
      <c r="K35" s="78">
        <v>26861.81</v>
      </c>
      <c r="L35" s="78">
        <v>27256.675638769899</v>
      </c>
      <c r="M35" s="79">
        <v>0</v>
      </c>
      <c r="N35" s="79">
        <v>3.85E-2</v>
      </c>
      <c r="O35" s="79">
        <v>1.6000000000000001E-3</v>
      </c>
    </row>
    <row r="36" spans="2:15">
      <c r="B36" t="s">
        <v>2298</v>
      </c>
      <c r="C36" t="s">
        <v>2296</v>
      </c>
      <c r="D36" t="s">
        <v>123</v>
      </c>
      <c r="E36" t="s">
        <v>2299</v>
      </c>
      <c r="F36" t="s">
        <v>1972</v>
      </c>
      <c r="G36" t="s">
        <v>226</v>
      </c>
      <c r="H36" t="s">
        <v>227</v>
      </c>
      <c r="I36" t="s">
        <v>106</v>
      </c>
      <c r="J36" s="78">
        <v>1008</v>
      </c>
      <c r="K36" s="78">
        <v>26861.81</v>
      </c>
      <c r="L36" s="78">
        <v>965.28451471200003</v>
      </c>
      <c r="M36" s="79">
        <v>1E-4</v>
      </c>
      <c r="N36" s="79">
        <v>1.4E-3</v>
      </c>
      <c r="O36" s="79">
        <v>1E-4</v>
      </c>
    </row>
    <row r="37" spans="2:15">
      <c r="B37" t="s">
        <v>2300</v>
      </c>
      <c r="C37" t="s">
        <v>2301</v>
      </c>
      <c r="D37" t="s">
        <v>123</v>
      </c>
      <c r="E37" t="s">
        <v>2302</v>
      </c>
      <c r="F37" t="s">
        <v>1057</v>
      </c>
      <c r="G37" t="s">
        <v>226</v>
      </c>
      <c r="H37" t="s">
        <v>227</v>
      </c>
      <c r="I37" t="s">
        <v>106</v>
      </c>
      <c r="J37" s="78">
        <v>392580.51</v>
      </c>
      <c r="K37" s="78">
        <v>1467</v>
      </c>
      <c r="L37" s="78">
        <v>20531.391431260501</v>
      </c>
      <c r="M37" s="79">
        <v>0</v>
      </c>
      <c r="N37" s="79">
        <v>2.9000000000000001E-2</v>
      </c>
      <c r="O37" s="79">
        <v>1.1999999999999999E-3</v>
      </c>
    </row>
    <row r="38" spans="2:15">
      <c r="B38" t="s">
        <v>2303</v>
      </c>
      <c r="C38" t="s">
        <v>2304</v>
      </c>
      <c r="D38" t="s">
        <v>123</v>
      </c>
      <c r="E38" t="s">
        <v>2305</v>
      </c>
      <c r="F38" t="s">
        <v>1180</v>
      </c>
      <c r="G38" t="s">
        <v>226</v>
      </c>
      <c r="H38" t="s">
        <v>227</v>
      </c>
      <c r="I38" t="s">
        <v>106</v>
      </c>
      <c r="J38" s="78">
        <v>3276.2</v>
      </c>
      <c r="K38" s="78">
        <v>161611</v>
      </c>
      <c r="L38" s="78">
        <v>18875.60400983</v>
      </c>
      <c r="M38" s="79">
        <v>0</v>
      </c>
      <c r="N38" s="79">
        <v>2.6700000000000002E-2</v>
      </c>
      <c r="O38" s="79">
        <v>1.1000000000000001E-3</v>
      </c>
    </row>
    <row r="39" spans="2:15">
      <c r="B39" t="s">
        <v>2306</v>
      </c>
      <c r="C39" t="s">
        <v>2307</v>
      </c>
      <c r="D39" t="s">
        <v>123</v>
      </c>
      <c r="E39" t="s">
        <v>2270</v>
      </c>
      <c r="F39" t="s">
        <v>1057</v>
      </c>
      <c r="G39" t="s">
        <v>226</v>
      </c>
      <c r="H39" t="s">
        <v>227</v>
      </c>
      <c r="I39" t="s">
        <v>110</v>
      </c>
      <c r="J39" s="78">
        <v>53424.41</v>
      </c>
      <c r="K39" s="78">
        <v>8490</v>
      </c>
      <c r="L39" s="78">
        <v>17690.717114822699</v>
      </c>
      <c r="M39" s="79">
        <v>0</v>
      </c>
      <c r="N39" s="79">
        <v>2.5000000000000001E-2</v>
      </c>
      <c r="O39" s="79">
        <v>1E-3</v>
      </c>
    </row>
    <row r="40" spans="2:15">
      <c r="B40" t="s">
        <v>2308</v>
      </c>
      <c r="C40" t="s">
        <v>2309</v>
      </c>
      <c r="D40" t="s">
        <v>123</v>
      </c>
      <c r="E40" t="s">
        <v>2310</v>
      </c>
      <c r="F40" t="s">
        <v>1972</v>
      </c>
      <c r="G40" t="s">
        <v>226</v>
      </c>
      <c r="H40" t="s">
        <v>227</v>
      </c>
      <c r="I40" t="s">
        <v>106</v>
      </c>
      <c r="J40" s="78">
        <v>3568.25</v>
      </c>
      <c r="K40" s="78">
        <v>11856</v>
      </c>
      <c r="L40" s="78">
        <v>1508.1793818000001</v>
      </c>
      <c r="M40" s="79">
        <v>1.2999999999999999E-3</v>
      </c>
      <c r="N40" s="79">
        <v>2.0999999999999999E-3</v>
      </c>
      <c r="O40" s="79">
        <v>1E-4</v>
      </c>
    </row>
    <row r="41" spans="2:15">
      <c r="B41" s="80" t="s">
        <v>92</v>
      </c>
      <c r="C41" s="16"/>
      <c r="D41" s="16"/>
      <c r="E41" s="16"/>
      <c r="J41" s="82">
        <v>1966283.64</v>
      </c>
      <c r="L41" s="82">
        <v>292261.10091695481</v>
      </c>
      <c r="N41" s="81">
        <v>0.41320000000000001</v>
      </c>
      <c r="O41" s="81">
        <v>1.7299999999999999E-2</v>
      </c>
    </row>
    <row r="42" spans="2:15">
      <c r="B42" t="s">
        <v>2311</v>
      </c>
      <c r="C42" t="s">
        <v>2312</v>
      </c>
      <c r="D42" t="s">
        <v>123</v>
      </c>
      <c r="E42" t="s">
        <v>2313</v>
      </c>
      <c r="F42" t="s">
        <v>1057</v>
      </c>
      <c r="G42" t="s">
        <v>226</v>
      </c>
      <c r="H42" t="s">
        <v>227</v>
      </c>
      <c r="I42" t="s">
        <v>106</v>
      </c>
      <c r="J42" s="78">
        <v>1251714.31</v>
      </c>
      <c r="K42" s="78">
        <v>1189.7</v>
      </c>
      <c r="L42" s="78">
        <v>53088.714945739601</v>
      </c>
      <c r="M42" s="79">
        <v>0</v>
      </c>
      <c r="N42" s="79">
        <v>7.51E-2</v>
      </c>
      <c r="O42" s="79">
        <v>3.0999999999999999E-3</v>
      </c>
    </row>
    <row r="43" spans="2:15">
      <c r="B43" t="s">
        <v>2314</v>
      </c>
      <c r="C43" t="s">
        <v>2315</v>
      </c>
      <c r="D43" t="s">
        <v>123</v>
      </c>
      <c r="E43" t="s">
        <v>2316</v>
      </c>
      <c r="F43" t="s">
        <v>1057</v>
      </c>
      <c r="G43" t="s">
        <v>226</v>
      </c>
      <c r="H43" t="s">
        <v>227</v>
      </c>
      <c r="I43" t="s">
        <v>113</v>
      </c>
      <c r="J43" s="78">
        <v>117534.84</v>
      </c>
      <c r="K43" s="78">
        <v>16783.840000000004</v>
      </c>
      <c r="L43" s="78">
        <v>86770.564152080697</v>
      </c>
      <c r="M43" s="79">
        <v>0</v>
      </c>
      <c r="N43" s="79">
        <v>0.1227</v>
      </c>
      <c r="O43" s="79">
        <v>5.1000000000000004E-3</v>
      </c>
    </row>
    <row r="44" spans="2:15">
      <c r="B44" t="s">
        <v>2317</v>
      </c>
      <c r="C44" t="s">
        <v>2318</v>
      </c>
      <c r="D44" t="s">
        <v>123</v>
      </c>
      <c r="E44" t="s">
        <v>2319</v>
      </c>
      <c r="F44" t="s">
        <v>1907</v>
      </c>
      <c r="G44" t="s">
        <v>226</v>
      </c>
      <c r="H44" t="s">
        <v>227</v>
      </c>
      <c r="I44" t="s">
        <v>110</v>
      </c>
      <c r="J44" s="78">
        <v>64441.15</v>
      </c>
      <c r="K44" s="78">
        <v>2688</v>
      </c>
      <c r="L44" s="78">
        <v>6756.0142902336001</v>
      </c>
      <c r="M44" s="79">
        <v>0</v>
      </c>
      <c r="N44" s="79">
        <v>9.5999999999999992E-3</v>
      </c>
      <c r="O44" s="79">
        <v>4.0000000000000002E-4</v>
      </c>
    </row>
    <row r="45" spans="2:15">
      <c r="B45" t="s">
        <v>2320</v>
      </c>
      <c r="C45" t="s">
        <v>2321</v>
      </c>
      <c r="D45" t="s">
        <v>123</v>
      </c>
      <c r="E45" t="s">
        <v>2319</v>
      </c>
      <c r="F45" t="s">
        <v>1057</v>
      </c>
      <c r="G45" t="s">
        <v>226</v>
      </c>
      <c r="H45" t="s">
        <v>227</v>
      </c>
      <c r="I45" t="s">
        <v>202</v>
      </c>
      <c r="J45" s="78">
        <v>249049.09</v>
      </c>
      <c r="K45" s="78">
        <v>123200</v>
      </c>
      <c r="L45" s="78">
        <v>10060.2921655174</v>
      </c>
      <c r="M45" s="79">
        <v>0</v>
      </c>
      <c r="N45" s="79">
        <v>1.4200000000000001E-2</v>
      </c>
      <c r="O45" s="79">
        <v>5.9999999999999995E-4</v>
      </c>
    </row>
    <row r="46" spans="2:15">
      <c r="B46" t="s">
        <v>2322</v>
      </c>
      <c r="C46" t="s">
        <v>2323</v>
      </c>
      <c r="D46" t="s">
        <v>123</v>
      </c>
      <c r="E46" t="s">
        <v>2133</v>
      </c>
      <c r="F46" t="s">
        <v>1972</v>
      </c>
      <c r="G46" t="s">
        <v>226</v>
      </c>
      <c r="H46" t="s">
        <v>227</v>
      </c>
      <c r="I46" t="s">
        <v>106</v>
      </c>
      <c r="J46" s="78">
        <v>119871.03999999999</v>
      </c>
      <c r="K46" s="78">
        <v>12358</v>
      </c>
      <c r="L46" s="78">
        <v>52810.709034207997</v>
      </c>
      <c r="M46" s="79">
        <v>0</v>
      </c>
      <c r="N46" s="79">
        <v>7.4700000000000003E-2</v>
      </c>
      <c r="O46" s="79">
        <v>3.0999999999999999E-3</v>
      </c>
    </row>
    <row r="47" spans="2:15">
      <c r="B47" t="s">
        <v>2324</v>
      </c>
      <c r="C47" t="s">
        <v>2325</v>
      </c>
      <c r="D47" t="s">
        <v>123</v>
      </c>
      <c r="E47" t="s">
        <v>2326</v>
      </c>
      <c r="F47" t="s">
        <v>1057</v>
      </c>
      <c r="G47" t="s">
        <v>226</v>
      </c>
      <c r="H47" t="s">
        <v>227</v>
      </c>
      <c r="I47" t="s">
        <v>202</v>
      </c>
      <c r="J47" s="78">
        <v>32495.02</v>
      </c>
      <c r="K47" s="78">
        <v>945755.19999999949</v>
      </c>
      <c r="L47" s="78">
        <v>10076.517717529399</v>
      </c>
      <c r="M47" s="79">
        <v>0</v>
      </c>
      <c r="N47" s="79">
        <v>1.4200000000000001E-2</v>
      </c>
      <c r="O47" s="79">
        <v>5.9999999999999995E-4</v>
      </c>
    </row>
    <row r="48" spans="2:15">
      <c r="B48" t="s">
        <v>2327</v>
      </c>
      <c r="C48" t="s">
        <v>2328</v>
      </c>
      <c r="D48" t="s">
        <v>123</v>
      </c>
      <c r="E48" t="s">
        <v>2125</v>
      </c>
      <c r="F48" t="s">
        <v>1057</v>
      </c>
      <c r="G48" t="s">
        <v>226</v>
      </c>
      <c r="H48" t="s">
        <v>227</v>
      </c>
      <c r="I48" t="s">
        <v>106</v>
      </c>
      <c r="J48" s="78">
        <v>131178.19</v>
      </c>
      <c r="K48" s="78">
        <v>15545.44</v>
      </c>
      <c r="L48" s="78">
        <v>72698.288611646101</v>
      </c>
      <c r="M48" s="79">
        <v>0</v>
      </c>
      <c r="N48" s="79">
        <v>0.1028</v>
      </c>
      <c r="O48" s="79">
        <v>4.3E-3</v>
      </c>
    </row>
    <row r="49" spans="2:15">
      <c r="B49" s="80" t="s">
        <v>1010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226</v>
      </c>
      <c r="C50" t="s">
        <v>226</v>
      </c>
      <c r="D50" s="16"/>
      <c r="E50" s="16"/>
      <c r="F50" t="s">
        <v>226</v>
      </c>
      <c r="G50" t="s">
        <v>226</v>
      </c>
      <c r="I50" t="s">
        <v>226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276</v>
      </c>
      <c r="C51" s="16"/>
      <c r="D51" s="16"/>
      <c r="E51" s="16"/>
    </row>
    <row r="52" spans="2:15">
      <c r="B52" t="s">
        <v>377</v>
      </c>
      <c r="C52" s="16"/>
      <c r="D52" s="16"/>
      <c r="E52" s="16"/>
    </row>
    <row r="53" spans="2:15">
      <c r="B53" t="s">
        <v>378</v>
      </c>
      <c r="C53" s="16"/>
      <c r="D53" s="16"/>
      <c r="E53" s="16"/>
    </row>
    <row r="54" spans="2:15">
      <c r="B54" t="s">
        <v>379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43921</v>
      </c>
      <c r="E1" s="16"/>
    </row>
    <row r="2" spans="2:60">
      <c r="B2" s="2" t="s">
        <v>1</v>
      </c>
      <c r="C2" s="12" t="s">
        <v>197</v>
      </c>
      <c r="E2" s="16"/>
    </row>
    <row r="3" spans="2:60">
      <c r="B3" s="2" t="s">
        <v>2</v>
      </c>
      <c r="C3" s="26" t="s">
        <v>4386</v>
      </c>
      <c r="E3" s="16"/>
    </row>
    <row r="4" spans="2:60" s="1" customFormat="1">
      <c r="B4" s="2" t="s">
        <v>3</v>
      </c>
    </row>
    <row r="5" spans="2:60">
      <c r="B5" s="75" t="s">
        <v>198</v>
      </c>
      <c r="C5" t="s">
        <v>199</v>
      </c>
    </row>
    <row r="6" spans="2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0" ht="26.25" customHeight="1">
      <c r="B7" s="119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149070.85</v>
      </c>
      <c r="H11" s="7"/>
      <c r="I11" s="76">
        <v>229.26960528506231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114403.24</v>
      </c>
      <c r="I12" s="82">
        <v>215.99331712</v>
      </c>
      <c r="K12" s="81">
        <v>0.94210000000000005</v>
      </c>
      <c r="L12" s="81">
        <v>0</v>
      </c>
    </row>
    <row r="13" spans="2:60">
      <c r="B13" s="80" t="s">
        <v>2329</v>
      </c>
      <c r="D13" s="16"/>
      <c r="E13" s="16"/>
      <c r="G13" s="82">
        <v>114403.24</v>
      </c>
      <c r="I13" s="82">
        <v>215.99331712</v>
      </c>
      <c r="K13" s="81">
        <v>0.94210000000000005</v>
      </c>
      <c r="L13" s="81">
        <v>0</v>
      </c>
    </row>
    <row r="14" spans="2:60">
      <c r="B14" t="s">
        <v>2330</v>
      </c>
      <c r="C14" t="s">
        <v>2331</v>
      </c>
      <c r="D14" t="s">
        <v>100</v>
      </c>
      <c r="E14" t="s">
        <v>125</v>
      </c>
      <c r="F14" t="s">
        <v>102</v>
      </c>
      <c r="G14" s="78">
        <v>114403.24</v>
      </c>
      <c r="H14" s="78">
        <v>188.8</v>
      </c>
      <c r="I14" s="78">
        <v>215.99331712</v>
      </c>
      <c r="J14" s="79">
        <v>1.1599999999999999E-2</v>
      </c>
      <c r="K14" s="79">
        <v>0.94210000000000005</v>
      </c>
      <c r="L14" s="79">
        <v>0</v>
      </c>
    </row>
    <row r="15" spans="2:60">
      <c r="B15" s="80" t="s">
        <v>274</v>
      </c>
      <c r="D15" s="16"/>
      <c r="E15" s="16"/>
      <c r="G15" s="82">
        <v>34667.61</v>
      </c>
      <c r="I15" s="82">
        <v>13.276288165062301</v>
      </c>
      <c r="K15" s="81">
        <v>5.79E-2</v>
      </c>
      <c r="L15" s="81">
        <v>0</v>
      </c>
    </row>
    <row r="16" spans="2:60">
      <c r="B16" s="80" t="s">
        <v>2332</v>
      </c>
      <c r="D16" s="16"/>
      <c r="E16" s="16"/>
      <c r="G16" s="82">
        <v>34667.61</v>
      </c>
      <c r="I16" s="82">
        <v>13.276288165062301</v>
      </c>
      <c r="K16" s="81">
        <v>5.79E-2</v>
      </c>
      <c r="L16" s="81">
        <v>0</v>
      </c>
    </row>
    <row r="17" spans="2:12">
      <c r="B17" t="s">
        <v>2333</v>
      </c>
      <c r="C17" t="s">
        <v>2334</v>
      </c>
      <c r="D17" t="s">
        <v>1019</v>
      </c>
      <c r="E17" t="s">
        <v>1361</v>
      </c>
      <c r="F17" t="s">
        <v>106</v>
      </c>
      <c r="G17" s="78">
        <v>34667.61</v>
      </c>
      <c r="H17" s="78">
        <v>10.7422</v>
      </c>
      <c r="I17" s="78">
        <v>13.276288165062301</v>
      </c>
      <c r="J17" s="79">
        <v>0</v>
      </c>
      <c r="K17" s="79">
        <v>5.79E-2</v>
      </c>
      <c r="L17" s="79">
        <v>0</v>
      </c>
    </row>
    <row r="18" spans="2:12">
      <c r="B18" t="s">
        <v>276</v>
      </c>
      <c r="D18" s="16"/>
      <c r="E18" s="16"/>
    </row>
    <row r="19" spans="2:12">
      <c r="B19" t="s">
        <v>377</v>
      </c>
      <c r="D19" s="16"/>
      <c r="E19" s="16"/>
    </row>
    <row r="20" spans="2:12">
      <c r="B20" t="s">
        <v>378</v>
      </c>
      <c r="D20" s="16"/>
      <c r="E20" s="16"/>
    </row>
    <row r="21" spans="2:12">
      <c r="B21" t="s">
        <v>379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A1:XFD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2020-05-27T14:02:57Z</dcterms:modified>
</cp:coreProperties>
</file>