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11" i="27" l="1"/>
  <c r="C12" i="27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43" i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J38" i="2"/>
  <c r="J35" i="2"/>
  <c r="J26" i="2"/>
  <c r="J23" i="2"/>
  <c r="J22" i="2"/>
  <c r="J21" i="2"/>
  <c r="J19" i="2"/>
  <c r="J17" i="2"/>
  <c r="J37" i="2" l="1"/>
  <c r="J16" i="2"/>
  <c r="J12" i="2" l="1"/>
  <c r="J11" i="2" l="1"/>
  <c r="K33" i="2" l="1"/>
  <c r="K31" i="2"/>
  <c r="K29" i="2"/>
  <c r="K22" i="2"/>
  <c r="K45" i="2"/>
  <c r="K43" i="2"/>
  <c r="K41" i="2"/>
  <c r="K39" i="2"/>
  <c r="K36" i="2"/>
  <c r="K25" i="2"/>
  <c r="K14" i="2"/>
  <c r="K34" i="2"/>
  <c r="K32" i="2"/>
  <c r="K30" i="2"/>
  <c r="K28" i="2"/>
  <c r="K26" i="2"/>
  <c r="K20" i="2"/>
  <c r="K44" i="2"/>
  <c r="K42" i="2"/>
  <c r="K40" i="2"/>
  <c r="K24" i="2"/>
  <c r="K18" i="2"/>
  <c r="K15" i="2"/>
  <c r="K13" i="2"/>
  <c r="K27" i="2"/>
  <c r="K19" i="2"/>
  <c r="K11" i="2"/>
  <c r="K23" i="2"/>
  <c r="K17" i="2"/>
  <c r="K38" i="2"/>
  <c r="K21" i="2"/>
  <c r="K35" i="2"/>
  <c r="K37" i="2"/>
  <c r="K16" i="2"/>
  <c r="K12" i="2"/>
</calcChain>
</file>

<file path=xl/sharedStrings.xml><?xml version="1.0" encoding="utf-8"?>
<sst xmlns="http://schemas.openxmlformats.org/spreadsheetml/2006/main" count="5030" uniqueCount="1389">
  <si>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</si>
  <si>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</si>
  <si>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</si>
  <si>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</si>
  <si>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</si>
  <si>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</si>
  <si>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</si>
  <si>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</si>
  <si>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</si>
  <si>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</si>
  <si>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</si>
  <si>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</si>
  <si>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</si>
  <si>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</si>
  <si>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</si>
  <si>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</si>
  <si>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</si>
  <si>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</si>
  <si>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</si>
  <si>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</si>
  <si>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</si>
  <si>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</si>
  <si>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</si>
  <si>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</si>
  <si>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</si>
  <si>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</si>
  <si>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</si>
  <si>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</si>
  <si>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</si>
  <si>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</si>
  <si>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</si>
  <si>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</si>
  <si>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</si>
  <si>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</si>
  <si>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</si>
  <si>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</si>
  <si>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</si>
  <si>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</si>
  <si>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</si>
  <si>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</si>
  <si>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</si>
  <si>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</si>
  <si>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</si>
  <si>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</si>
  <si>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</si>
  <si>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</si>
  <si>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</si>
  <si>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</si>
  <si>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</si>
  <si>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</si>
  <si>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</si>
  <si>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</si>
  <si>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</si>
  <si>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</si>
  <si>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</si>
  <si>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</si>
  <si>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</si>
  <si>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</si>
  <si>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</si>
  <si>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</si>
  <si>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</si>
  <si>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</si>
  <si>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</si>
  <si>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</si>
  <si>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</si>
  <si>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</si>
  <si>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</si>
  <si>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</si>
  <si>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</si>
  <si>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</si>
  <si>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</si>
  <si>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</si>
  <si>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</si>
  <si>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</si>
  <si>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</si>
  <si>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</si>
  <si>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</si>
  <si>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</si>
  <si>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</si>
  <si>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</si>
  <si>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</si>
  <si>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</si>
  <si>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</si>
  <si>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</si>
  <si>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</si>
  <si>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</si>
  <si>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</si>
  <si>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</si>
  <si>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</si>
  <si>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</si>
  <si>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</si>
  <si>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</si>
  <si>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</si>
  <si>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</si>
  <si>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</si>
  <si>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</si>
  <si>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</si>
  <si>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</si>
  <si>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</si>
  <si>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</si>
  <si>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</si>
  <si>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</si>
  <si>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</si>
  <si>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</si>
  <si>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</si>
  <si>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</si>
  <si>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</si>
  <si>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</si>
  <si>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</si>
  <si>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</si>
  <si>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</si>
  <si>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</si>
  <si>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</si>
  <si>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</si>
  <si>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</si>
  <si>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</si>
  <si>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</si>
  <si>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</si>
  <si>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</si>
  <si>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</si>
  <si>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</si>
  <si>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</si>
  <si>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</si>
  <si>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</si>
  <si>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</si>
  <si>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</si>
  <si>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</si>
  <si>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</si>
  <si>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</si>
  <si>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</si>
  <si>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</si>
  <si>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</si>
  <si>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</si>
  <si>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</si>
  <si>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</si>
  <si>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</si>
  <si>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</si>
  <si>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</si>
  <si>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</si>
  <si>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</si>
  <si>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</si>
  <si>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</si>
  <si>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</si>
  <si>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</si>
  <si>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</si>
  <si>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</si>
  <si>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</si>
  <si>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</si>
  <si>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</si>
  <si>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</si>
  <si>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</si>
  <si>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</si>
  <si>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</si>
  <si>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</si>
  <si>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</si>
  <si>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</si>
  <si>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</si>
  <si>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</si>
  <si>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</si>
  <si>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</si>
  <si>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</si>
  <si>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</si>
  <si>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</si>
  <si>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</si>
  <si>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</si>
  <si>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</si>
  <si>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</si>
  <si>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</si>
  <si>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</si>
  <si>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</si>
  <si>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</si>
  <si>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</si>
  <si>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</si>
  <si>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</si>
  <si>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</si>
  <si>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</si>
  <si>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</si>
  <si>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</si>
  <si>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</si>
  <si>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</si>
  <si>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</si>
  <si>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</si>
  <si>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</si>
  <si>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</si>
  <si>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</si>
  <si>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</si>
  <si>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</si>
  <si>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</si>
  <si>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</si>
  <si>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</si>
  <si>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</si>
  <si>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</si>
  <si>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</si>
  <si>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</si>
  <si>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</si>
  <si>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</si>
  <si>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</si>
  <si>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</si>
  <si>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</si>
  <si>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</si>
  <si>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</si>
  <si>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</si>
  <si>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</si>
  <si>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</si>
  <si>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</si>
  <si>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</si>
  <si>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</si>
  <si>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1111111111- 11- בנק דיסקונט</t>
  </si>
  <si>
    <t>11</t>
  </si>
  <si>
    <t>ilAAA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</si>
  <si>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</si>
  <si>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</si>
  <si>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</si>
  <si>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</si>
  <si>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</si>
  <si>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20001- 60- UBS</t>
  </si>
  <si>
    <t>60</t>
  </si>
  <si>
    <t>Baa1</t>
  </si>
  <si>
    <t>Moodys</t>
  </si>
  <si>
    <t>20001- 11- בנק דיסקונט</t>
  </si>
  <si>
    <t>20001- 10- לאומי</t>
  </si>
  <si>
    <t>100006- 60- UBS</t>
  </si>
  <si>
    <t>100006- 10- לאומי</t>
  </si>
  <si>
    <t>20003- 60- UBS</t>
  </si>
  <si>
    <t>20003- 10- לאומי</t>
  </si>
  <si>
    <t>80031- 10- לאומי</t>
  </si>
  <si>
    <t>200005- 10- לאומי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</si>
  <si>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</si>
  <si>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</si>
  <si>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</si>
  <si>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</si>
  <si>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</si>
  <si>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</si>
  <si>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</si>
  <si>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</si>
  <si>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</si>
  <si>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</si>
  <si>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</si>
  <si>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</si>
  <si>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</si>
  <si>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</si>
  <si>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</si>
  <si>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</si>
  <si>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420- בנק ישראל- מק"מ</t>
  </si>
  <si>
    <t>8200420</t>
  </si>
  <si>
    <t>RF</t>
  </si>
  <si>
    <t>30/06/19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</si>
  <si>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</si>
  <si>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</si>
  <si>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</si>
  <si>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</si>
  <si>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</si>
  <si>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</si>
  <si>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</si>
  <si>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</si>
  <si>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</si>
  <si>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</si>
  <si>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</si>
  <si>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</si>
  <si>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</si>
  <si>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</si>
  <si>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</si>
  <si>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</si>
  <si>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</si>
  <si>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</si>
  <si>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</si>
  <si>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</si>
  <si>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</si>
  <si>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</si>
  <si>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</si>
  <si>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</si>
  <si>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</si>
  <si>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</si>
  <si>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</si>
  <si>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</si>
  <si>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</si>
  <si>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</si>
  <si>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</si>
  <si>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</si>
  <si>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</si>
  <si>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</si>
  <si>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</si>
  <si>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</si>
  <si>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</si>
  <si>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</si>
  <si>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</si>
  <si>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</si>
  <si>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</si>
  <si>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</si>
  <si>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</si>
  <si>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</si>
  <si>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</si>
  <si>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</si>
  <si>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</si>
  <si>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</si>
  <si>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</si>
  <si>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</si>
  <si>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</si>
  <si>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</si>
  <si>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</si>
  <si>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</si>
  <si>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</si>
  <si>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</si>
  <si>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</si>
  <si>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</si>
  <si>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</si>
  <si>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</si>
  <si>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</si>
  <si>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</si>
  <si>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</si>
  <si>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</si>
  <si>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</si>
  <si>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</si>
  <si>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</si>
  <si>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</si>
  <si>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</si>
  <si>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</si>
  <si>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</si>
  <si>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</si>
  <si>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</si>
  <si>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אנרג'יאן- ENERGEAN OIL &amp; GAS PLC</t>
  </si>
  <si>
    <t>GB00BG12Y042_1152290</t>
  </si>
  <si>
    <t>1762</t>
  </si>
  <si>
    <t>חיפושי נפט וגז</t>
  </si>
  <si>
    <t>*דלק קדוחים יהש- דלק קידוחים - שותפות מוגבלת</t>
  </si>
  <si>
    <t>475020</t>
  </si>
  <si>
    <t>550013098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</si>
  <si>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</si>
  <si>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</si>
  <si>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</si>
  <si>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</si>
  <si>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</si>
  <si>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</si>
  <si>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</si>
  <si>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</si>
  <si>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</si>
  <si>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</si>
  <si>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</si>
  <si>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מזון</t>
  </si>
  <si>
    <t>שטראוס- שטראוס גרופ בע"מ</t>
  </si>
  <si>
    <t>746016</t>
  </si>
  <si>
    <t>520003781</t>
  </si>
  <si>
    <t>*שופרסל- שופר-סל בע"מ</t>
  </si>
  <si>
    <t>777037</t>
  </si>
  <si>
    <t>520022732</t>
  </si>
  <si>
    <t>מסחר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</si>
  <si>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</si>
  <si>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</si>
  <si>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</si>
  <si>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</si>
  <si>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</si>
  <si>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</si>
  <si>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</si>
  <si>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נדל"ן מניב בישראל</t>
  </si>
  <si>
    <t>אמות- אמות השקעות בע"מ</t>
  </si>
  <si>
    <t>1097278</t>
  </si>
  <si>
    <t>520026683</t>
  </si>
  <si>
    <t>מבני תעשיה- מבני תעשיה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</si>
  <si>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</si>
  <si>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</si>
  <si>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</si>
  <si>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</si>
  <si>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</si>
  <si>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</si>
  <si>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</si>
  <si>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</si>
  <si>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</si>
  <si>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</si>
  <si>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</si>
  <si>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</si>
  <si>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</si>
  <si>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</si>
  <si>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</si>
  <si>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</si>
  <si>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</si>
  <si>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</si>
  <si>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</si>
  <si>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</si>
  <si>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</si>
  <si>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</si>
  <si>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</si>
  <si>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</si>
  <si>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</si>
  <si>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</si>
  <si>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</si>
  <si>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</si>
  <si>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</si>
  <si>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</si>
  <si>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</si>
  <si>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</si>
  <si>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</si>
  <si>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</si>
  <si>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</si>
  <si>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</si>
  <si>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</si>
  <si>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514401702</t>
  </si>
  <si>
    <t>*פז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</si>
  <si>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</si>
  <si>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</si>
  <si>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</si>
  <si>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</si>
  <si>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</si>
  <si>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</si>
  <si>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</si>
  <si>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</si>
  <si>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</si>
  <si>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</si>
  <si>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</si>
  <si>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</si>
  <si>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</si>
  <si>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</si>
  <si>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</si>
  <si>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</si>
  <si>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</si>
  <si>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</si>
  <si>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בנייה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</si>
  <si>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</si>
  <si>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</si>
  <si>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</si>
  <si>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</si>
  <si>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</si>
  <si>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</si>
  <si>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</si>
  <si>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</si>
  <si>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</si>
  <si>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</si>
  <si>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</si>
  <si>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</si>
  <si>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</si>
  <si>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</si>
  <si>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</si>
  <si>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</si>
  <si>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</si>
  <si>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</si>
  <si>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</si>
  <si>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</si>
  <si>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</si>
  <si>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</si>
  <si>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</si>
  <si>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</si>
  <si>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</si>
  <si>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</si>
  <si>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</si>
  <si>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</si>
  <si>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</si>
  <si>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</si>
  <si>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</si>
  <si>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</si>
  <si>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</si>
  <si>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</si>
  <si>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</si>
  <si>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</si>
  <si>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</si>
  <si>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</si>
  <si>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</si>
  <si>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</si>
  <si>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</si>
  <si>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</si>
  <si>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</si>
  <si>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</si>
  <si>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</si>
  <si>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</si>
  <si>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</si>
  <si>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</si>
  <si>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</si>
  <si>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</si>
  <si>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520001736</t>
  </si>
  <si>
    <t>ישרס- ישרס חברה להשקעות בע"מ</t>
  </si>
  <si>
    <t>613034</t>
  </si>
  <si>
    <t>520017807</t>
  </si>
  <si>
    <t>מגה אור- מגה אור החזקות בע"מ</t>
  </si>
  <si>
    <t>1104488</t>
  </si>
  <si>
    <t>513257873</t>
  </si>
  <si>
    <t>*ריט 1- ריט 1 בע"מ</t>
  </si>
  <si>
    <t>1098920</t>
  </si>
  <si>
    <t>513821488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</si>
  <si>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</si>
  <si>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</si>
  <si>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</si>
  <si>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</si>
  <si>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</si>
  <si>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</si>
  <si>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</si>
  <si>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</si>
  <si>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</si>
  <si>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</si>
  <si>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</si>
  <si>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</si>
  <si>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</si>
  <si>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</si>
  <si>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</si>
  <si>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</si>
  <si>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</si>
  <si>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</si>
  <si>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</si>
  <si>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</si>
  <si>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</si>
  <si>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</si>
  <si>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</si>
  <si>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</si>
  <si>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</si>
  <si>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</si>
  <si>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</si>
  <si>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</si>
  <si>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</si>
  <si>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</si>
  <si>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</si>
  <si>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</si>
  <si>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</si>
  <si>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</si>
  <si>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</si>
  <si>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</si>
  <si>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</si>
  <si>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</si>
  <si>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</si>
  <si>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</si>
  <si>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</si>
  <si>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</si>
  <si>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</si>
  <si>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</si>
  <si>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</si>
  <si>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</si>
  <si>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</si>
  <si>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</si>
  <si>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</si>
  <si>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</si>
  <si>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</si>
  <si>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</si>
  <si>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</si>
  <si>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</si>
  <si>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</si>
  <si>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</si>
  <si>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</si>
  <si>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</si>
  <si>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</si>
  <si>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</si>
  <si>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</si>
  <si>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</si>
  <si>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</si>
  <si>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</si>
  <si>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</si>
  <si>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</si>
  <si>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</si>
  <si>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</si>
  <si>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</si>
  <si>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</si>
  <si>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</si>
  <si>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</si>
  <si>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</si>
  <si>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</si>
  <si>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</si>
  <si>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</si>
  <si>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</si>
  <si>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</si>
  <si>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</si>
  <si>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</si>
  <si>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</si>
  <si>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</si>
  <si>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</si>
  <si>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</si>
  <si>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</si>
  <si>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</si>
  <si>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</si>
  <si>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</si>
  <si>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</si>
  <si>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</si>
  <si>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</si>
  <si>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</si>
  <si>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</si>
  <si>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</si>
  <si>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</si>
  <si>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</si>
  <si>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</si>
  <si>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</si>
  <si>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</si>
  <si>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</si>
  <si>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</si>
  <si>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</si>
  <si>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</si>
  <si>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</si>
  <si>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</si>
  <si>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</si>
  <si>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</si>
  <si>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</si>
  <si>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</si>
  <si>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</si>
  <si>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</si>
  <si>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</si>
  <si>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</si>
  <si>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</si>
  <si>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</si>
  <si>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</si>
  <si>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</si>
  <si>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</si>
  <si>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</si>
  <si>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</si>
  <si>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</si>
  <si>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</si>
  <si>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</si>
  <si>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</si>
  <si>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</si>
  <si>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</si>
  <si>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</si>
  <si>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</si>
  <si>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</si>
  <si>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515327120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</si>
  <si>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</si>
  <si>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</si>
  <si>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</si>
  <si>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</si>
  <si>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</si>
  <si>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</si>
  <si>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</si>
  <si>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</si>
  <si>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</si>
  <si>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</si>
  <si>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</si>
  <si>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</si>
  <si>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</si>
  <si>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</si>
  <si>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</si>
  <si>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</si>
  <si>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</si>
  <si>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</si>
  <si>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</si>
  <si>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</si>
  <si>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</si>
  <si>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</si>
  <si>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</si>
  <si>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</si>
  <si>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</si>
  <si>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</si>
  <si>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</si>
  <si>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</si>
  <si>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</si>
  <si>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</si>
  <si>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</si>
  <si>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</si>
  <si>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</si>
  <si>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</si>
  <si>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NASDAQ</t>
  </si>
  <si>
    <t>בלומברג</t>
  </si>
  <si>
    <t>2264</t>
  </si>
  <si>
    <t>Materials</t>
  </si>
  <si>
    <t>*Mediwound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</si>
  <si>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</si>
  <si>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</si>
  <si>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</si>
  <si>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</si>
  <si>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</si>
  <si>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</si>
  <si>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</si>
  <si>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</si>
  <si>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</si>
  <si>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</si>
  <si>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</si>
  <si>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NYSE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</si>
  <si>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</si>
  <si>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</si>
  <si>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</si>
  <si>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</si>
  <si>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</si>
  <si>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</si>
  <si>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</si>
  <si>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</si>
  <si>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</si>
  <si>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</si>
  <si>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</si>
  <si>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</si>
  <si>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</si>
  <si>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Semiconductors &amp; Semiconductor Equipment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</si>
  <si>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</si>
  <si>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</si>
  <si>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</si>
  <si>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</si>
  <si>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</si>
  <si>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Software &amp; Services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</si>
  <si>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</si>
  <si>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</si>
  <si>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</si>
  <si>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</si>
  <si>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</si>
  <si>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</si>
  <si>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</si>
  <si>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</si>
  <si>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</si>
  <si>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</si>
  <si>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</si>
  <si>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</si>
  <si>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PARTNER COMM ADR- חברת פרטנר תקשורת בע"מ</t>
  </si>
  <si>
    <t>US70211M1099</t>
  </si>
  <si>
    <t>Telecommunication Services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</si>
  <si>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</si>
  <si>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</si>
  <si>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</si>
  <si>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</si>
  <si>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</si>
  <si>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</si>
  <si>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</si>
  <si>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</si>
  <si>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</si>
  <si>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</si>
  <si>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</si>
  <si>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</si>
  <si>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</si>
  <si>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</si>
  <si>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</si>
  <si>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</si>
  <si>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</si>
  <si>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</si>
  <si>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</si>
  <si>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</si>
  <si>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</si>
  <si>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</si>
  <si>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</si>
  <si>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</si>
  <si>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EURONEXT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</si>
  <si>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</si>
  <si>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</si>
  <si>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</si>
  <si>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</si>
  <si>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</si>
  <si>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</si>
  <si>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</si>
  <si>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</si>
  <si>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</si>
  <si>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</si>
  <si>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</si>
  <si>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</si>
  <si>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</si>
  <si>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</si>
  <si>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</si>
  <si>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FWB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</si>
  <si>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</si>
  <si>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</si>
  <si>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</si>
  <si>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</si>
  <si>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</si>
  <si>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</si>
  <si>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</si>
  <si>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</si>
  <si>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</si>
  <si>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</si>
  <si>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</si>
  <si>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</si>
  <si>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</si>
  <si>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</si>
  <si>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</si>
  <si>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</si>
  <si>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</si>
  <si>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</si>
  <si>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</si>
  <si>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</si>
  <si>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</si>
  <si>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</si>
  <si>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</si>
  <si>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</si>
  <si>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</si>
  <si>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</si>
  <si>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</si>
  <si>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</si>
  <si>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</si>
  <si>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</si>
  <si>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</si>
  <si>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</si>
  <si>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</si>
  <si>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</si>
  <si>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</si>
  <si>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</si>
  <si>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Energy</t>
  </si>
  <si>
    <t>Carrefour sa- Carrefour SA</t>
  </si>
  <si>
    <t>FR0000120172</t>
  </si>
  <si>
    <t>12121</t>
  </si>
  <si>
    <t>Food &amp; Staples Retailing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</si>
  <si>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</si>
  <si>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</si>
  <si>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</si>
  <si>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</si>
  <si>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</si>
  <si>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</si>
  <si>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</si>
  <si>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</si>
  <si>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</si>
  <si>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</si>
  <si>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</si>
  <si>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</si>
  <si>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</si>
  <si>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</si>
  <si>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</si>
  <si>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</si>
  <si>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</si>
  <si>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</si>
  <si>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</si>
  <si>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Hotels Restaurants &amp; Leisure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</si>
  <si>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</si>
  <si>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</si>
  <si>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</si>
  <si>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</si>
  <si>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</si>
  <si>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</si>
  <si>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</si>
  <si>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</si>
  <si>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</si>
  <si>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</si>
  <si>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</si>
  <si>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</si>
  <si>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</si>
  <si>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</si>
  <si>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27264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</si>
  <si>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</si>
  <si>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</si>
  <si>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</si>
  <si>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</si>
  <si>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</si>
  <si>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</si>
  <si>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</si>
  <si>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</si>
  <si>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</si>
  <si>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</si>
  <si>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</si>
  <si>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</si>
  <si>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</si>
  <si>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27630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</si>
  <si>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</si>
  <si>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</si>
  <si>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</si>
  <si>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</si>
  <si>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</si>
  <si>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</si>
  <si>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</si>
  <si>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</si>
  <si>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</si>
  <si>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</si>
  <si>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</si>
  <si>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</si>
  <si>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</si>
  <si>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</si>
  <si>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</si>
  <si>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</si>
  <si>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</si>
  <si>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</si>
  <si>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</si>
  <si>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</si>
  <si>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</si>
  <si>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</si>
  <si>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</si>
  <si>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</si>
  <si>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</si>
  <si>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</si>
  <si>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</si>
  <si>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</si>
  <si>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</si>
  <si>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</si>
  <si>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</si>
  <si>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</si>
  <si>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</si>
  <si>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</si>
  <si>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</si>
  <si>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</si>
  <si>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</si>
  <si>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10210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</si>
  <si>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</si>
  <si>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</si>
  <si>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</si>
  <si>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</si>
  <si>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</si>
  <si>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</si>
  <si>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</si>
  <si>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</si>
  <si>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</si>
  <si>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</si>
  <si>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</si>
  <si>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</si>
  <si>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</si>
  <si>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</si>
  <si>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</si>
  <si>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</si>
  <si>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</si>
  <si>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</si>
  <si>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</si>
  <si>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</si>
  <si>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</si>
  <si>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</si>
  <si>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</si>
  <si>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</si>
  <si>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</si>
  <si>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</si>
  <si>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</si>
  <si>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</si>
  <si>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</si>
  <si>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</si>
  <si>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</si>
  <si>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</si>
  <si>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</si>
  <si>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</si>
  <si>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</si>
  <si>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</si>
  <si>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</si>
  <si>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</si>
  <si>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</si>
  <si>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</si>
  <si>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</si>
  <si>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</si>
  <si>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</si>
  <si>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</si>
  <si>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</si>
  <si>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</si>
  <si>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</si>
  <si>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</si>
  <si>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</si>
  <si>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</si>
  <si>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</si>
  <si>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</si>
  <si>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</si>
  <si>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</si>
  <si>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</si>
  <si>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</si>
  <si>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</si>
  <si>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</si>
  <si>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</si>
  <si>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</si>
  <si>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</si>
  <si>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</si>
  <si>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</si>
  <si>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</si>
  <si>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</si>
  <si>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</si>
  <si>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</si>
  <si>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</si>
  <si>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</si>
  <si>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</si>
  <si>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</si>
  <si>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</si>
  <si>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</si>
  <si>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</si>
  <si>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</si>
  <si>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</si>
  <si>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</si>
  <si>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</si>
  <si>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</si>
  <si>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</si>
  <si>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</si>
  <si>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</si>
  <si>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</si>
  <si>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</si>
  <si>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</si>
  <si>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</si>
  <si>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קרן סל תא 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</si>
  <si>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</si>
  <si>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</si>
  <si>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</si>
  <si>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</si>
  <si>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</si>
  <si>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</si>
  <si>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</si>
  <si>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</si>
  <si>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</si>
  <si>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</si>
  <si>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</si>
  <si>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</si>
  <si>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</si>
  <si>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</si>
  <si>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</si>
  <si>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</si>
  <si>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</si>
  <si>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</si>
  <si>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</si>
  <si>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</si>
  <si>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</si>
  <si>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</si>
  <si>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</si>
  <si>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</si>
  <si>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</si>
  <si>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</si>
  <si>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</si>
  <si>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</si>
  <si>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</si>
  <si>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</si>
  <si>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</si>
  <si>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</si>
  <si>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</si>
  <si>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</si>
  <si>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</si>
  <si>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</si>
  <si>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</si>
  <si>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</si>
  <si>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</si>
  <si>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</si>
  <si>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</si>
  <si>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</si>
  <si>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</si>
  <si>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</si>
  <si>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</si>
  <si>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</si>
  <si>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</si>
  <si>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</si>
  <si>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</si>
  <si>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</si>
  <si>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</si>
  <si>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</si>
  <si>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</si>
  <si>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</si>
  <si>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</si>
  <si>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</si>
  <si>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</si>
  <si>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</si>
  <si>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</si>
  <si>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</si>
  <si>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</si>
  <si>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</si>
  <si>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</si>
  <si>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</si>
  <si>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</si>
  <si>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</si>
  <si>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</si>
  <si>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</si>
  <si>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</si>
  <si>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</si>
  <si>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</si>
  <si>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</si>
  <si>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</si>
  <si>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</si>
  <si>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</si>
  <si>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</si>
  <si>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</si>
  <si>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</si>
  <si>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</si>
  <si>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</si>
  <si>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</si>
  <si>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</si>
  <si>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</si>
  <si>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</si>
  <si>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</si>
  <si>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Other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</si>
  <si>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</si>
  <si>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</si>
  <si>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</si>
  <si>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</si>
  <si>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</si>
  <si>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</si>
  <si>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</si>
  <si>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</si>
  <si>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</si>
  <si>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</si>
  <si>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</si>
  <si>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</si>
  <si>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</si>
  <si>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</si>
  <si>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</si>
  <si>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</si>
  <si>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</si>
  <si>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</si>
  <si>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</si>
  <si>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</si>
  <si>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</si>
  <si>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</si>
  <si>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</si>
  <si>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</si>
  <si>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</si>
  <si>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</si>
  <si>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</si>
  <si>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</si>
  <si>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BLACKROCK  EM MKTS  IND- BLACKROCK GLOBAL FUNDS</t>
  </si>
  <si>
    <t>IE00B3T0V975</t>
  </si>
  <si>
    <t>26017</t>
  </si>
  <si>
    <t>COMEEIA ID Comgest Gr PLC - EU- Comgest</t>
  </si>
  <si>
    <t>IE00B5WN3467</t>
  </si>
  <si>
    <t>12656</t>
  </si>
  <si>
    <t>COMGEST GROWTH JAPAN-YEN IA- Comgest</t>
  </si>
  <si>
    <t>IE00BQ1YBP44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</si>
  <si>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</si>
  <si>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</si>
  <si>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</si>
  <si>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</si>
  <si>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</si>
  <si>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</si>
  <si>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</si>
  <si>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</si>
  <si>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</si>
  <si>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</si>
  <si>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</si>
  <si>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</si>
  <si>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</si>
  <si>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</si>
  <si>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</si>
  <si>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</si>
  <si>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</si>
  <si>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</si>
  <si>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</si>
  <si>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</si>
  <si>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</si>
  <si>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</si>
  <si>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</si>
  <si>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</si>
  <si>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</si>
  <si>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</si>
  <si>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</si>
  <si>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</si>
  <si>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</si>
  <si>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</si>
  <si>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</si>
  <si>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</si>
  <si>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</si>
  <si>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</si>
  <si>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</si>
  <si>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</si>
  <si>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</si>
  <si>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</si>
  <si>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</si>
  <si>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</si>
  <si>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</si>
  <si>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</si>
  <si>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</si>
  <si>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</si>
  <si>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</si>
  <si>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</si>
  <si>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</si>
  <si>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</si>
  <si>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</si>
  <si>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</si>
  <si>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</si>
  <si>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</si>
  <si>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</si>
  <si>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</si>
  <si>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</si>
  <si>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</si>
  <si>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</si>
  <si>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</si>
  <si>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medlnvest capital s.a.r.l- Medinvest</t>
  </si>
  <si>
    <t>2751</t>
  </si>
  <si>
    <t>12074</t>
  </si>
  <si>
    <t>Health Care Equipment &amp; Services</t>
  </si>
  <si>
    <t>סה"כ קרנות הון סיכון</t>
  </si>
  <si>
    <t>סה"כ קרנות גידור</t>
  </si>
  <si>
    <t>סה"כ קרנות נדל"ן</t>
  </si>
  <si>
    <t>סה"כ קרנות השקעה אחרות</t>
  </si>
  <si>
    <t>קרן תשתיות - ISRAEL INFRASTUC- I. INFRASTUCTURE</t>
  </si>
  <si>
    <t>65001010</t>
  </si>
  <si>
    <t>22/11/07</t>
  </si>
  <si>
    <t>s.h. sky l.p- ס. ה. סקיי 11 ש.מ.</t>
  </si>
  <si>
    <t>50492</t>
  </si>
  <si>
    <t>07/12/09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</si>
  <si>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</si>
  <si>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</si>
  <si>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</si>
  <si>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</si>
  <si>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</si>
  <si>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</si>
  <si>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</si>
  <si>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</si>
  <si>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</si>
  <si>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</si>
  <si>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</si>
  <si>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</si>
  <si>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</si>
  <si>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</si>
  <si>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</si>
  <si>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</si>
  <si>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</si>
  <si>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</si>
  <si>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</si>
  <si>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31/03/20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</si>
  <si>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</si>
  <si>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</si>
  <si>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</si>
  <si>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</si>
  <si>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</si>
  <si>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</si>
  <si>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</si>
  <si>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</si>
  <si>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</si>
  <si>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</si>
  <si>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</si>
  <si>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</si>
  <si>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</si>
  <si>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</si>
  <si>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</si>
  <si>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</si>
  <si>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</si>
  <si>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</si>
  <si>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</si>
  <si>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</si>
  <si>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</si>
  <si>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</si>
  <si>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</si>
  <si>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</si>
  <si>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</si>
  <si>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</si>
  <si>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FWD CCY\ILS 20200326 USD\ILS 3.5622000 20201117</t>
  </si>
  <si>
    <t>90010097</t>
  </si>
  <si>
    <t>26/03/20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</si>
  <si>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</si>
  <si>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</si>
  <si>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</si>
  <si>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</si>
  <si>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</si>
  <si>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</si>
  <si>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</si>
  <si>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</si>
  <si>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</si>
  <si>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</si>
  <si>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</si>
  <si>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</si>
  <si>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</si>
  <si>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20190610 USD\ILS 3.5136000 20200519- בנק לאומי לישראל בע"מ</t>
  </si>
  <si>
    <t>90008597</t>
  </si>
  <si>
    <t>10/06/19</t>
  </si>
  <si>
    <t>FWD CCY\ILS 20190624 USD\ILS 3.5465000 20200507- בנק לאומי לישראל בע"מ</t>
  </si>
  <si>
    <t>90008696</t>
  </si>
  <si>
    <t>24/06/19</t>
  </si>
  <si>
    <t>FWD CCY\ILS 20190625 USD\ILS 3.5300000 20200618- בנק לאומי לישראל בע"מ</t>
  </si>
  <si>
    <t>90008711</t>
  </si>
  <si>
    <t>25/06/19</t>
  </si>
  <si>
    <t>FWD CCY\ILS 20190626 USD\ILS 3.5072000 20201020- בנק לאומי לישראל בע"מ</t>
  </si>
  <si>
    <t>90008718</t>
  </si>
  <si>
    <t>26/06/19</t>
  </si>
  <si>
    <t>FWD CCY\ILS 20190627 USD\ILS 3.4932000 20201020- בנק לאומי לישראל בע"מ</t>
  </si>
  <si>
    <t>90008735</t>
  </si>
  <si>
    <t>27/06/19</t>
  </si>
  <si>
    <t>FWD CCY\ILS 20190708 USD\ILS 3.4930000 20200915- בנק לאומי לישראל בע"מ</t>
  </si>
  <si>
    <t>90008793</t>
  </si>
  <si>
    <t>08/07/19</t>
  </si>
  <si>
    <t>FWD CCY\ILS 20190710 USD\ILS 3.4710000 20201203- בנק לאומי לישראל בע"מ</t>
  </si>
  <si>
    <t>90008814</t>
  </si>
  <si>
    <t>10/07/19</t>
  </si>
  <si>
    <t>FWD CCY\ILS 20190729 USD\ILS 3.4327000 20201116- בנק לאומי לישראל בע"מ</t>
  </si>
  <si>
    <t>90008892</t>
  </si>
  <si>
    <t>29/07/19</t>
  </si>
  <si>
    <t>FWD CCY\ILS 20190730 USD\ILS 3.4174000 20201105- בנק לאומי לישראל בע"מ</t>
  </si>
  <si>
    <t>90008902</t>
  </si>
  <si>
    <t>30/07/19</t>
  </si>
  <si>
    <t>FWD CCY\ILS 20190916 USD\ILS 3.4673000 20200714- בנק לאומי לישראל בע"מ</t>
  </si>
  <si>
    <t>90009125</t>
  </si>
  <si>
    <t>16/09/19</t>
  </si>
  <si>
    <t>FWD CCY\ILS 20191119 USD\ILS 3.3943000 20201124- בנק לאומי לישראל בע"מ</t>
  </si>
  <si>
    <t>90009385</t>
  </si>
  <si>
    <t>19/11/19</t>
  </si>
  <si>
    <t>FWD CCY\ILS 20191126 USD\ILS 3.4410000 20200506- בנק לאומי לישראל בע"מ</t>
  </si>
  <si>
    <t>90009418</t>
  </si>
  <si>
    <t>26/11/19</t>
  </si>
  <si>
    <t>FWD CCY\ILS 20191202 USD\ILS 3.4400000 20200520- בנק לאומי לישראל בע"מ</t>
  </si>
  <si>
    <t>90009436</t>
  </si>
  <si>
    <t>02/12/19</t>
  </si>
  <si>
    <t>FWD CCY\ILS 20191204 USD\ILS 3.4422000 20200626- בנק לאומי לישראל בע"מ</t>
  </si>
  <si>
    <t>90009455</t>
  </si>
  <si>
    <t>04/12/19</t>
  </si>
  <si>
    <t>FWD CCY\ILS 20191230 USD\ILS 3.4491000 20200401- בנק לאומי לישראל בע"מ</t>
  </si>
  <si>
    <t>90009562</t>
  </si>
  <si>
    <t>30/12/19</t>
  </si>
  <si>
    <t>FWD CCY\ILS 20200120 USD\ILS 3.4381000 20200513- בנק לאומי לישראל בע"מ</t>
  </si>
  <si>
    <t>90009660</t>
  </si>
  <si>
    <t>20/01/20</t>
  </si>
  <si>
    <t>FWD CCY\ILS 20200212 USD\ILS 3.4028000 20200507- בנק לאומי לישראל בע"מ</t>
  </si>
  <si>
    <t>90009826</t>
  </si>
  <si>
    <t>12/02/20</t>
  </si>
  <si>
    <t>FWD CCY\ILS 20200225 USD\ILS 3.3834000 20201022- בנק לאומי לישראל בע"מ</t>
  </si>
  <si>
    <t>90009894</t>
  </si>
  <si>
    <t>25/02/20</t>
  </si>
  <si>
    <t>FWD CCY\ILS 20200303 USD\ILS 3.4027000 20210322- בנק לאומי לישראל בע"מ</t>
  </si>
  <si>
    <t>90009920</t>
  </si>
  <si>
    <t>03/03/20</t>
  </si>
  <si>
    <t>FWD CCY\ILS 20200311 USD\ILS 3.5538000 20200401- בנק לאומי לישראל בע"מ</t>
  </si>
  <si>
    <t>90009959</t>
  </si>
  <si>
    <t>11/03/20</t>
  </si>
  <si>
    <t>FWD CCY\ILS 20200319 USD\ILS 3.6565000 20200721- בנק לאומי לישראל בע"מ</t>
  </si>
  <si>
    <t>90010036</t>
  </si>
  <si>
    <t>19/03/20</t>
  </si>
  <si>
    <t>FWD CCY\ILS 20200323 USD\ILS 3.6678000 20200507- בנק לאומי לישראל בע"מ</t>
  </si>
  <si>
    <t>90010059</t>
  </si>
  <si>
    <t>23/03/20</t>
  </si>
  <si>
    <t>FWD CCY\ILS 20200324 USD\ILS 3.5985000 20200715- בנק לאומי לישראל בע"מ</t>
  </si>
  <si>
    <t>90010076</t>
  </si>
  <si>
    <t>24/03/20</t>
  </si>
  <si>
    <t>FWD CCY\ILS 20200325 USD\ILS 3.6225000 20200715- בנק לאומי לישראל בע"מ</t>
  </si>
  <si>
    <t>90010091</t>
  </si>
  <si>
    <t>25/03/20</t>
  </si>
  <si>
    <t>FWD CCY\ILS 20200325 USD\ILS 3.6399000 20200421- בנק לאומי לישראל בע"מ</t>
  </si>
  <si>
    <t>90010093</t>
  </si>
  <si>
    <t>FWD CCY\ILS 20200330 USD\ILS 3.5657000 20200422- בנק לאומי לישראל בע"מ</t>
  </si>
  <si>
    <t>90010113</t>
  </si>
  <si>
    <t>30/03/20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</si>
  <si>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</si>
  <si>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</si>
  <si>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</si>
  <si>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</si>
  <si>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</si>
  <si>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</si>
  <si>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</si>
  <si>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FW דולר ליורו</t>
  </si>
  <si>
    <t>702000201</t>
  </si>
  <si>
    <t>702000202</t>
  </si>
  <si>
    <t>702000264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</si>
  <si>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</si>
  <si>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</si>
  <si>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</si>
  <si>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</si>
  <si>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</si>
  <si>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</si>
  <si>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</si>
  <si>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</si>
  <si>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FW יורו- דולר</t>
  </si>
  <si>
    <t>702000061</t>
  </si>
  <si>
    <t>שורט ליש"ט דולר</t>
  </si>
  <si>
    <t>702000255</t>
  </si>
  <si>
    <t>FWD CCY\CCY 20190627 EUR\USD 1.1612500 20200427- בנק לאומי לישראל בע"מ</t>
  </si>
  <si>
    <t>90008736</t>
  </si>
  <si>
    <t>FWD CCY\CCY 20190701 EUR\USD 1.1595000 20200427- בנק לאומי לישראל בע"מ</t>
  </si>
  <si>
    <t>90008742</t>
  </si>
  <si>
    <t>01/07/19</t>
  </si>
  <si>
    <t>FWD CCY\CCY 20190801 EUR\USD 1.1262200 20200420- בנק לאומי לישראל בע"מ</t>
  </si>
  <si>
    <t>90008920</t>
  </si>
  <si>
    <t>01/08/19</t>
  </si>
  <si>
    <t>FWD CCY\CCY 20190905 GBP\USD 1.2363700 20200423- בנק לאומי לישראל בע"מ</t>
  </si>
  <si>
    <t>90009080</t>
  </si>
  <si>
    <t>05/09/19</t>
  </si>
  <si>
    <t>FWD CCY\CCY 20191003 GBP\USD 1.2378500 20200518- בנק לאומי לישראל בע"מ</t>
  </si>
  <si>
    <t>90009203</t>
  </si>
  <si>
    <t>03/10/19</t>
  </si>
  <si>
    <t>FWD CCY\CCY 20191023 GBP\USD 1.2963000 20200423- בנק לאומי לישראל בע"מ</t>
  </si>
  <si>
    <t>90009261</t>
  </si>
  <si>
    <t>23/10/19</t>
  </si>
  <si>
    <t>FWD CCY\CCY 20191028 GBP\USD 1.2928500 20200423- בנק לאומי לישראל בע"מ</t>
  </si>
  <si>
    <t>90009289</t>
  </si>
  <si>
    <t>28/10/19</t>
  </si>
  <si>
    <t>FWD CCY\CCY 20191104 USD\JPY 107.0300000 20200526- בנק לאומי לישראל בע"מ</t>
  </si>
  <si>
    <t>90009325</t>
  </si>
  <si>
    <t>04/11/19</t>
  </si>
  <si>
    <t>FWD CCY\CCY 20191105 EUR\USD 1.1224000 20200420- בנק לאומי לישראל בע"מ</t>
  </si>
  <si>
    <t>90009333</t>
  </si>
  <si>
    <t>05/11/19</t>
  </si>
  <si>
    <t>FWD CCY\CCY 20191216 GBP\USD 1.3433500 20200518- בנק לאומי לישראל בע"מ</t>
  </si>
  <si>
    <t>90009510</t>
  </si>
  <si>
    <t>16/12/19</t>
  </si>
  <si>
    <t>FWD CCY\CCY 20191230 USD\JPY 108.3450000 20200526- בנק לאומי לישראל בע"מ</t>
  </si>
  <si>
    <t>90009563</t>
  </si>
  <si>
    <t>FWD CCY\CCY 20200114 GBP\USD 1.3032300 20200423- בנק לאומי לישראל בע"מ</t>
  </si>
  <si>
    <t>90009632</t>
  </si>
  <si>
    <t>14/01/20</t>
  </si>
  <si>
    <t>FWD CCY\CCY 20200217 USD\CAD 1.3230800 20200527- בנק לאומי לישראל בע"מ</t>
  </si>
  <si>
    <t>90009839</t>
  </si>
  <si>
    <t>17/02/20</t>
  </si>
  <si>
    <t>FWD CCY\CCY 20200220 EUR\USD 1.0917200 20200914- בנק לאומי לישראל בע"מ</t>
  </si>
  <si>
    <t>90009873</t>
  </si>
  <si>
    <t>20/02/20</t>
  </si>
  <si>
    <t>FWD CCY\CCY 20200330 EUR\USD 1.1047500 20200427- בנק לאומי לישראל בע"מ</t>
  </si>
  <si>
    <t>90010112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</si>
  <si>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</si>
  <si>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</si>
  <si>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</si>
  <si>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</si>
  <si>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</si>
  <si>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</si>
  <si>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</si>
  <si>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</si>
  <si>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</si>
  <si>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</si>
  <si>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</si>
  <si>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</si>
  <si>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</si>
  <si>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</si>
  <si>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</si>
  <si>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</si>
  <si>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</si>
  <si>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</si>
  <si>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</si>
  <si>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</si>
  <si>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</si>
  <si>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</si>
  <si>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</si>
  <si>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</si>
  <si>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</si>
  <si>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</si>
  <si>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</si>
  <si>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</si>
  <si>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</si>
  <si>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ביטחונות CSA במטבע 20001 (OTC)- בנק לאומי</t>
  </si>
  <si>
    <t>77721001</t>
  </si>
  <si>
    <t>חייבים וזכאים בגין שיקוף</t>
  </si>
  <si>
    <t>26630548</t>
  </si>
  <si>
    <t>מגדל מקפת קרנות פנסיה וקופות גמל בע"מ</t>
  </si>
  <si>
    <t>מגדל השתלמות מסלול מניות</t>
  </si>
  <si>
    <t>בנק דיסקונט</t>
  </si>
  <si>
    <t>בנק לאומי</t>
  </si>
  <si>
    <t>200040- 10- לאומי</t>
  </si>
  <si>
    <t>30005- 10- לאומי</t>
  </si>
  <si>
    <t>UBS</t>
  </si>
  <si>
    <t>Sky I</t>
  </si>
  <si>
    <t>Fimi Israel Opportunity II</t>
  </si>
  <si>
    <t>Israel Infrastructure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</si>
</sst>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10" fontId="18" fillId="4" borderId="0" xfId="12" applyNumberFormat="1" applyFont="1" applyFill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43921</v>
      </c>
    </row>
    <row r="2" spans="1:36">
      <c r="B2" s="2" t="s">
        <v>1</v>
      </c>
      <c r="C2" s="12" t="s">
        <v>1379</v>
      </c>
    </row>
    <row r="3" spans="1:36">
      <c r="B3" s="2" t="s">
        <v>2</v>
      </c>
      <c r="C3" s="83" t="s">
        <v>1380</v>
      </c>
    </row>
    <row r="4" spans="1:36">
      <c r="B4" s="2" t="s">
        <v>3</v>
      </c>
      <c r="C4" s="84" t="s">
        <v>197</v>
      </c>
    </row>
    <row r="5" spans="1:36">
      <c r="B5" s="74" t="s">
        <v>198</v>
      </c>
      <c r="C5" t="s">
        <v>199</v>
      </c>
    </row>
    <row r="6" spans="1:36" ht="26.25" customHeight="1">
      <c r="B6" s="94" t="s">
        <v>4</v>
      </c>
      <c r="C6" s="95"/>
      <c r="D6" s="96"/>
    </row>
    <row r="7" spans="1:36" s="3" customFormat="1" ht="31.5">
      <c r="B7" s="4"/>
      <c r="C7" s="60" t="s">
        <v>5</v>
      </c>
      <c r="D7" s="61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2" t="s">
        <v>6</v>
      </c>
      <c r="D8" s="63" t="s">
        <v>7</v>
      </c>
      <c r="AJ8" s="5" t="s">
        <v>8</v>
      </c>
    </row>
    <row r="9" spans="1:36" s="6" customFormat="1" ht="18" customHeight="1">
      <c r="B9" s="66"/>
      <c r="C9" s="65" t="s">
        <v>9</v>
      </c>
      <c r="D9" s="64" t="s">
        <v>10</v>
      </c>
      <c r="AJ9" s="5" t="s">
        <v>11</v>
      </c>
    </row>
    <row r="10" spans="1:36" s="6" customFormat="1" ht="18" customHeight="1">
      <c r="B10" s="67" t="s">
        <v>12</v>
      </c>
      <c r="C10" s="58"/>
      <c r="D10" s="58"/>
      <c r="AJ10" s="8"/>
    </row>
    <row r="11" spans="1:36">
      <c r="A11" s="9" t="s">
        <v>13</v>
      </c>
      <c r="B11" s="68" t="s">
        <v>14</v>
      </c>
      <c r="C11" s="75">
        <v>44006.272221809479</v>
      </c>
      <c r="D11" s="90">
        <f>C11/$C$42</f>
        <v>0.2231338997732504</v>
      </c>
    </row>
    <row r="12" spans="1:36">
      <c r="B12" s="68" t="s">
        <v>15</v>
      </c>
      <c r="C12" s="59"/>
      <c r="D12" s="59"/>
    </row>
    <row r="13" spans="1:36">
      <c r="A13" s="10" t="s">
        <v>13</v>
      </c>
      <c r="B13" s="69" t="s">
        <v>16</v>
      </c>
      <c r="C13" s="77">
        <v>9528.6771808079993</v>
      </c>
      <c r="D13" s="78">
        <f t="shared" ref="D13:D22" si="0">C13/$C$42</f>
        <v>4.8315178534489488E-2</v>
      </c>
    </row>
    <row r="14" spans="1:36">
      <c r="A14" s="10" t="s">
        <v>13</v>
      </c>
      <c r="B14" s="69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69" t="s">
        <v>18</v>
      </c>
      <c r="C15" s="77">
        <v>0</v>
      </c>
      <c r="D15" s="78">
        <f t="shared" si="0"/>
        <v>0</v>
      </c>
    </row>
    <row r="16" spans="1:36">
      <c r="A16" s="10" t="s">
        <v>13</v>
      </c>
      <c r="B16" s="69" t="s">
        <v>19</v>
      </c>
      <c r="C16" s="77">
        <v>84226.945097641234</v>
      </c>
      <c r="D16" s="78">
        <f t="shared" si="0"/>
        <v>0.4270729097637565</v>
      </c>
    </row>
    <row r="17" spans="1:4">
      <c r="A17" s="10" t="s">
        <v>13</v>
      </c>
      <c r="B17" s="69" t="s">
        <v>195</v>
      </c>
      <c r="C17" s="77">
        <v>48467.034581192958</v>
      </c>
      <c r="D17" s="78">
        <f t="shared" si="0"/>
        <v>0.24575220509559187</v>
      </c>
    </row>
    <row r="18" spans="1:4" ht="33">
      <c r="A18" s="10" t="s">
        <v>13</v>
      </c>
      <c r="B18" s="69" t="s">
        <v>20</v>
      </c>
      <c r="C18" s="77">
        <v>5864.1153560724861</v>
      </c>
      <c r="D18" s="78">
        <f t="shared" si="0"/>
        <v>2.9734009768547801E-2</v>
      </c>
    </row>
    <row r="19" spans="1:4">
      <c r="A19" s="10" t="s">
        <v>13</v>
      </c>
      <c r="B19" s="69" t="s">
        <v>21</v>
      </c>
      <c r="C19" s="77">
        <v>7.4984083305168996</v>
      </c>
      <c r="D19" s="78">
        <f t="shared" si="0"/>
        <v>3.8020695878240107E-5</v>
      </c>
    </row>
    <row r="20" spans="1:4">
      <c r="A20" s="10" t="s">
        <v>13</v>
      </c>
      <c r="B20" s="69" t="s">
        <v>22</v>
      </c>
      <c r="C20" s="77">
        <v>228.40543349999999</v>
      </c>
      <c r="D20" s="78">
        <f t="shared" si="0"/>
        <v>1.1581302512826022E-3</v>
      </c>
    </row>
    <row r="21" spans="1:4">
      <c r="A21" s="10" t="s">
        <v>13</v>
      </c>
      <c r="B21" s="69" t="s">
        <v>23</v>
      </c>
      <c r="C21" s="77">
        <v>-2996.948678196974</v>
      </c>
      <c r="D21" s="78">
        <f t="shared" si="0"/>
        <v>-1.5196034842845908E-2</v>
      </c>
    </row>
    <row r="22" spans="1:4">
      <c r="A22" s="10" t="s">
        <v>13</v>
      </c>
      <c r="B22" s="69" t="s">
        <v>24</v>
      </c>
      <c r="C22" s="77">
        <v>0</v>
      </c>
      <c r="D22" s="78">
        <f t="shared" si="0"/>
        <v>0</v>
      </c>
    </row>
    <row r="23" spans="1:4">
      <c r="B23" s="68" t="s">
        <v>25</v>
      </c>
      <c r="C23" s="59"/>
      <c r="D23" s="59"/>
    </row>
    <row r="24" spans="1:4">
      <c r="A24" s="10" t="s">
        <v>13</v>
      </c>
      <c r="B24" s="69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69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69" t="s">
        <v>18</v>
      </c>
      <c r="C26" s="77">
        <v>0</v>
      </c>
      <c r="D26" s="78">
        <f t="shared" si="1"/>
        <v>0</v>
      </c>
    </row>
    <row r="27" spans="1:4">
      <c r="A27" s="10" t="s">
        <v>13</v>
      </c>
      <c r="B27" s="69" t="s">
        <v>28</v>
      </c>
      <c r="C27" s="77">
        <v>434.69237382260002</v>
      </c>
      <c r="D27" s="78">
        <f t="shared" si="1"/>
        <v>2.2041086344200241E-3</v>
      </c>
    </row>
    <row r="28" spans="1:4">
      <c r="A28" s="10" t="s">
        <v>13</v>
      </c>
      <c r="B28" s="69" t="s">
        <v>29</v>
      </c>
      <c r="C28" s="77">
        <v>29.737543603630101</v>
      </c>
      <c r="D28" s="78">
        <f t="shared" si="1"/>
        <v>1.5078428003421148E-4</v>
      </c>
    </row>
    <row r="29" spans="1:4">
      <c r="A29" s="10" t="s">
        <v>13</v>
      </c>
      <c r="B29" s="69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69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69" t="s">
        <v>32</v>
      </c>
      <c r="C31" s="77">
        <v>-1292.9358153391279</v>
      </c>
      <c r="D31" s="78">
        <f t="shared" si="1"/>
        <v>-6.5558338861101588E-3</v>
      </c>
    </row>
    <row r="32" spans="1:4">
      <c r="A32" s="10" t="s">
        <v>13</v>
      </c>
      <c r="B32" s="69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8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8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8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8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8" t="s">
        <v>38</v>
      </c>
      <c r="C37" s="77">
        <v>8715.6301794499996</v>
      </c>
      <c r="D37" s="78">
        <f t="shared" si="1"/>
        <v>4.4192621931704874E-2</v>
      </c>
    </row>
    <row r="38" spans="1:4">
      <c r="A38" s="10"/>
      <c r="B38" s="70" t="s">
        <v>39</v>
      </c>
      <c r="C38" s="59"/>
      <c r="D38" s="59"/>
    </row>
    <row r="39" spans="1:4">
      <c r="A39" s="10" t="s">
        <v>13</v>
      </c>
      <c r="B39" s="71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1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1" t="s">
        <v>42</v>
      </c>
      <c r="C41" s="77">
        <v>0</v>
      </c>
      <c r="D41" s="78">
        <f t="shared" si="2"/>
        <v>0</v>
      </c>
    </row>
    <row r="42" spans="1:4">
      <c r="B42" s="71" t="s">
        <v>43</v>
      </c>
      <c r="C42" s="77">
        <v>197219.12388269481</v>
      </c>
      <c r="D42" s="78">
        <f t="shared" si="2"/>
        <v>1</v>
      </c>
    </row>
    <row r="43" spans="1:4">
      <c r="A43" s="10" t="s">
        <v>13</v>
      </c>
      <c r="B43" s="72" t="s">
        <v>44</v>
      </c>
      <c r="C43" s="77">
        <f>'יתרת התחייבות להשקעה'!C11</f>
        <v>90.27000000000001</v>
      </c>
      <c r="D43" s="78">
        <f>C43/$C$42</f>
        <v>4.5771423289402841E-4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43921</v>
      </c>
    </row>
    <row r="2" spans="2:61" s="1" customFormat="1">
      <c r="B2" s="2" t="s">
        <v>1</v>
      </c>
      <c r="C2" s="12" t="s">
        <v>1379</v>
      </c>
    </row>
    <row r="3" spans="2:61" s="1" customFormat="1">
      <c r="B3" s="2" t="s">
        <v>2</v>
      </c>
      <c r="C3" s="83" t="s">
        <v>1380</v>
      </c>
    </row>
    <row r="4" spans="2:61" s="1" customFormat="1">
      <c r="B4" s="2" t="s">
        <v>3</v>
      </c>
      <c r="C4" s="84" t="s">
        <v>197</v>
      </c>
    </row>
    <row r="5" spans="2:61">
      <c r="B5" s="74" t="s">
        <v>198</v>
      </c>
      <c r="C5" t="s">
        <v>199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-29.24</v>
      </c>
      <c r="H11" s="7"/>
      <c r="I11" s="75">
        <v>228.40543349999999</v>
      </c>
      <c r="J11" s="25"/>
      <c r="K11" s="76">
        <v>1</v>
      </c>
      <c r="L11" s="76">
        <v>1.1999999999999999E-3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-123.6237</v>
      </c>
      <c r="K12" s="80">
        <v>-0.54120000000000001</v>
      </c>
      <c r="L12" s="80">
        <v>-5.9999999999999995E-4</v>
      </c>
    </row>
    <row r="13" spans="2:61">
      <c r="B13" s="79" t="s">
        <v>1081</v>
      </c>
      <c r="C13" s="16"/>
      <c r="D13" s="16"/>
      <c r="E13" s="16"/>
      <c r="G13" s="81">
        <v>0</v>
      </c>
      <c r="I13" s="81">
        <v>-123.6237</v>
      </c>
      <c r="K13" s="80">
        <v>-0.54120000000000001</v>
      </c>
      <c r="L13" s="80">
        <v>-5.9999999999999995E-4</v>
      </c>
    </row>
    <row r="14" spans="2:61">
      <c r="B14" t="s">
        <v>1082</v>
      </c>
      <c r="C14" t="s">
        <v>1083</v>
      </c>
      <c r="D14" t="s">
        <v>100</v>
      </c>
      <c r="E14" t="s">
        <v>123</v>
      </c>
      <c r="F14" t="s">
        <v>102</v>
      </c>
      <c r="G14" s="77">
        <v>1</v>
      </c>
      <c r="H14" s="77">
        <v>1309000</v>
      </c>
      <c r="I14" s="77">
        <v>13.09</v>
      </c>
      <c r="J14" s="78">
        <v>0</v>
      </c>
      <c r="K14" s="78">
        <v>5.7299999999999997E-2</v>
      </c>
      <c r="L14" s="78">
        <v>1E-4</v>
      </c>
    </row>
    <row r="15" spans="2:61">
      <c r="B15" t="s">
        <v>1084</v>
      </c>
      <c r="C15" t="s">
        <v>1085</v>
      </c>
      <c r="D15" t="s">
        <v>100</v>
      </c>
      <c r="E15" t="s">
        <v>123</v>
      </c>
      <c r="F15" t="s">
        <v>102</v>
      </c>
      <c r="G15" s="77">
        <v>-1</v>
      </c>
      <c r="H15" s="77">
        <v>529000</v>
      </c>
      <c r="I15" s="77">
        <v>-5.29</v>
      </c>
      <c r="J15" s="78">
        <v>0</v>
      </c>
      <c r="K15" s="78">
        <v>-2.3199999999999998E-2</v>
      </c>
      <c r="L15" s="78">
        <v>0</v>
      </c>
    </row>
    <row r="16" spans="2:61">
      <c r="B16" t="s">
        <v>1086</v>
      </c>
      <c r="C16" t="s">
        <v>1087</v>
      </c>
      <c r="D16" t="s">
        <v>100</v>
      </c>
      <c r="E16" t="s">
        <v>123</v>
      </c>
      <c r="F16" t="s">
        <v>102</v>
      </c>
      <c r="G16" s="77">
        <v>31.18</v>
      </c>
      <c r="H16" s="77">
        <v>16500</v>
      </c>
      <c r="I16" s="77">
        <v>5.1447000000000003</v>
      </c>
      <c r="J16" s="78">
        <v>0</v>
      </c>
      <c r="K16" s="78">
        <v>2.2499999999999999E-2</v>
      </c>
      <c r="L16" s="78">
        <v>0</v>
      </c>
    </row>
    <row r="17" spans="2:12">
      <c r="B17" t="s">
        <v>1088</v>
      </c>
      <c r="C17" t="s">
        <v>1089</v>
      </c>
      <c r="D17" t="s">
        <v>100</v>
      </c>
      <c r="E17" t="s">
        <v>123</v>
      </c>
      <c r="F17" t="s">
        <v>102</v>
      </c>
      <c r="G17" s="77">
        <v>-31.18</v>
      </c>
      <c r="H17" s="77">
        <v>438000</v>
      </c>
      <c r="I17" s="77">
        <v>-136.5684</v>
      </c>
      <c r="J17" s="78">
        <v>0</v>
      </c>
      <c r="K17" s="78">
        <v>-0.59789999999999999</v>
      </c>
      <c r="L17" s="78">
        <v>-6.9999999999999999E-4</v>
      </c>
    </row>
    <row r="18" spans="2:12">
      <c r="B18" s="79" t="s">
        <v>1090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1091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284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236</v>
      </c>
      <c r="C24" s="16"/>
      <c r="D24" s="16"/>
      <c r="E24" s="16"/>
      <c r="G24" s="81">
        <v>-29.24</v>
      </c>
      <c r="I24" s="81">
        <v>352.0291335</v>
      </c>
      <c r="K24" s="80">
        <v>1.5411999999999999</v>
      </c>
      <c r="L24" s="80">
        <v>1.8E-3</v>
      </c>
    </row>
    <row r="25" spans="2:12">
      <c r="B25" s="79" t="s">
        <v>1081</v>
      </c>
      <c r="C25" s="16"/>
      <c r="D25" s="16"/>
      <c r="E25" s="16"/>
      <c r="G25" s="81">
        <v>-29.24</v>
      </c>
      <c r="I25" s="81">
        <v>352.0291335</v>
      </c>
      <c r="K25" s="80">
        <v>1.5411999999999999</v>
      </c>
      <c r="L25" s="80">
        <v>1.8E-3</v>
      </c>
    </row>
    <row r="26" spans="2:12">
      <c r="B26" t="s">
        <v>1092</v>
      </c>
      <c r="C26" t="s">
        <v>1093</v>
      </c>
      <c r="D26" t="s">
        <v>640</v>
      </c>
      <c r="E26" t="s">
        <v>1033</v>
      </c>
      <c r="F26" t="s">
        <v>106</v>
      </c>
      <c r="G26" s="77">
        <v>-3.77</v>
      </c>
      <c r="H26" s="77">
        <v>39000</v>
      </c>
      <c r="I26" s="77">
        <v>-5.2416194999999997</v>
      </c>
      <c r="J26" s="78">
        <v>0</v>
      </c>
      <c r="K26" s="78">
        <v>-2.29E-2</v>
      </c>
      <c r="L26" s="78">
        <v>0</v>
      </c>
    </row>
    <row r="27" spans="2:12">
      <c r="B27" t="s">
        <v>1094</v>
      </c>
      <c r="C27" t="s">
        <v>1093</v>
      </c>
      <c r="D27" t="s">
        <v>640</v>
      </c>
      <c r="E27" t="s">
        <v>1033</v>
      </c>
      <c r="F27" t="s">
        <v>106</v>
      </c>
      <c r="G27" s="77">
        <v>-11.36</v>
      </c>
      <c r="H27" s="77">
        <v>480000</v>
      </c>
      <c r="I27" s="77">
        <v>-194.39232000000001</v>
      </c>
      <c r="J27" s="78">
        <v>0</v>
      </c>
      <c r="K27" s="78">
        <v>-0.85109999999999997</v>
      </c>
      <c r="L27" s="78">
        <v>-1E-3</v>
      </c>
    </row>
    <row r="28" spans="2:12">
      <c r="B28" t="s">
        <v>1095</v>
      </c>
      <c r="C28" t="s">
        <v>1093</v>
      </c>
      <c r="D28" t="s">
        <v>640</v>
      </c>
      <c r="E28" t="s">
        <v>1033</v>
      </c>
      <c r="F28" t="s">
        <v>106</v>
      </c>
      <c r="G28" s="77">
        <v>11.36</v>
      </c>
      <c r="H28" s="77">
        <v>2060000</v>
      </c>
      <c r="I28" s="77">
        <v>834.26703999999995</v>
      </c>
      <c r="J28" s="78">
        <v>0</v>
      </c>
      <c r="K28" s="78">
        <v>3.6526000000000001</v>
      </c>
      <c r="L28" s="78">
        <v>4.1999999999999997E-3</v>
      </c>
    </row>
    <row r="29" spans="2:12">
      <c r="B29" t="s">
        <v>1096</v>
      </c>
      <c r="C29" t="s">
        <v>1093</v>
      </c>
      <c r="D29" t="s">
        <v>640</v>
      </c>
      <c r="E29" t="s">
        <v>1033</v>
      </c>
      <c r="F29" t="s">
        <v>106</v>
      </c>
      <c r="G29" s="77">
        <v>-11.36</v>
      </c>
      <c r="H29" s="77">
        <v>697000</v>
      </c>
      <c r="I29" s="77">
        <v>-282.27384799999999</v>
      </c>
      <c r="J29" s="78">
        <v>0</v>
      </c>
      <c r="K29" s="78">
        <v>-1.2358</v>
      </c>
      <c r="L29" s="78">
        <v>-1.4E-3</v>
      </c>
    </row>
    <row r="30" spans="2:12">
      <c r="B30" t="s">
        <v>1097</v>
      </c>
      <c r="C30" t="s">
        <v>1098</v>
      </c>
      <c r="D30" t="s">
        <v>640</v>
      </c>
      <c r="E30" t="s">
        <v>123</v>
      </c>
      <c r="F30" t="s">
        <v>106</v>
      </c>
      <c r="G30" s="77">
        <v>-1.41</v>
      </c>
      <c r="H30" s="77">
        <v>1000</v>
      </c>
      <c r="I30" s="77">
        <v>-5.0266499999999999E-2</v>
      </c>
      <c r="J30" s="78">
        <v>0</v>
      </c>
      <c r="K30" s="78">
        <v>-2.0000000000000001E-4</v>
      </c>
      <c r="L30" s="78">
        <v>0</v>
      </c>
    </row>
    <row r="31" spans="2:12">
      <c r="B31" t="s">
        <v>1099</v>
      </c>
      <c r="C31" t="s">
        <v>1098</v>
      </c>
      <c r="D31" t="s">
        <v>640</v>
      </c>
      <c r="E31" t="s">
        <v>123</v>
      </c>
      <c r="F31" t="s">
        <v>106</v>
      </c>
      <c r="G31" s="77">
        <v>-1.5</v>
      </c>
      <c r="H31" s="77">
        <v>1500</v>
      </c>
      <c r="I31" s="77">
        <v>-8.0212500000000006E-2</v>
      </c>
      <c r="J31" s="78">
        <v>0</v>
      </c>
      <c r="K31" s="78">
        <v>-4.0000000000000002E-4</v>
      </c>
      <c r="L31" s="78">
        <v>0</v>
      </c>
    </row>
    <row r="32" spans="2:12">
      <c r="B32" t="s">
        <v>1100</v>
      </c>
      <c r="C32" t="s">
        <v>1098</v>
      </c>
      <c r="D32" t="s">
        <v>640</v>
      </c>
      <c r="E32" t="s">
        <v>123</v>
      </c>
      <c r="F32" t="s">
        <v>106</v>
      </c>
      <c r="G32" s="77">
        <v>-11.2</v>
      </c>
      <c r="H32" s="77">
        <v>500</v>
      </c>
      <c r="I32" s="77">
        <v>-0.19964000000000001</v>
      </c>
      <c r="J32" s="78">
        <v>0</v>
      </c>
      <c r="K32" s="78">
        <v>-8.9999999999999998E-4</v>
      </c>
      <c r="L32" s="78">
        <v>0</v>
      </c>
    </row>
    <row r="33" spans="2:12">
      <c r="B33" s="79" t="s">
        <v>1101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230</v>
      </c>
      <c r="C34" t="s">
        <v>230</v>
      </c>
      <c r="D34" s="16"/>
      <c r="E34" t="s">
        <v>230</v>
      </c>
      <c r="F34" t="s">
        <v>230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1091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230</v>
      </c>
      <c r="C36" t="s">
        <v>230</v>
      </c>
      <c r="D36" s="16"/>
      <c r="E36" t="s">
        <v>230</v>
      </c>
      <c r="F36" t="s">
        <v>230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s="79" t="s">
        <v>1102</v>
      </c>
      <c r="C37" s="16"/>
      <c r="D37" s="16"/>
      <c r="E37" s="16"/>
      <c r="G37" s="81">
        <v>0</v>
      </c>
      <c r="I37" s="81">
        <v>0</v>
      </c>
      <c r="K37" s="80">
        <v>0</v>
      </c>
      <c r="L37" s="80">
        <v>0</v>
      </c>
    </row>
    <row r="38" spans="2:12">
      <c r="B38" t="s">
        <v>230</v>
      </c>
      <c r="C38" t="s">
        <v>230</v>
      </c>
      <c r="D38" s="16"/>
      <c r="E38" t="s">
        <v>230</v>
      </c>
      <c r="F38" t="s">
        <v>230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  <c r="L38" s="78">
        <v>0</v>
      </c>
    </row>
    <row r="39" spans="2:12">
      <c r="B39" s="79" t="s">
        <v>284</v>
      </c>
      <c r="C39" s="16"/>
      <c r="D39" s="16"/>
      <c r="E39" s="16"/>
      <c r="G39" s="81">
        <v>0</v>
      </c>
      <c r="I39" s="81">
        <v>0</v>
      </c>
      <c r="K39" s="80">
        <v>0</v>
      </c>
      <c r="L39" s="80">
        <v>0</v>
      </c>
    </row>
    <row r="40" spans="2:12">
      <c r="B40" t="s">
        <v>230</v>
      </c>
      <c r="C40" t="s">
        <v>230</v>
      </c>
      <c r="D40" s="16"/>
      <c r="E40" t="s">
        <v>230</v>
      </c>
      <c r="F40" t="s">
        <v>230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  <c r="L40" s="78">
        <v>0</v>
      </c>
    </row>
    <row r="41" spans="2:12">
      <c r="B41" t="s">
        <v>238</v>
      </c>
      <c r="C41" s="16"/>
      <c r="D41" s="16"/>
      <c r="E41" s="16"/>
    </row>
    <row r="42" spans="2:12">
      <c r="B42" t="s">
        <v>276</v>
      </c>
      <c r="C42" s="16"/>
      <c r="D42" s="16"/>
      <c r="E42" s="16"/>
    </row>
    <row r="43" spans="2:12">
      <c r="B43" t="s">
        <v>277</v>
      </c>
      <c r="C43" s="16"/>
      <c r="D43" s="16"/>
      <c r="E43" s="16"/>
    </row>
    <row r="44" spans="2:12">
      <c r="B44" t="s">
        <v>278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43921</v>
      </c>
    </row>
    <row r="2" spans="1:60" s="1" customFormat="1">
      <c r="B2" s="2" t="s">
        <v>1</v>
      </c>
      <c r="C2" s="12" t="s">
        <v>1379</v>
      </c>
    </row>
    <row r="3" spans="1:60" s="1" customFormat="1">
      <c r="B3" s="2" t="s">
        <v>2</v>
      </c>
      <c r="C3" s="83" t="s">
        <v>1380</v>
      </c>
    </row>
    <row r="4" spans="1:60" s="1" customFormat="1">
      <c r="B4" s="2" t="s">
        <v>3</v>
      </c>
      <c r="C4" s="84" t="s">
        <v>197</v>
      </c>
    </row>
    <row r="5" spans="1:60">
      <c r="B5" s="74" t="s">
        <v>198</v>
      </c>
      <c r="C5" t="s">
        <v>199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220.17</v>
      </c>
      <c r="H11" s="25"/>
      <c r="I11" s="75">
        <v>-2996.948678196974</v>
      </c>
      <c r="J11" s="76">
        <v>1</v>
      </c>
      <c r="K11" s="76">
        <v>-1.52E-2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220.17</v>
      </c>
      <c r="H14" s="19"/>
      <c r="I14" s="81">
        <v>-2996.948678196974</v>
      </c>
      <c r="J14" s="80">
        <v>1</v>
      </c>
      <c r="K14" s="80">
        <v>-1.52E-2</v>
      </c>
      <c r="BF14" s="16" t="s">
        <v>126</v>
      </c>
    </row>
    <row r="15" spans="1:60">
      <c r="B15" t="s">
        <v>1103</v>
      </c>
      <c r="C15" t="s">
        <v>1104</v>
      </c>
      <c r="D15" t="s">
        <v>123</v>
      </c>
      <c r="E15" t="s">
        <v>123</v>
      </c>
      <c r="F15" t="s">
        <v>110</v>
      </c>
      <c r="G15" s="77">
        <v>24.93</v>
      </c>
      <c r="H15" s="77">
        <v>189309.8509999997</v>
      </c>
      <c r="I15" s="77">
        <v>184.07444731552599</v>
      </c>
      <c r="J15" s="78">
        <v>-6.1400000000000003E-2</v>
      </c>
      <c r="K15" s="78">
        <v>8.9999999999999998E-4</v>
      </c>
      <c r="BF15" s="16" t="s">
        <v>127</v>
      </c>
    </row>
    <row r="16" spans="1:60">
      <c r="B16" t="s">
        <v>1105</v>
      </c>
      <c r="C16" t="s">
        <v>1106</v>
      </c>
      <c r="D16" t="s">
        <v>123</v>
      </c>
      <c r="E16" t="s">
        <v>123</v>
      </c>
      <c r="F16" t="s">
        <v>106</v>
      </c>
      <c r="G16" s="77">
        <v>84.63</v>
      </c>
      <c r="H16" s="77">
        <v>-1220215</v>
      </c>
      <c r="I16" s="77">
        <v>-3681.4612577925</v>
      </c>
      <c r="J16" s="78">
        <v>1.2283999999999999</v>
      </c>
      <c r="K16" s="78">
        <v>-1.8700000000000001E-2</v>
      </c>
      <c r="BF16" s="16" t="s">
        <v>128</v>
      </c>
    </row>
    <row r="17" spans="2:58">
      <c r="B17" t="s">
        <v>1107</v>
      </c>
      <c r="C17" t="s">
        <v>1108</v>
      </c>
      <c r="D17" t="s">
        <v>123</v>
      </c>
      <c r="E17" t="s">
        <v>123</v>
      </c>
      <c r="F17" t="s">
        <v>110</v>
      </c>
      <c r="G17" s="77">
        <v>110.61</v>
      </c>
      <c r="H17" s="77">
        <v>116000</v>
      </c>
      <c r="I17" s="77">
        <v>500.43813227999999</v>
      </c>
      <c r="J17" s="78">
        <v>-0.16700000000000001</v>
      </c>
      <c r="K17" s="78">
        <v>2.5000000000000001E-3</v>
      </c>
      <c r="BF17" s="16" t="s">
        <v>129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43921</v>
      </c>
    </row>
    <row r="2" spans="2:81" s="1" customFormat="1">
      <c r="B2" s="2" t="s">
        <v>1</v>
      </c>
      <c r="C2" s="12" t="s">
        <v>1379</v>
      </c>
    </row>
    <row r="3" spans="2:81" s="1" customFormat="1">
      <c r="B3" s="2" t="s">
        <v>2</v>
      </c>
      <c r="C3" s="83" t="s">
        <v>1380</v>
      </c>
    </row>
    <row r="4" spans="2:81" s="1" customFormat="1">
      <c r="B4" s="2" t="s">
        <v>3</v>
      </c>
      <c r="C4" s="84" t="s">
        <v>197</v>
      </c>
    </row>
    <row r="5" spans="2:81">
      <c r="B5" s="74" t="s">
        <v>198</v>
      </c>
      <c r="C5" t="s">
        <v>199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1109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1110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1111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7">
        <v>0</v>
      </c>
      <c r="I19" t="s">
        <v>230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230</v>
      </c>
      <c r="C21" t="s">
        <v>230</v>
      </c>
      <c r="E21" t="s">
        <v>230</v>
      </c>
      <c r="H21" s="77">
        <v>0</v>
      </c>
      <c r="I21" t="s">
        <v>230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1109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7">
        <v>0</v>
      </c>
      <c r="I28" t="s">
        <v>230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1110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7">
        <v>0</v>
      </c>
      <c r="I30" t="s">
        <v>230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1111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1112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7">
        <v>0</v>
      </c>
      <c r="I33" t="s">
        <v>230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7">
        <v>0</v>
      </c>
      <c r="I35" t="s">
        <v>230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7">
        <v>0</v>
      </c>
      <c r="I37" t="s">
        <v>230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7">
        <v>0</v>
      </c>
      <c r="I39" t="s">
        <v>230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43921</v>
      </c>
    </row>
    <row r="2" spans="2:72" s="1" customFormat="1">
      <c r="B2" s="2" t="s">
        <v>1</v>
      </c>
      <c r="C2" s="12" t="s">
        <v>1379</v>
      </c>
    </row>
    <row r="3" spans="2:72" s="1" customFormat="1">
      <c r="B3" s="2" t="s">
        <v>2</v>
      </c>
      <c r="C3" s="83" t="s">
        <v>1380</v>
      </c>
    </row>
    <row r="4" spans="2:72" s="1" customFormat="1">
      <c r="B4" s="2" t="s">
        <v>3</v>
      </c>
      <c r="C4" s="84" t="s">
        <v>197</v>
      </c>
    </row>
    <row r="5" spans="2:72">
      <c r="B5" s="74" t="s">
        <v>198</v>
      </c>
      <c r="C5" t="s">
        <v>199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1116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7">
        <v>0</v>
      </c>
      <c r="H14" t="s">
        <v>230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1117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7">
        <v>0</v>
      </c>
      <c r="H16" t="s">
        <v>230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1118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7">
        <v>0</v>
      </c>
      <c r="H18" t="s">
        <v>230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1119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7">
        <v>0</v>
      </c>
      <c r="H20" t="s">
        <v>230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7">
        <v>0</v>
      </c>
      <c r="H22" t="s">
        <v>230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7">
        <v>0</v>
      </c>
      <c r="H25" t="s">
        <v>230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1120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7">
        <v>0</v>
      </c>
      <c r="H27" t="s">
        <v>230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43921</v>
      </c>
    </row>
    <row r="2" spans="2:65" s="1" customFormat="1">
      <c r="B2" s="2" t="s">
        <v>1</v>
      </c>
      <c r="C2" s="12" t="s">
        <v>1379</v>
      </c>
    </row>
    <row r="3" spans="2:65" s="1" customFormat="1">
      <c r="B3" s="2" t="s">
        <v>2</v>
      </c>
      <c r="C3" s="83" t="s">
        <v>1380</v>
      </c>
    </row>
    <row r="4" spans="2:65" s="1" customFormat="1">
      <c r="B4" s="2" t="s">
        <v>3</v>
      </c>
      <c r="C4" s="84" t="s">
        <v>197</v>
      </c>
    </row>
    <row r="5" spans="2:65">
      <c r="B5" s="74" t="s">
        <v>198</v>
      </c>
      <c r="C5" t="s">
        <v>199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1121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7">
        <v>0</v>
      </c>
      <c r="K14" t="s">
        <v>230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1122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7">
        <v>0</v>
      </c>
      <c r="K16" t="s">
        <v>230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7">
        <v>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7">
        <v>0</v>
      </c>
      <c r="K20" t="s">
        <v>230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1123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7">
        <v>0</v>
      </c>
      <c r="K23" t="s">
        <v>230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1124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7">
        <v>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43921</v>
      </c>
    </row>
    <row r="2" spans="2:81" s="1" customFormat="1">
      <c r="B2" s="2" t="s">
        <v>1</v>
      </c>
      <c r="C2" s="12" t="s">
        <v>1379</v>
      </c>
    </row>
    <row r="3" spans="2:81" s="1" customFormat="1">
      <c r="B3" s="2" t="s">
        <v>2</v>
      </c>
      <c r="C3" s="83" t="s">
        <v>1380</v>
      </c>
    </row>
    <row r="4" spans="2:81" s="1" customFormat="1">
      <c r="B4" s="2" t="s">
        <v>3</v>
      </c>
      <c r="C4" s="84" t="s">
        <v>197</v>
      </c>
    </row>
    <row r="5" spans="2:81">
      <c r="B5" s="74" t="s">
        <v>198</v>
      </c>
      <c r="C5" t="s">
        <v>199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1121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7">
        <v>0</v>
      </c>
      <c r="K14" t="s">
        <v>230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1122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7">
        <v>0</v>
      </c>
      <c r="K16" t="s">
        <v>230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7">
        <v>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7">
        <v>0</v>
      </c>
      <c r="K20" t="s">
        <v>230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7">
        <v>0</v>
      </c>
      <c r="K23" t="s">
        <v>230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7">
        <v>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43921</v>
      </c>
    </row>
    <row r="2" spans="2:98" s="1" customFormat="1">
      <c r="B2" s="2" t="s">
        <v>1</v>
      </c>
      <c r="C2" s="12" t="s">
        <v>1379</v>
      </c>
    </row>
    <row r="3" spans="2:98" s="1" customFormat="1">
      <c r="B3" s="2" t="s">
        <v>2</v>
      </c>
      <c r="C3" s="83" t="s">
        <v>1380</v>
      </c>
    </row>
    <row r="4" spans="2:98" s="1" customFormat="1">
      <c r="B4" s="2" t="s">
        <v>3</v>
      </c>
      <c r="C4" s="84" t="s">
        <v>197</v>
      </c>
    </row>
    <row r="5" spans="2:98">
      <c r="B5" s="74" t="s">
        <v>198</v>
      </c>
      <c r="C5" t="s">
        <v>199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214888</v>
      </c>
      <c r="I11" s="7"/>
      <c r="J11" s="75">
        <v>434.69237382260002</v>
      </c>
      <c r="K11" s="7"/>
      <c r="L11" s="76">
        <v>1</v>
      </c>
      <c r="M11" s="76">
        <v>2.2000000000000001E-3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173534</v>
      </c>
      <c r="J12" s="81">
        <v>1.73534E-6</v>
      </c>
      <c r="L12" s="80">
        <v>0</v>
      </c>
      <c r="M12" s="80">
        <v>0</v>
      </c>
    </row>
    <row r="13" spans="2:98">
      <c r="B13" t="s">
        <v>1125</v>
      </c>
      <c r="C13" t="s">
        <v>1126</v>
      </c>
      <c r="D13" t="s">
        <v>123</v>
      </c>
      <c r="E13" t="s">
        <v>1127</v>
      </c>
      <c r="F13" t="s">
        <v>101</v>
      </c>
      <c r="G13" t="s">
        <v>102</v>
      </c>
      <c r="H13" s="77">
        <v>173534</v>
      </c>
      <c r="I13" s="77">
        <v>9.9999999999999995E-7</v>
      </c>
      <c r="J13" s="77">
        <v>1.73534E-6</v>
      </c>
      <c r="K13" s="78">
        <v>4.5999999999999999E-3</v>
      </c>
      <c r="L13" s="78">
        <v>0</v>
      </c>
      <c r="M13" s="78">
        <v>0</v>
      </c>
    </row>
    <row r="14" spans="2:98">
      <c r="B14" s="79" t="s">
        <v>236</v>
      </c>
      <c r="C14" s="16"/>
      <c r="D14" s="16"/>
      <c r="E14" s="16"/>
      <c r="H14" s="81">
        <v>41354</v>
      </c>
      <c r="J14" s="81">
        <v>434.69237208726003</v>
      </c>
      <c r="L14" s="80">
        <v>1</v>
      </c>
      <c r="M14" s="80">
        <v>2.2000000000000001E-3</v>
      </c>
    </row>
    <row r="15" spans="2:98">
      <c r="B15" s="79" t="s">
        <v>282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283</v>
      </c>
      <c r="C17" s="16"/>
      <c r="D17" s="16"/>
      <c r="E17" s="16"/>
      <c r="H17" s="81">
        <v>41354</v>
      </c>
      <c r="J17" s="81">
        <v>434.69237208726003</v>
      </c>
      <c r="L17" s="80">
        <v>1</v>
      </c>
      <c r="M17" s="80">
        <v>2.2000000000000001E-3</v>
      </c>
    </row>
    <row r="18" spans="2:13">
      <c r="B18" t="s">
        <v>1128</v>
      </c>
      <c r="C18" t="s">
        <v>1129</v>
      </c>
      <c r="D18" t="s">
        <v>123</v>
      </c>
      <c r="E18" t="s">
        <v>1130</v>
      </c>
      <c r="F18" t="s">
        <v>1131</v>
      </c>
      <c r="G18" t="s">
        <v>106</v>
      </c>
      <c r="H18" s="77">
        <v>41354</v>
      </c>
      <c r="I18" s="77">
        <v>294.8526</v>
      </c>
      <c r="J18" s="77">
        <v>434.69237208726003</v>
      </c>
      <c r="K18" s="78">
        <v>0</v>
      </c>
      <c r="L18" s="78">
        <v>1</v>
      </c>
      <c r="M18" s="78">
        <v>2.2000000000000001E-3</v>
      </c>
    </row>
    <row r="19" spans="2:13">
      <c r="B19" t="s">
        <v>238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43921</v>
      </c>
    </row>
    <row r="2" spans="2:55" s="1" customFormat="1">
      <c r="B2" s="2" t="s">
        <v>1</v>
      </c>
      <c r="C2" s="12" t="s">
        <v>1379</v>
      </c>
    </row>
    <row r="3" spans="2:55" s="1" customFormat="1">
      <c r="B3" s="2" t="s">
        <v>2</v>
      </c>
      <c r="C3" s="83" t="s">
        <v>1380</v>
      </c>
    </row>
    <row r="4" spans="2:55" s="1" customFormat="1">
      <c r="B4" s="2" t="s">
        <v>3</v>
      </c>
      <c r="C4" s="84" t="s">
        <v>197</v>
      </c>
    </row>
    <row r="5" spans="2:55">
      <c r="B5" s="74" t="s">
        <v>198</v>
      </c>
      <c r="C5" t="s">
        <v>199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155298.54</v>
      </c>
      <c r="G11" s="7"/>
      <c r="H11" s="75">
        <v>29.737543603630101</v>
      </c>
      <c r="I11" s="7"/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155298.54</v>
      </c>
      <c r="H12" s="81">
        <v>29.737543603630101</v>
      </c>
      <c r="J12" s="80">
        <v>1</v>
      </c>
      <c r="K12" s="80">
        <v>2.0000000000000001E-4</v>
      </c>
    </row>
    <row r="13" spans="2:55">
      <c r="B13" s="79" t="s">
        <v>1132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230</v>
      </c>
      <c r="C14" t="s">
        <v>230</v>
      </c>
      <c r="D14" t="s">
        <v>230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1133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230</v>
      </c>
      <c r="C16" t="s">
        <v>230</v>
      </c>
      <c r="D16" t="s">
        <v>230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1134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230</v>
      </c>
      <c r="C18" t="s">
        <v>230</v>
      </c>
      <c r="D18" t="s">
        <v>230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1135</v>
      </c>
      <c r="C19" s="16"/>
      <c r="F19" s="81">
        <v>155298.54</v>
      </c>
      <c r="H19" s="81">
        <v>29.737543603630101</v>
      </c>
      <c r="J19" s="80">
        <v>1</v>
      </c>
      <c r="K19" s="80">
        <v>2.0000000000000001E-4</v>
      </c>
    </row>
    <row r="20" spans="2:11">
      <c r="B20" t="s">
        <v>1136</v>
      </c>
      <c r="C20" t="s">
        <v>1137</v>
      </c>
      <c r="D20" t="s">
        <v>106</v>
      </c>
      <c r="E20" t="s">
        <v>1138</v>
      </c>
      <c r="F20" s="77">
        <v>107521</v>
      </c>
      <c r="G20" s="77">
        <v>7.758</v>
      </c>
      <c r="H20" s="77">
        <v>29.737373276700001</v>
      </c>
      <c r="I20" s="78">
        <v>1.2999999999999999E-3</v>
      </c>
      <c r="J20" s="78">
        <v>1</v>
      </c>
      <c r="K20" s="78">
        <v>2.0000000000000001E-4</v>
      </c>
    </row>
    <row r="21" spans="2:11">
      <c r="B21" t="s">
        <v>1139</v>
      </c>
      <c r="C21" t="s">
        <v>1140</v>
      </c>
      <c r="D21" t="s">
        <v>106</v>
      </c>
      <c r="E21" t="s">
        <v>1141</v>
      </c>
      <c r="F21" s="77">
        <v>47777.54</v>
      </c>
      <c r="G21" s="77">
        <v>1E-4</v>
      </c>
      <c r="H21" s="77">
        <v>1.703269301E-4</v>
      </c>
      <c r="I21" s="78">
        <v>8.0000000000000004E-4</v>
      </c>
      <c r="J21" s="78">
        <v>0</v>
      </c>
      <c r="K21" s="78">
        <v>0</v>
      </c>
    </row>
    <row r="22" spans="2:11">
      <c r="B22" s="79" t="s">
        <v>236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s="79" t="s">
        <v>1142</v>
      </c>
      <c r="C23" s="16"/>
      <c r="F23" s="81">
        <v>0</v>
      </c>
      <c r="H23" s="81">
        <v>0</v>
      </c>
      <c r="J23" s="80">
        <v>0</v>
      </c>
      <c r="K23" s="80">
        <v>0</v>
      </c>
    </row>
    <row r="24" spans="2:11">
      <c r="B24" t="s">
        <v>230</v>
      </c>
      <c r="C24" t="s">
        <v>230</v>
      </c>
      <c r="D24" t="s">
        <v>230</v>
      </c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11">
      <c r="B25" s="79" t="s">
        <v>1143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230</v>
      </c>
      <c r="C26" t="s">
        <v>230</v>
      </c>
      <c r="D26" t="s">
        <v>230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1144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230</v>
      </c>
      <c r="C28" t="s">
        <v>230</v>
      </c>
      <c r="D28" t="s">
        <v>230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1145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230</v>
      </c>
      <c r="C30" t="s">
        <v>230</v>
      </c>
      <c r="D30" t="s">
        <v>230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t="s">
        <v>238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B34" t="s">
        <v>278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43921</v>
      </c>
    </row>
    <row r="2" spans="2:59" s="1" customFormat="1">
      <c r="B2" s="2" t="s">
        <v>1</v>
      </c>
      <c r="C2" s="12" t="s">
        <v>1379</v>
      </c>
    </row>
    <row r="3" spans="2:59" s="1" customFormat="1">
      <c r="B3" s="2" t="s">
        <v>2</v>
      </c>
      <c r="C3" s="83" t="s">
        <v>1380</v>
      </c>
    </row>
    <row r="4" spans="2:59" s="1" customFormat="1">
      <c r="B4" s="2" t="s">
        <v>3</v>
      </c>
      <c r="C4" s="84" t="s">
        <v>197</v>
      </c>
    </row>
    <row r="5" spans="2:59">
      <c r="B5" s="74" t="s">
        <v>198</v>
      </c>
      <c r="C5" t="s">
        <v>199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1146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230</v>
      </c>
      <c r="C13" t="s">
        <v>230</v>
      </c>
      <c r="D13" t="s">
        <v>230</v>
      </c>
      <c r="E13" t="s">
        <v>230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1078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230</v>
      </c>
      <c r="C15" t="s">
        <v>230</v>
      </c>
      <c r="D15" t="s">
        <v>230</v>
      </c>
      <c r="E15" t="s">
        <v>230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43921</v>
      </c>
    </row>
    <row r="2" spans="2:52" s="1" customFormat="1">
      <c r="B2" s="2" t="s">
        <v>1</v>
      </c>
      <c r="C2" s="12" t="s">
        <v>1379</v>
      </c>
    </row>
    <row r="3" spans="2:52" s="1" customFormat="1">
      <c r="B3" s="2" t="s">
        <v>2</v>
      </c>
      <c r="C3" s="83" t="s">
        <v>1380</v>
      </c>
    </row>
    <row r="4" spans="2:52" s="1" customFormat="1">
      <c r="B4" s="2" t="s">
        <v>3</v>
      </c>
      <c r="C4" s="84" t="s">
        <v>197</v>
      </c>
    </row>
    <row r="5" spans="2:52">
      <c r="B5" s="74" t="s">
        <v>198</v>
      </c>
      <c r="C5" t="s">
        <v>199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1081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1090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1147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1091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1081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1101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1091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1102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G12" sqref="G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43921</v>
      </c>
    </row>
    <row r="2" spans="2:13" s="1" customFormat="1">
      <c r="B2" s="2" t="s">
        <v>1</v>
      </c>
      <c r="C2" s="12" t="s">
        <v>1379</v>
      </c>
    </row>
    <row r="3" spans="2:13" s="1" customFormat="1">
      <c r="B3" s="2" t="s">
        <v>2</v>
      </c>
      <c r="C3" s="83" t="s">
        <v>1380</v>
      </c>
    </row>
    <row r="4" spans="2:13" s="1" customFormat="1">
      <c r="B4" s="2" t="s">
        <v>3</v>
      </c>
      <c r="C4" s="84" t="s">
        <v>197</v>
      </c>
    </row>
    <row r="5" spans="2:13">
      <c r="B5" s="74" t="s">
        <v>198</v>
      </c>
      <c r="C5" t="s">
        <v>199</v>
      </c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J12+J37</f>
        <v>44006.272221809486</v>
      </c>
      <c r="K11" s="85">
        <f>J11/$J$11</f>
        <v>1</v>
      </c>
      <c r="L11" s="85">
        <f>J11/'סכום נכסי הקרן'!$C$42</f>
        <v>0.22313389977325043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f>J13+J16+J27+J29+J31+J33+J35</f>
        <v>43934.003403178489</v>
      </c>
      <c r="K12" s="88">
        <f t="shared" ref="K12:K45" si="0">J12/$J$11</f>
        <v>0.99835776095128592</v>
      </c>
      <c r="L12" s="88">
        <f>J12/'סכום נכסי הקרן'!$C$42</f>
        <v>0.22276746056995095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14660.538140000001</v>
      </c>
      <c r="K13" s="88">
        <f t="shared" si="0"/>
        <v>0.33314655842932878</v>
      </c>
      <c r="L13" s="88">
        <f>J13/'סכום נכסי הקרן'!$C$42</f>
        <v>7.4336290778373157E-2</v>
      </c>
    </row>
    <row r="14" spans="2:13">
      <c r="B14" s="83" t="s">
        <v>1381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5595.2239200000004</v>
      </c>
      <c r="K14" s="78">
        <f t="shared" si="0"/>
        <v>0.12714605526679923</v>
      </c>
      <c r="L14" s="78">
        <f>J14/'סכום נכסי הקרן'!$C$42</f>
        <v>2.8370595152466139E-2</v>
      </c>
    </row>
    <row r="15" spans="2:13">
      <c r="B15" s="83" t="s">
        <v>1382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9065.3142200000002</v>
      </c>
      <c r="K15" s="78">
        <f t="shared" si="0"/>
        <v>0.20600050316252952</v>
      </c>
      <c r="L15" s="78">
        <f>J15/'סכום נכסי הקרן'!$C$42</f>
        <v>4.5965695625907022E-2</v>
      </c>
    </row>
    <row r="16" spans="2:13">
      <c r="B16" s="87" t="s">
        <v>213</v>
      </c>
      <c r="D16" s="16"/>
      <c r="I16" s="88">
        <v>0</v>
      </c>
      <c r="J16" s="89">
        <f>SUM(J17:J26)</f>
        <v>26978.749943178482</v>
      </c>
      <c r="K16" s="88">
        <f t="shared" si="0"/>
        <v>0.61306601493520341</v>
      </c>
      <c r="L16" s="88">
        <f>J16/'סכום נכסי הקרן'!$C$42</f>
        <v>0.13679581073093774</v>
      </c>
    </row>
    <row r="17" spans="2:12">
      <c r="B17" s="83" t="s">
        <v>1382</v>
      </c>
      <c r="C17" t="s">
        <v>214</v>
      </c>
      <c r="D17" t="s">
        <v>212</v>
      </c>
      <c r="E17" t="s">
        <v>209</v>
      </c>
      <c r="F17" t="s">
        <v>210</v>
      </c>
      <c r="G17" t="s">
        <v>120</v>
      </c>
      <c r="H17" s="78">
        <v>0</v>
      </c>
      <c r="I17" s="78">
        <v>0</v>
      </c>
      <c r="J17" s="77">
        <f>0.044008772+0.624246836</f>
        <v>0.66825560799999995</v>
      </c>
      <c r="K17" s="78">
        <f t="shared" si="0"/>
        <v>1.5185462759302135E-5</v>
      </c>
      <c r="L17" s="78">
        <f>J17/'סכום נכסי הקרן'!$C$42</f>
        <v>3.3883915253445494E-6</v>
      </c>
    </row>
    <row r="18" spans="2:12">
      <c r="B18" s="83" t="s">
        <v>1381</v>
      </c>
      <c r="C18" t="s">
        <v>219</v>
      </c>
      <c r="D18" t="s">
        <v>208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0.70979150000000002</v>
      </c>
      <c r="K18" s="78">
        <f t="shared" si="0"/>
        <v>1.612932575661857E-5</v>
      </c>
      <c r="L18" s="78">
        <f>J18/'סכום נכסי הקרן'!$C$42</f>
        <v>3.5989993567874348E-6</v>
      </c>
    </row>
    <row r="19" spans="2:12">
      <c r="B19" s="83" t="s">
        <v>1382</v>
      </c>
      <c r="C19" t="s">
        <v>220</v>
      </c>
      <c r="D19" t="s">
        <v>212</v>
      </c>
      <c r="E19" t="s">
        <v>209</v>
      </c>
      <c r="F19" t="s">
        <v>210</v>
      </c>
      <c r="G19" t="s">
        <v>106</v>
      </c>
      <c r="H19" s="78">
        <v>0</v>
      </c>
      <c r="I19" s="78">
        <v>0</v>
      </c>
      <c r="J19" s="77">
        <f>4070.767263+21561.59667615</f>
        <v>25632.36393915</v>
      </c>
      <c r="K19" s="78">
        <f t="shared" si="0"/>
        <v>0.58247069440357213</v>
      </c>
      <c r="L19" s="78">
        <f>J19/'סכום נכסי הקרן'!$C$42</f>
        <v>0.12996895754590226</v>
      </c>
    </row>
    <row r="20" spans="2:12">
      <c r="B20" s="83" t="s">
        <v>1382</v>
      </c>
      <c r="C20" t="s">
        <v>222</v>
      </c>
      <c r="D20" t="s">
        <v>212</v>
      </c>
      <c r="E20" t="s">
        <v>209</v>
      </c>
      <c r="F20" t="s">
        <v>210</v>
      </c>
      <c r="G20" t="s">
        <v>116</v>
      </c>
      <c r="H20" s="78">
        <v>0</v>
      </c>
      <c r="I20" s="78">
        <v>0</v>
      </c>
      <c r="J20" s="77">
        <v>0.66637830600000003</v>
      </c>
      <c r="K20" s="78">
        <f t="shared" si="0"/>
        <v>1.5142802885942775E-5</v>
      </c>
      <c r="L20" s="78">
        <f>J20/'סכום נכסי הקרן'!$C$42</f>
        <v>3.3788726614380424E-6</v>
      </c>
    </row>
    <row r="21" spans="2:12">
      <c r="B21" s="83" t="s">
        <v>1382</v>
      </c>
      <c r="C21" t="s">
        <v>224</v>
      </c>
      <c r="D21" t="s">
        <v>212</v>
      </c>
      <c r="E21" t="s">
        <v>209</v>
      </c>
      <c r="F21" t="s">
        <v>210</v>
      </c>
      <c r="G21" t="s">
        <v>110</v>
      </c>
      <c r="H21" s="78">
        <v>0</v>
      </c>
      <c r="I21" s="78">
        <v>0</v>
      </c>
      <c r="J21" s="77">
        <f>0.395412414+926.034538947</f>
        <v>926.42995136100001</v>
      </c>
      <c r="K21" s="78">
        <f t="shared" si="0"/>
        <v>2.1052225162163631E-2</v>
      </c>
      <c r="L21" s="78">
        <f>J21/'סכום נכסי הקרן'!$C$42</f>
        <v>4.6974650993381198E-3</v>
      </c>
    </row>
    <row r="22" spans="2:12">
      <c r="B22" s="83" t="s">
        <v>1382</v>
      </c>
      <c r="C22" t="s">
        <v>225</v>
      </c>
      <c r="D22" t="s">
        <v>212</v>
      </c>
      <c r="E22" t="s">
        <v>209</v>
      </c>
      <c r="F22" t="s">
        <v>210</v>
      </c>
      <c r="G22" t="s">
        <v>202</v>
      </c>
      <c r="H22" s="78">
        <v>0</v>
      </c>
      <c r="I22" s="78">
        <v>0</v>
      </c>
      <c r="J22" s="77">
        <f>0.14114938908+9.7201599824</f>
        <v>9.8613093714800009</v>
      </c>
      <c r="K22" s="78">
        <f t="shared" si="0"/>
        <v>2.2408872357501669E-4</v>
      </c>
      <c r="L22" s="78">
        <f>J22/'סכום נכסי הקרן'!$C$42</f>
        <v>5.0001790786503396E-5</v>
      </c>
    </row>
    <row r="23" spans="2:12">
      <c r="B23" s="83" t="s">
        <v>1382</v>
      </c>
      <c r="C23" t="s">
        <v>226</v>
      </c>
      <c r="D23" t="s">
        <v>212</v>
      </c>
      <c r="E23" t="s">
        <v>209</v>
      </c>
      <c r="F23" t="s">
        <v>210</v>
      </c>
      <c r="G23" t="s">
        <v>203</v>
      </c>
      <c r="H23" s="78">
        <v>0</v>
      </c>
      <c r="I23" s="78">
        <v>0</v>
      </c>
      <c r="J23" s="77">
        <f>0.002079729+2.053171107</f>
        <v>2.0552508359999999</v>
      </c>
      <c r="K23" s="78">
        <f t="shared" si="0"/>
        <v>4.6703588653015211E-5</v>
      </c>
      <c r="L23" s="78">
        <f>J23/'סכום נכסי הקרן'!$C$42</f>
        <v>1.0421153869553011E-5</v>
      </c>
    </row>
    <row r="24" spans="2:12">
      <c r="B24" s="83" t="s">
        <v>1382</v>
      </c>
      <c r="C24" t="s">
        <v>1383</v>
      </c>
      <c r="D24" t="s">
        <v>212</v>
      </c>
      <c r="E24" t="s">
        <v>209</v>
      </c>
      <c r="F24" t="s">
        <v>210</v>
      </c>
      <c r="G24" t="s">
        <v>204</v>
      </c>
      <c r="H24" s="78">
        <v>0</v>
      </c>
      <c r="I24" s="78">
        <v>0</v>
      </c>
      <c r="J24" s="77">
        <v>14.3044636</v>
      </c>
      <c r="K24" s="78">
        <f>J24/$J$11</f>
        <v>3.2505510868768194E-4</v>
      </c>
      <c r="L24" s="78">
        <f>J24/'סכום נכסי הקרן'!$C$42</f>
        <v>7.2530814042700244E-5</v>
      </c>
    </row>
    <row r="25" spans="2:12">
      <c r="B25" s="83" t="s">
        <v>1382</v>
      </c>
      <c r="C25" t="s">
        <v>1384</v>
      </c>
      <c r="D25" t="s">
        <v>212</v>
      </c>
      <c r="E25" t="s">
        <v>209</v>
      </c>
      <c r="F25" t="s">
        <v>210</v>
      </c>
      <c r="G25" t="s">
        <v>201</v>
      </c>
      <c r="H25" s="78">
        <v>0</v>
      </c>
      <c r="I25" s="78">
        <v>0</v>
      </c>
      <c r="J25" s="77">
        <v>5.7381677999999998E-2</v>
      </c>
      <c r="K25" s="78">
        <f>J25/$J$11</f>
        <v>1.3039431677096627E-6</v>
      </c>
      <c r="L25" s="78">
        <f>J25/'סכום נכסי הקרן'!$C$42</f>
        <v>2.9095392409374255E-7</v>
      </c>
    </row>
    <row r="26" spans="2:12">
      <c r="B26" s="83" t="s">
        <v>1382</v>
      </c>
      <c r="C26" t="s">
        <v>228</v>
      </c>
      <c r="D26" t="s">
        <v>212</v>
      </c>
      <c r="E26" t="s">
        <v>209</v>
      </c>
      <c r="F26" t="s">
        <v>210</v>
      </c>
      <c r="G26" t="s">
        <v>113</v>
      </c>
      <c r="H26" s="78">
        <v>0</v>
      </c>
      <c r="I26" s="78">
        <v>0</v>
      </c>
      <c r="J26" s="77">
        <f>213.602745858+178.03047591</f>
        <v>391.633221768</v>
      </c>
      <c r="K26" s="78">
        <f t="shared" si="0"/>
        <v>8.8994864139822945E-3</v>
      </c>
      <c r="L26" s="78">
        <f>J26/'סכום נכסי הקרן'!$C$42</f>
        <v>1.9857771095309297E-3</v>
      </c>
    </row>
    <row r="27" spans="2:12">
      <c r="B27" s="87" t="s">
        <v>229</v>
      </c>
      <c r="D27" s="16"/>
      <c r="I27" s="88">
        <v>0</v>
      </c>
      <c r="J27" s="89">
        <v>2294.7153199999998</v>
      </c>
      <c r="K27" s="88">
        <f t="shared" si="0"/>
        <v>5.21451875867536E-2</v>
      </c>
      <c r="L27" s="88">
        <f>J27/'סכום נכסי הקרן'!$C$42</f>
        <v>1.163535906064002E-2</v>
      </c>
    </row>
    <row r="28" spans="2:12">
      <c r="B28" s="83" t="s">
        <v>1382</v>
      </c>
      <c r="C28" t="s">
        <v>212</v>
      </c>
      <c r="D28" t="s">
        <v>212</v>
      </c>
      <c r="E28" t="s">
        <v>230</v>
      </c>
      <c r="F28" t="s">
        <v>231</v>
      </c>
      <c r="G28" t="s">
        <v>102</v>
      </c>
      <c r="H28" s="78">
        <v>0</v>
      </c>
      <c r="I28" s="78">
        <v>0</v>
      </c>
      <c r="J28" s="77">
        <v>2294.7153199999998</v>
      </c>
      <c r="K28" s="78">
        <f t="shared" si="0"/>
        <v>5.21451875867536E-2</v>
      </c>
      <c r="L28" s="78">
        <f>J28/'סכום נכסי הקרן'!$C$42</f>
        <v>1.163535906064002E-2</v>
      </c>
    </row>
    <row r="29" spans="2:12">
      <c r="B29" s="87" t="s">
        <v>232</v>
      </c>
      <c r="D29" s="16"/>
      <c r="I29" s="88">
        <v>0</v>
      </c>
      <c r="J29" s="89">
        <v>0</v>
      </c>
      <c r="K29" s="88">
        <f t="shared" si="0"/>
        <v>0</v>
      </c>
      <c r="L29" s="88">
        <f>J29/'סכום נכסי הקרן'!$C$42</f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87" t="s">
        <v>233</v>
      </c>
      <c r="D31" s="16"/>
      <c r="I31" s="88">
        <v>0</v>
      </c>
      <c r="J31" s="89">
        <v>0</v>
      </c>
      <c r="K31" s="88">
        <f t="shared" si="0"/>
        <v>0</v>
      </c>
      <c r="L31" s="88">
        <f>J31/'סכום נכסי הקרן'!$C$42</f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87" t="s">
        <v>234</v>
      </c>
      <c r="D33" s="16"/>
      <c r="I33" s="88">
        <v>0</v>
      </c>
      <c r="J33" s="89">
        <v>0</v>
      </c>
      <c r="K33" s="88">
        <f t="shared" si="0"/>
        <v>0</v>
      </c>
      <c r="L33" s="88">
        <f>J33/'סכום נכסי הקרן'!$C$42</f>
        <v>0</v>
      </c>
    </row>
    <row r="34" spans="2:12">
      <c r="B34" t="s">
        <v>230</v>
      </c>
      <c r="C34" t="s">
        <v>230</v>
      </c>
      <c r="D34" s="16"/>
      <c r="E34" t="s">
        <v>230</v>
      </c>
      <c r="G34" t="s">
        <v>230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87" t="s">
        <v>235</v>
      </c>
      <c r="D35" s="16"/>
      <c r="I35" s="88">
        <v>0</v>
      </c>
      <c r="J35" s="89">
        <f>SUM(J36:J36)</f>
        <v>0</v>
      </c>
      <c r="K35" s="88">
        <f t="shared" si="0"/>
        <v>0</v>
      </c>
      <c r="L35" s="88">
        <f>J35/'סכום נכסי הקרן'!$C$42</f>
        <v>0</v>
      </c>
    </row>
    <row r="36" spans="2:12">
      <c r="B36" t="s">
        <v>230</v>
      </c>
      <c r="C36" t="s">
        <v>230</v>
      </c>
      <c r="D36" s="16"/>
      <c r="E36" t="s">
        <v>230</v>
      </c>
      <c r="G36" t="s">
        <v>230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87" t="s">
        <v>236</v>
      </c>
      <c r="D37" s="16"/>
      <c r="I37" s="88">
        <v>0</v>
      </c>
      <c r="J37" s="89">
        <f>J38+J44</f>
        <v>72.268818630999988</v>
      </c>
      <c r="K37" s="88">
        <f t="shared" si="0"/>
        <v>1.6422390487141421E-3</v>
      </c>
      <c r="L37" s="88">
        <f>J37/'סכום נכסי הקרן'!$C$42</f>
        <v>3.6643920329949956E-4</v>
      </c>
    </row>
    <row r="38" spans="2:12">
      <c r="B38" s="87" t="s">
        <v>237</v>
      </c>
      <c r="D38" s="16"/>
      <c r="I38" s="88">
        <v>0</v>
      </c>
      <c r="J38" s="89">
        <f>SUM(J39:J43)</f>
        <v>72.268818630999988</v>
      </c>
      <c r="K38" s="88">
        <f t="shared" si="0"/>
        <v>1.6422390487141421E-3</v>
      </c>
      <c r="L38" s="88">
        <f>J38/'סכום נכסי הקרן'!$C$42</f>
        <v>3.6643920329949956E-4</v>
      </c>
    </row>
    <row r="39" spans="2:12">
      <c r="B39" s="83" t="s">
        <v>1385</v>
      </c>
      <c r="C39" t="s">
        <v>215</v>
      </c>
      <c r="D39" t="s">
        <v>216</v>
      </c>
      <c r="E39" t="s">
        <v>217</v>
      </c>
      <c r="F39" t="s">
        <v>218</v>
      </c>
      <c r="G39" t="s">
        <v>106</v>
      </c>
      <c r="H39" s="78">
        <v>0</v>
      </c>
      <c r="I39" s="78">
        <v>0</v>
      </c>
      <c r="J39" s="77">
        <v>66.241657149999995</v>
      </c>
      <c r="K39" s="78">
        <f t="shared" si="0"/>
        <v>1.5052776298822845E-3</v>
      </c>
      <c r="L39" s="78">
        <f>J39/'סכום נכסי הקרן'!$C$42</f>
        <v>3.3587846779706965E-4</v>
      </c>
    </row>
    <row r="40" spans="2:12">
      <c r="B40" s="83" t="s">
        <v>1385</v>
      </c>
      <c r="C40" t="s">
        <v>221</v>
      </c>
      <c r="D40" t="s">
        <v>216</v>
      </c>
      <c r="E40" t="s">
        <v>217</v>
      </c>
      <c r="F40" t="s">
        <v>218</v>
      </c>
      <c r="G40" t="s">
        <v>116</v>
      </c>
      <c r="H40" s="78">
        <v>0</v>
      </c>
      <c r="I40" s="78">
        <v>0</v>
      </c>
      <c r="J40" s="77">
        <v>-1.2200976000000001E-2</v>
      </c>
      <c r="K40" s="78">
        <f t="shared" si="0"/>
        <v>-2.7725538619817932E-7</v>
      </c>
      <c r="L40" s="78">
        <f>J40/'סכום נכסי הקרן'!$C$42</f>
        <v>-6.186507555553839E-8</v>
      </c>
    </row>
    <row r="41" spans="2:12">
      <c r="B41" s="83" t="s">
        <v>1385</v>
      </c>
      <c r="C41" t="s">
        <v>223</v>
      </c>
      <c r="D41" t="s">
        <v>216</v>
      </c>
      <c r="E41" t="s">
        <v>217</v>
      </c>
      <c r="F41" t="s">
        <v>218</v>
      </c>
      <c r="G41" t="s">
        <v>110</v>
      </c>
      <c r="H41" s="78">
        <v>0</v>
      </c>
      <c r="I41" s="78">
        <v>0</v>
      </c>
      <c r="J41" s="77">
        <v>1.153045689</v>
      </c>
      <c r="K41" s="78">
        <f t="shared" si="0"/>
        <v>2.620184875438168E-5</v>
      </c>
      <c r="L41" s="78">
        <f>J41/'סכום נכסי הקרן'!$C$42</f>
        <v>5.8465206938340685E-6</v>
      </c>
    </row>
    <row r="42" spans="2:12">
      <c r="B42" s="83" t="s">
        <v>1385</v>
      </c>
      <c r="C42" t="s">
        <v>227</v>
      </c>
      <c r="D42" t="s">
        <v>216</v>
      </c>
      <c r="E42" t="s">
        <v>217</v>
      </c>
      <c r="F42" t="s">
        <v>218</v>
      </c>
      <c r="G42" t="s">
        <v>113</v>
      </c>
      <c r="H42" s="78">
        <v>0</v>
      </c>
      <c r="I42" s="78">
        <v>0</v>
      </c>
      <c r="J42" s="77">
        <v>4.8863167680000004</v>
      </c>
      <c r="K42" s="78">
        <f t="shared" si="0"/>
        <v>1.1103682546367434E-4</v>
      </c>
      <c r="L42" s="78">
        <f>J42/'סכום נכסי הקרן'!$C$42</f>
        <v>2.4776079884151412E-5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7">
        <v>0</v>
      </c>
      <c r="K43" s="78">
        <f t="shared" si="0"/>
        <v>0</v>
      </c>
      <c r="L43" s="78">
        <f>J43/'סכום נכסי הקרן'!$C$42</f>
        <v>0</v>
      </c>
    </row>
    <row r="44" spans="2:12">
      <c r="B44" s="87" t="s">
        <v>235</v>
      </c>
      <c r="D44" s="16"/>
      <c r="I44" s="88">
        <v>0</v>
      </c>
      <c r="J44" s="89">
        <v>0</v>
      </c>
      <c r="K44" s="88">
        <f t="shared" si="0"/>
        <v>0</v>
      </c>
      <c r="L44" s="88">
        <f>J44/'סכום נכסי הקרן'!$C$42</f>
        <v>0</v>
      </c>
    </row>
    <row r="45" spans="2:12">
      <c r="B45" t="s">
        <v>230</v>
      </c>
      <c r="C45" t="s">
        <v>230</v>
      </c>
      <c r="D45" s="16"/>
      <c r="E45" t="s">
        <v>230</v>
      </c>
      <c r="G45" t="s">
        <v>230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t="s">
        <v>238</v>
      </c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43921</v>
      </c>
    </row>
    <row r="2" spans="2:49" s="1" customFormat="1">
      <c r="B2" s="2" t="s">
        <v>1</v>
      </c>
      <c r="C2" s="12" t="s">
        <v>1379</v>
      </c>
    </row>
    <row r="3" spans="2:49" s="1" customFormat="1">
      <c r="B3" s="2" t="s">
        <v>2</v>
      </c>
      <c r="C3" s="83" t="s">
        <v>1380</v>
      </c>
    </row>
    <row r="4" spans="2:49" s="1" customFormat="1">
      <c r="B4" s="2" t="s">
        <v>3</v>
      </c>
      <c r="C4" s="84" t="s">
        <v>197</v>
      </c>
    </row>
    <row r="5" spans="2:49">
      <c r="B5" s="74" t="s">
        <v>198</v>
      </c>
      <c r="C5" t="s">
        <v>199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17665933.309999999</v>
      </c>
      <c r="H11" s="7"/>
      <c r="I11" s="75">
        <v>-1292.9358153391279</v>
      </c>
      <c r="J11" s="76">
        <v>1</v>
      </c>
      <c r="K11" s="76">
        <v>-6.6E-3</v>
      </c>
      <c r="AW11" s="16"/>
    </row>
    <row r="12" spans="2:49">
      <c r="B12" s="79" t="s">
        <v>205</v>
      </c>
      <c r="C12" s="16"/>
      <c r="D12" s="16"/>
      <c r="G12" s="81">
        <v>17347496.620000001</v>
      </c>
      <c r="I12" s="81">
        <v>-1124.6895107341279</v>
      </c>
      <c r="J12" s="80">
        <v>0.86990000000000001</v>
      </c>
      <c r="K12" s="80">
        <v>-5.7000000000000002E-3</v>
      </c>
    </row>
    <row r="13" spans="2:49">
      <c r="B13" s="79" t="s">
        <v>1081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1090</v>
      </c>
      <c r="C15" s="16"/>
      <c r="D15" s="16"/>
      <c r="G15" s="81">
        <v>14786033.83</v>
      </c>
      <c r="I15" s="81">
        <v>-1193.9677822268359</v>
      </c>
      <c r="J15" s="80">
        <v>0.92349999999999999</v>
      </c>
      <c r="K15" s="80">
        <v>-6.1000000000000004E-3</v>
      </c>
    </row>
    <row r="16" spans="2:49">
      <c r="B16" t="s">
        <v>1148</v>
      </c>
      <c r="C16" t="s">
        <v>1149</v>
      </c>
      <c r="D16" t="s">
        <v>123</v>
      </c>
      <c r="E16" t="s">
        <v>106</v>
      </c>
      <c r="F16" t="s">
        <v>252</v>
      </c>
      <c r="G16" s="77">
        <v>323164.78999999998</v>
      </c>
      <c r="H16" s="77">
        <v>-3.1850999999999998</v>
      </c>
      <c r="I16" s="77">
        <v>-10.29312172629</v>
      </c>
      <c r="J16" s="78">
        <v>8.0000000000000002E-3</v>
      </c>
      <c r="K16" s="78">
        <v>-1E-4</v>
      </c>
    </row>
    <row r="17" spans="2:11">
      <c r="B17" t="s">
        <v>1148</v>
      </c>
      <c r="C17" t="s">
        <v>1150</v>
      </c>
      <c r="D17" t="s">
        <v>123</v>
      </c>
      <c r="E17" t="s">
        <v>106</v>
      </c>
      <c r="F17" t="s">
        <v>252</v>
      </c>
      <c r="G17" s="77">
        <v>430574.58</v>
      </c>
      <c r="H17" s="77">
        <v>-3.2597999999999998</v>
      </c>
      <c r="I17" s="77">
        <v>-14.03587015884</v>
      </c>
      <c r="J17" s="78">
        <v>1.09E-2</v>
      </c>
      <c r="K17" s="78">
        <v>-1E-4</v>
      </c>
    </row>
    <row r="18" spans="2:11">
      <c r="B18" t="s">
        <v>1148</v>
      </c>
      <c r="C18" t="s">
        <v>1151</v>
      </c>
      <c r="D18" t="s">
        <v>123</v>
      </c>
      <c r="E18" t="s">
        <v>106</v>
      </c>
      <c r="F18" t="s">
        <v>260</v>
      </c>
      <c r="G18" s="77">
        <v>319946.99</v>
      </c>
      <c r="H18" s="77">
        <v>-4.0381999999999998</v>
      </c>
      <c r="I18" s="77">
        <v>-12.920099350179999</v>
      </c>
      <c r="J18" s="78">
        <v>0.01</v>
      </c>
      <c r="K18" s="78">
        <v>-1E-4</v>
      </c>
    </row>
    <row r="19" spans="2:11">
      <c r="B19" t="s">
        <v>1148</v>
      </c>
      <c r="C19" t="s">
        <v>1152</v>
      </c>
      <c r="D19" t="s">
        <v>123</v>
      </c>
      <c r="E19" t="s">
        <v>106</v>
      </c>
      <c r="F19" t="s">
        <v>260</v>
      </c>
      <c r="G19" s="77">
        <v>372065.59</v>
      </c>
      <c r="H19" s="77">
        <v>-4.5065</v>
      </c>
      <c r="I19" s="77">
        <v>-16.767135813349999</v>
      </c>
      <c r="J19" s="78">
        <v>1.2999999999999999E-2</v>
      </c>
      <c r="K19" s="78">
        <v>-1E-4</v>
      </c>
    </row>
    <row r="20" spans="2:11">
      <c r="B20" t="s">
        <v>1148</v>
      </c>
      <c r="C20" t="s">
        <v>1153</v>
      </c>
      <c r="D20" t="s">
        <v>123</v>
      </c>
      <c r="E20" t="s">
        <v>106</v>
      </c>
      <c r="F20" t="s">
        <v>260</v>
      </c>
      <c r="G20" s="77">
        <v>265702.67</v>
      </c>
      <c r="H20" s="77">
        <v>-4.4092000000000002</v>
      </c>
      <c r="I20" s="77">
        <v>-11.71536212564</v>
      </c>
      <c r="J20" s="78">
        <v>9.1000000000000004E-3</v>
      </c>
      <c r="K20" s="78">
        <v>-1E-4</v>
      </c>
    </row>
    <row r="21" spans="2:11">
      <c r="B21" t="s">
        <v>1148</v>
      </c>
      <c r="C21" t="s">
        <v>1154</v>
      </c>
      <c r="D21" t="s">
        <v>123</v>
      </c>
      <c r="E21" t="s">
        <v>106</v>
      </c>
      <c r="F21" t="s">
        <v>260</v>
      </c>
      <c r="G21" s="77">
        <v>423827.17</v>
      </c>
      <c r="H21" s="77">
        <v>-4.4531999999999998</v>
      </c>
      <c r="I21" s="77">
        <v>-18.873871534439999</v>
      </c>
      <c r="J21" s="78">
        <v>1.46E-2</v>
      </c>
      <c r="K21" s="78">
        <v>-1E-4</v>
      </c>
    </row>
    <row r="22" spans="2:11">
      <c r="B22" t="s">
        <v>1148</v>
      </c>
      <c r="C22" t="s">
        <v>1155</v>
      </c>
      <c r="D22" t="s">
        <v>123</v>
      </c>
      <c r="E22" t="s">
        <v>106</v>
      </c>
      <c r="F22" t="s">
        <v>260</v>
      </c>
      <c r="G22" s="77">
        <v>74776.52</v>
      </c>
      <c r="H22" s="77">
        <v>-4.0574000000000003</v>
      </c>
      <c r="I22" s="77">
        <v>-3.0339825224800001</v>
      </c>
      <c r="J22" s="78">
        <v>2.3E-3</v>
      </c>
      <c r="K22" s="78">
        <v>0</v>
      </c>
    </row>
    <row r="23" spans="2:11">
      <c r="B23" t="s">
        <v>1148</v>
      </c>
      <c r="C23" t="s">
        <v>1156</v>
      </c>
      <c r="D23" t="s">
        <v>123</v>
      </c>
      <c r="E23" t="s">
        <v>106</v>
      </c>
      <c r="F23" t="s">
        <v>260</v>
      </c>
      <c r="G23" s="77">
        <v>159884.63</v>
      </c>
      <c r="H23" s="77">
        <v>-3.9417</v>
      </c>
      <c r="I23" s="77">
        <v>-6.3021724607099996</v>
      </c>
      <c r="J23" s="78">
        <v>4.8999999999999998E-3</v>
      </c>
      <c r="K23" s="78">
        <v>0</v>
      </c>
    </row>
    <row r="24" spans="2:11">
      <c r="B24" t="s">
        <v>1148</v>
      </c>
      <c r="C24" t="s">
        <v>1157</v>
      </c>
      <c r="D24" t="s">
        <v>123</v>
      </c>
      <c r="E24" t="s">
        <v>106</v>
      </c>
      <c r="F24" t="s">
        <v>260</v>
      </c>
      <c r="G24" s="77">
        <v>213235.63</v>
      </c>
      <c r="H24" s="77">
        <v>-3.9142999999999999</v>
      </c>
      <c r="I24" s="77">
        <v>-8.3466822650899992</v>
      </c>
      <c r="J24" s="78">
        <v>6.4999999999999997E-3</v>
      </c>
      <c r="K24" s="78">
        <v>0</v>
      </c>
    </row>
    <row r="25" spans="2:11">
      <c r="B25" t="s">
        <v>1148</v>
      </c>
      <c r="C25" t="s">
        <v>1158</v>
      </c>
      <c r="D25" t="s">
        <v>123</v>
      </c>
      <c r="E25" t="s">
        <v>106</v>
      </c>
      <c r="F25" t="s">
        <v>260</v>
      </c>
      <c r="G25" s="77">
        <v>42677.06</v>
      </c>
      <c r="H25" s="77">
        <v>-3.8414999999999999</v>
      </c>
      <c r="I25" s="77">
        <v>-1.6394392599000001</v>
      </c>
      <c r="J25" s="78">
        <v>1.2999999999999999E-3</v>
      </c>
      <c r="K25" s="78">
        <v>0</v>
      </c>
    </row>
    <row r="26" spans="2:11">
      <c r="B26" t="s">
        <v>1148</v>
      </c>
      <c r="C26" t="s">
        <v>1159</v>
      </c>
      <c r="D26" t="s">
        <v>123</v>
      </c>
      <c r="E26" t="s">
        <v>106</v>
      </c>
      <c r="F26" t="s">
        <v>260</v>
      </c>
      <c r="G26" s="77">
        <v>381422.01</v>
      </c>
      <c r="H26" s="77">
        <v>-3.8500999999999999</v>
      </c>
      <c r="I26" s="77">
        <v>-14.685128807010001</v>
      </c>
      <c r="J26" s="78">
        <v>1.14E-2</v>
      </c>
      <c r="K26" s="78">
        <v>-1E-4</v>
      </c>
    </row>
    <row r="27" spans="2:11">
      <c r="B27" t="s">
        <v>1148</v>
      </c>
      <c r="C27" t="s">
        <v>1160</v>
      </c>
      <c r="D27" t="s">
        <v>123</v>
      </c>
      <c r="E27" t="s">
        <v>106</v>
      </c>
      <c r="F27" t="s">
        <v>1161</v>
      </c>
      <c r="G27" s="77">
        <v>477268.6</v>
      </c>
      <c r="H27" s="77">
        <v>-3.4258000000000002</v>
      </c>
      <c r="I27" s="77">
        <v>-16.3502676988</v>
      </c>
      <c r="J27" s="78">
        <v>1.26E-2</v>
      </c>
      <c r="K27" s="78">
        <v>-1E-4</v>
      </c>
    </row>
    <row r="28" spans="2:11">
      <c r="B28" t="s">
        <v>1148</v>
      </c>
      <c r="C28" t="s">
        <v>1162</v>
      </c>
      <c r="D28" t="s">
        <v>123</v>
      </c>
      <c r="E28" t="s">
        <v>106</v>
      </c>
      <c r="F28" t="s">
        <v>1161</v>
      </c>
      <c r="G28" s="77">
        <v>473940.1</v>
      </c>
      <c r="H28" s="77">
        <v>6.6173999999999999</v>
      </c>
      <c r="I28" s="77">
        <v>31.362512177399999</v>
      </c>
      <c r="J28" s="78">
        <v>-2.4299999999999999E-2</v>
      </c>
      <c r="K28" s="78">
        <v>2.0000000000000001E-4</v>
      </c>
    </row>
    <row r="29" spans="2:11">
      <c r="B29" t="s">
        <v>1148</v>
      </c>
      <c r="C29" t="s">
        <v>1163</v>
      </c>
      <c r="D29" t="s">
        <v>123</v>
      </c>
      <c r="E29" t="s">
        <v>106</v>
      </c>
      <c r="F29" t="s">
        <v>1161</v>
      </c>
      <c r="G29" s="77">
        <v>558594.54</v>
      </c>
      <c r="H29" s="77">
        <v>1.4231</v>
      </c>
      <c r="I29" s="77">
        <v>7.9493588987399999</v>
      </c>
      <c r="J29" s="78">
        <v>-6.1000000000000004E-3</v>
      </c>
      <c r="K29" s="78">
        <v>0</v>
      </c>
    </row>
    <row r="30" spans="2:11">
      <c r="B30" t="s">
        <v>1148</v>
      </c>
      <c r="C30" t="s">
        <v>1164</v>
      </c>
      <c r="D30" t="s">
        <v>123</v>
      </c>
      <c r="E30" t="s">
        <v>106</v>
      </c>
      <c r="F30" t="s">
        <v>1161</v>
      </c>
      <c r="G30" s="77">
        <v>77212.33</v>
      </c>
      <c r="H30" s="77">
        <v>0.59030000000000005</v>
      </c>
      <c r="I30" s="77">
        <v>0.45578438398999999</v>
      </c>
      <c r="J30" s="78">
        <v>-4.0000000000000002E-4</v>
      </c>
      <c r="K30" s="78">
        <v>0</v>
      </c>
    </row>
    <row r="31" spans="2:11">
      <c r="B31" t="s">
        <v>1148</v>
      </c>
      <c r="C31" t="s">
        <v>1165</v>
      </c>
      <c r="D31" t="s">
        <v>123</v>
      </c>
      <c r="E31" t="s">
        <v>106</v>
      </c>
      <c r="F31" t="s">
        <v>1161</v>
      </c>
      <c r="G31" s="77">
        <v>774415.01</v>
      </c>
      <c r="H31" s="77">
        <v>-0.14069999999999999</v>
      </c>
      <c r="I31" s="77">
        <v>-1.0896019190699999</v>
      </c>
      <c r="J31" s="78">
        <v>8.0000000000000004E-4</v>
      </c>
      <c r="K31" s="78">
        <v>0</v>
      </c>
    </row>
    <row r="32" spans="2:11">
      <c r="B32" t="s">
        <v>1148</v>
      </c>
      <c r="C32" t="s">
        <v>1166</v>
      </c>
      <c r="D32" t="s">
        <v>123</v>
      </c>
      <c r="E32" t="s">
        <v>106</v>
      </c>
      <c r="F32" t="s">
        <v>260</v>
      </c>
      <c r="G32" s="77">
        <v>492490.71</v>
      </c>
      <c r="H32" s="77">
        <v>-3.847</v>
      </c>
      <c r="I32" s="77">
        <v>-18.9461176137</v>
      </c>
      <c r="J32" s="78">
        <v>1.47E-2</v>
      </c>
      <c r="K32" s="78">
        <v>-1E-4</v>
      </c>
    </row>
    <row r="33" spans="2:11">
      <c r="B33" t="s">
        <v>1148</v>
      </c>
      <c r="C33" t="s">
        <v>1167</v>
      </c>
      <c r="D33" t="s">
        <v>123</v>
      </c>
      <c r="E33" t="s">
        <v>106</v>
      </c>
      <c r="F33" t="s">
        <v>260</v>
      </c>
      <c r="G33" s="77">
        <v>493780.6</v>
      </c>
      <c r="H33" s="77">
        <v>-3.5760999999999998</v>
      </c>
      <c r="I33" s="77">
        <v>-17.658088036599999</v>
      </c>
      <c r="J33" s="78">
        <v>1.37E-2</v>
      </c>
      <c r="K33" s="78">
        <v>-1E-4</v>
      </c>
    </row>
    <row r="34" spans="2:11">
      <c r="B34" t="s">
        <v>1148</v>
      </c>
      <c r="C34" t="s">
        <v>1168</v>
      </c>
      <c r="D34" t="s">
        <v>123</v>
      </c>
      <c r="E34" t="s">
        <v>106</v>
      </c>
      <c r="F34" t="s">
        <v>1161</v>
      </c>
      <c r="G34" s="77">
        <v>993358.44</v>
      </c>
      <c r="H34" s="77">
        <v>-2.9453999999999998</v>
      </c>
      <c r="I34" s="77">
        <v>-29.25837949176</v>
      </c>
      <c r="J34" s="78">
        <v>2.2599999999999999E-2</v>
      </c>
      <c r="K34" s="78">
        <v>-1E-4</v>
      </c>
    </row>
    <row r="35" spans="2:11">
      <c r="B35" t="s">
        <v>1148</v>
      </c>
      <c r="C35" t="s">
        <v>1169</v>
      </c>
      <c r="D35" t="s">
        <v>123</v>
      </c>
      <c r="E35" t="s">
        <v>106</v>
      </c>
      <c r="F35" t="s">
        <v>1161</v>
      </c>
      <c r="G35" s="77">
        <v>1000460.07</v>
      </c>
      <c r="H35" s="77">
        <v>-3.0198999999999998</v>
      </c>
      <c r="I35" s="77">
        <v>-30.212893653929999</v>
      </c>
      <c r="J35" s="78">
        <v>2.3400000000000001E-2</v>
      </c>
      <c r="K35" s="78">
        <v>-2.0000000000000001E-4</v>
      </c>
    </row>
    <row r="36" spans="2:11">
      <c r="B36" t="s">
        <v>1148</v>
      </c>
      <c r="C36" t="s">
        <v>1170</v>
      </c>
      <c r="D36" t="s">
        <v>123</v>
      </c>
      <c r="E36" t="s">
        <v>106</v>
      </c>
      <c r="F36" t="s">
        <v>1161</v>
      </c>
      <c r="G36" s="77">
        <v>994662.83</v>
      </c>
      <c r="H36" s="77">
        <v>-2.8647999999999998</v>
      </c>
      <c r="I36" s="77">
        <v>-28.495100753839999</v>
      </c>
      <c r="J36" s="78">
        <v>2.1999999999999999E-2</v>
      </c>
      <c r="K36" s="78">
        <v>-1E-4</v>
      </c>
    </row>
    <row r="37" spans="2:11">
      <c r="B37" t="s">
        <v>1148</v>
      </c>
      <c r="C37" t="s">
        <v>1171</v>
      </c>
      <c r="D37" t="s">
        <v>123</v>
      </c>
      <c r="E37" t="s">
        <v>106</v>
      </c>
      <c r="F37" t="s">
        <v>1161</v>
      </c>
      <c r="G37" s="77">
        <v>699652.47</v>
      </c>
      <c r="H37" s="77">
        <v>-2.6619000000000002</v>
      </c>
      <c r="I37" s="77">
        <v>-18.624049098930001</v>
      </c>
      <c r="J37" s="78">
        <v>1.44E-2</v>
      </c>
      <c r="K37" s="78">
        <v>-1E-4</v>
      </c>
    </row>
    <row r="38" spans="2:11">
      <c r="B38" t="s">
        <v>1148</v>
      </c>
      <c r="C38" t="s">
        <v>1172</v>
      </c>
      <c r="D38" t="s">
        <v>123</v>
      </c>
      <c r="E38" t="s">
        <v>106</v>
      </c>
      <c r="F38" t="s">
        <v>1161</v>
      </c>
      <c r="G38" s="77">
        <v>749497.21</v>
      </c>
      <c r="H38" s="77">
        <v>-2.6663000000000001</v>
      </c>
      <c r="I38" s="77">
        <v>-19.983844110229999</v>
      </c>
      <c r="J38" s="78">
        <v>1.55E-2</v>
      </c>
      <c r="K38" s="78">
        <v>-1E-4</v>
      </c>
    </row>
    <row r="39" spans="2:11">
      <c r="B39" t="s">
        <v>1148</v>
      </c>
      <c r="C39" t="s">
        <v>1173</v>
      </c>
      <c r="D39" t="s">
        <v>123</v>
      </c>
      <c r="E39" t="s">
        <v>106</v>
      </c>
      <c r="F39" t="s">
        <v>1161</v>
      </c>
      <c r="G39" s="77">
        <v>1004605.11</v>
      </c>
      <c r="H39" s="77">
        <v>-2.1383000000000001</v>
      </c>
      <c r="I39" s="77">
        <v>-21.481471067129998</v>
      </c>
      <c r="J39" s="78">
        <v>1.66E-2</v>
      </c>
      <c r="K39" s="78">
        <v>-1E-4</v>
      </c>
    </row>
    <row r="40" spans="2:11">
      <c r="B40" t="s">
        <v>1148</v>
      </c>
      <c r="C40" t="s">
        <v>1174</v>
      </c>
      <c r="D40" t="s">
        <v>123</v>
      </c>
      <c r="E40" t="s">
        <v>106</v>
      </c>
      <c r="F40" t="s">
        <v>1161</v>
      </c>
      <c r="G40" s="77">
        <v>1004402.2</v>
      </c>
      <c r="H40" s="77">
        <v>-2.1406000000000001</v>
      </c>
      <c r="I40" s="77">
        <v>-21.5002334932</v>
      </c>
      <c r="J40" s="78">
        <v>1.66E-2</v>
      </c>
      <c r="K40" s="78">
        <v>-1E-4</v>
      </c>
    </row>
    <row r="41" spans="2:11">
      <c r="B41" t="s">
        <v>1148</v>
      </c>
      <c r="C41" t="s">
        <v>1175</v>
      </c>
      <c r="D41" t="s">
        <v>123</v>
      </c>
      <c r="E41" t="s">
        <v>106</v>
      </c>
      <c r="F41" t="s">
        <v>1161</v>
      </c>
      <c r="G41" s="77">
        <v>1010228.44</v>
      </c>
      <c r="H41" s="77">
        <v>-2.0240999999999998</v>
      </c>
      <c r="I41" s="77">
        <v>-20.448033854039998</v>
      </c>
      <c r="J41" s="78">
        <v>1.5800000000000002E-2</v>
      </c>
      <c r="K41" s="78">
        <v>-1E-4</v>
      </c>
    </row>
    <row r="42" spans="2:11">
      <c r="B42" t="s">
        <v>1148</v>
      </c>
      <c r="C42" t="s">
        <v>1176</v>
      </c>
      <c r="D42" t="s">
        <v>123</v>
      </c>
      <c r="E42" t="s">
        <v>106</v>
      </c>
      <c r="F42" t="s">
        <v>1161</v>
      </c>
      <c r="G42" s="77">
        <v>605754.43999999994</v>
      </c>
      <c r="H42" s="77">
        <v>-2.0886</v>
      </c>
      <c r="I42" s="77">
        <v>-12.65178723384</v>
      </c>
      <c r="J42" s="78">
        <v>9.7999999999999997E-3</v>
      </c>
      <c r="K42" s="78">
        <v>-1E-4</v>
      </c>
    </row>
    <row r="43" spans="2:11">
      <c r="B43" t="s">
        <v>1148</v>
      </c>
      <c r="C43" t="s">
        <v>1177</v>
      </c>
      <c r="D43" t="s">
        <v>123</v>
      </c>
      <c r="E43" t="s">
        <v>106</v>
      </c>
      <c r="F43" t="s">
        <v>1161</v>
      </c>
      <c r="G43" s="77">
        <v>513360.8</v>
      </c>
      <c r="H43" s="77">
        <v>-0.62439999999999996</v>
      </c>
      <c r="I43" s="77">
        <v>-3.2054248352000001</v>
      </c>
      <c r="J43" s="78">
        <v>2.5000000000000001E-3</v>
      </c>
      <c r="K43" s="78">
        <v>0</v>
      </c>
    </row>
    <row r="44" spans="2:11">
      <c r="B44" t="s">
        <v>1148</v>
      </c>
      <c r="C44" t="s">
        <v>1178</v>
      </c>
      <c r="D44" t="s">
        <v>123</v>
      </c>
      <c r="E44" t="s">
        <v>106</v>
      </c>
      <c r="F44" t="s">
        <v>1161</v>
      </c>
      <c r="G44" s="77">
        <v>1029185.44</v>
      </c>
      <c r="H44" s="77">
        <v>-0.38350000000000001</v>
      </c>
      <c r="I44" s="77">
        <v>-3.9469261624</v>
      </c>
      <c r="J44" s="78">
        <v>3.0999999999999999E-3</v>
      </c>
      <c r="K44" s="78">
        <v>0</v>
      </c>
    </row>
    <row r="45" spans="2:11">
      <c r="B45" t="s">
        <v>1148</v>
      </c>
      <c r="C45" t="s">
        <v>1179</v>
      </c>
      <c r="D45" t="s">
        <v>123</v>
      </c>
      <c r="E45" t="s">
        <v>106</v>
      </c>
      <c r="F45" t="s">
        <v>1161</v>
      </c>
      <c r="G45" s="77">
        <v>1027011.47</v>
      </c>
      <c r="H45" s="77">
        <v>-0.4093</v>
      </c>
      <c r="I45" s="77">
        <v>-4.2035579467100002</v>
      </c>
      <c r="J45" s="78">
        <v>3.3E-3</v>
      </c>
      <c r="K45" s="78">
        <v>0</v>
      </c>
    </row>
    <row r="46" spans="2:11">
      <c r="B46" t="s">
        <v>1148</v>
      </c>
      <c r="C46" t="s">
        <v>1180</v>
      </c>
      <c r="D46" t="s">
        <v>123</v>
      </c>
      <c r="E46" t="s">
        <v>106</v>
      </c>
      <c r="F46" t="s">
        <v>1161</v>
      </c>
      <c r="G46" s="77">
        <v>1043794.5</v>
      </c>
      <c r="H46" s="77">
        <v>0.99939999999999996</v>
      </c>
      <c r="I46" s="77">
        <v>10.431682233</v>
      </c>
      <c r="J46" s="78">
        <v>-8.0999999999999996E-3</v>
      </c>
      <c r="K46" s="78">
        <v>1E-4</v>
      </c>
    </row>
    <row r="47" spans="2:11">
      <c r="B47" t="s">
        <v>1148</v>
      </c>
      <c r="C47" t="s">
        <v>1181</v>
      </c>
      <c r="D47" t="s">
        <v>123</v>
      </c>
      <c r="E47" t="s">
        <v>106</v>
      </c>
      <c r="F47" t="s">
        <v>1161</v>
      </c>
      <c r="G47" s="77">
        <v>1100975.6599999999</v>
      </c>
      <c r="H47" s="77">
        <v>1.4551000000000001</v>
      </c>
      <c r="I47" s="77">
        <v>16.020296828660001</v>
      </c>
      <c r="J47" s="78">
        <v>-1.24E-2</v>
      </c>
      <c r="K47" s="78">
        <v>1E-4</v>
      </c>
    </row>
    <row r="48" spans="2:11">
      <c r="B48" t="s">
        <v>1148</v>
      </c>
      <c r="C48" t="s">
        <v>1182</v>
      </c>
      <c r="D48" t="s">
        <v>123</v>
      </c>
      <c r="E48" t="s">
        <v>106</v>
      </c>
      <c r="F48" t="s">
        <v>1161</v>
      </c>
      <c r="G48" s="77">
        <v>1067853.08</v>
      </c>
      <c r="H48" s="77">
        <v>3.2364999999999999</v>
      </c>
      <c r="I48" s="77">
        <v>34.561064934199997</v>
      </c>
      <c r="J48" s="78">
        <v>-2.6700000000000002E-2</v>
      </c>
      <c r="K48" s="78">
        <v>2.0000000000000001E-4</v>
      </c>
    </row>
    <row r="49" spans="2:11">
      <c r="B49" t="s">
        <v>1148</v>
      </c>
      <c r="C49" t="s">
        <v>1183</v>
      </c>
      <c r="D49" t="s">
        <v>123</v>
      </c>
      <c r="E49" t="s">
        <v>106</v>
      </c>
      <c r="F49" t="s">
        <v>1161</v>
      </c>
      <c r="G49" s="77">
        <v>1105680.1200000001</v>
      </c>
      <c r="H49" s="77">
        <v>6.5872999999999999</v>
      </c>
      <c r="I49" s="77">
        <v>72.834466544760005</v>
      </c>
      <c r="J49" s="78">
        <v>-5.6300000000000003E-2</v>
      </c>
      <c r="K49" s="78">
        <v>4.0000000000000002E-4</v>
      </c>
    </row>
    <row r="50" spans="2:11">
      <c r="B50" t="s">
        <v>1148</v>
      </c>
      <c r="C50" t="s">
        <v>1184</v>
      </c>
      <c r="D50" t="s">
        <v>123</v>
      </c>
      <c r="E50" t="s">
        <v>106</v>
      </c>
      <c r="F50" t="s">
        <v>1161</v>
      </c>
      <c r="G50" s="77">
        <v>223223.03</v>
      </c>
      <c r="H50" s="77">
        <v>7.4142999999999999</v>
      </c>
      <c r="I50" s="77">
        <v>16.55042511329</v>
      </c>
      <c r="J50" s="78">
        <v>-1.2800000000000001E-2</v>
      </c>
      <c r="K50" s="78">
        <v>1E-4</v>
      </c>
    </row>
    <row r="51" spans="2:11">
      <c r="B51" t="s">
        <v>1148</v>
      </c>
      <c r="C51" t="s">
        <v>1185</v>
      </c>
      <c r="D51" t="s">
        <v>123</v>
      </c>
      <c r="E51" t="s">
        <v>106</v>
      </c>
      <c r="F51" t="s">
        <v>1161</v>
      </c>
      <c r="G51" s="77">
        <v>517621.78</v>
      </c>
      <c r="H51" s="77">
        <v>0.69340000000000002</v>
      </c>
      <c r="I51" s="77">
        <v>3.5891894225200001</v>
      </c>
      <c r="J51" s="78">
        <v>-2.8E-3</v>
      </c>
      <c r="K51" s="78">
        <v>0</v>
      </c>
    </row>
    <row r="52" spans="2:11">
      <c r="B52" t="s">
        <v>1148</v>
      </c>
      <c r="C52" t="s">
        <v>1186</v>
      </c>
      <c r="D52" t="s">
        <v>123</v>
      </c>
      <c r="E52" t="s">
        <v>106</v>
      </c>
      <c r="F52" t="s">
        <v>1161</v>
      </c>
      <c r="G52" s="77">
        <v>410236.46</v>
      </c>
      <c r="H52" s="77">
        <v>0.60719999999999996</v>
      </c>
      <c r="I52" s="77">
        <v>2.4909557851200002</v>
      </c>
      <c r="J52" s="78">
        <v>-1.9E-3</v>
      </c>
      <c r="K52" s="78">
        <v>0</v>
      </c>
    </row>
    <row r="53" spans="2:11">
      <c r="B53" t="s">
        <v>1148</v>
      </c>
      <c r="C53" t="s">
        <v>1187</v>
      </c>
      <c r="D53" t="s">
        <v>123</v>
      </c>
      <c r="E53" t="s">
        <v>106</v>
      </c>
      <c r="F53" t="s">
        <v>1161</v>
      </c>
      <c r="G53" s="77">
        <v>517186.99</v>
      </c>
      <c r="H53" s="77">
        <v>0.4793</v>
      </c>
      <c r="I53" s="77">
        <v>2.4788772430699999</v>
      </c>
      <c r="J53" s="78">
        <v>-1.9E-3</v>
      </c>
      <c r="K53" s="78">
        <v>0</v>
      </c>
    </row>
    <row r="54" spans="2:11">
      <c r="B54" t="s">
        <v>1188</v>
      </c>
      <c r="C54" t="s">
        <v>1189</v>
      </c>
      <c r="D54" t="s">
        <v>123</v>
      </c>
      <c r="E54" t="s">
        <v>106</v>
      </c>
      <c r="F54" t="s">
        <v>1190</v>
      </c>
      <c r="G54" s="77">
        <v>-220000</v>
      </c>
      <c r="H54" s="77">
        <v>-3.228572727272732</v>
      </c>
      <c r="I54" s="77">
        <v>7.1028600000000104</v>
      </c>
      <c r="J54" s="78">
        <v>-5.4999999999999997E-3</v>
      </c>
      <c r="K54" s="78">
        <v>0</v>
      </c>
    </row>
    <row r="55" spans="2:11">
      <c r="B55" t="s">
        <v>1191</v>
      </c>
      <c r="C55" t="s">
        <v>1192</v>
      </c>
      <c r="D55" t="s">
        <v>123</v>
      </c>
      <c r="E55" t="s">
        <v>106</v>
      </c>
      <c r="F55" t="s">
        <v>1161</v>
      </c>
      <c r="G55" s="77">
        <v>144931.20000000001</v>
      </c>
      <c r="H55" s="77">
        <v>9.5</v>
      </c>
      <c r="I55" s="77">
        <v>13.768464</v>
      </c>
      <c r="J55" s="78">
        <v>-1.06E-2</v>
      </c>
      <c r="K55" s="78">
        <v>1E-4</v>
      </c>
    </row>
    <row r="56" spans="2:11">
      <c r="B56" t="s">
        <v>1191</v>
      </c>
      <c r="C56" t="s">
        <v>1193</v>
      </c>
      <c r="D56" t="s">
        <v>123</v>
      </c>
      <c r="E56" t="s">
        <v>106</v>
      </c>
      <c r="F56" t="s">
        <v>1161</v>
      </c>
      <c r="G56" s="77">
        <v>260876.16</v>
      </c>
      <c r="H56" s="77">
        <v>10.52</v>
      </c>
      <c r="I56" s="77">
        <v>27.444172032000001</v>
      </c>
      <c r="J56" s="78">
        <v>-2.12E-2</v>
      </c>
      <c r="K56" s="78">
        <v>1E-4</v>
      </c>
    </row>
    <row r="57" spans="2:11">
      <c r="B57" t="s">
        <v>1194</v>
      </c>
      <c r="C57" t="s">
        <v>1195</v>
      </c>
      <c r="D57" t="s">
        <v>123</v>
      </c>
      <c r="E57" t="s">
        <v>106</v>
      </c>
      <c r="F57" t="s">
        <v>1161</v>
      </c>
      <c r="G57" s="77">
        <v>21826.19</v>
      </c>
      <c r="H57" s="77">
        <v>-2.4500000000000002</v>
      </c>
      <c r="I57" s="77">
        <v>-0.53474165500000004</v>
      </c>
      <c r="J57" s="78">
        <v>4.0000000000000002E-4</v>
      </c>
      <c r="K57" s="78">
        <v>0</v>
      </c>
    </row>
    <row r="58" spans="2:11">
      <c r="B58" t="s">
        <v>1194</v>
      </c>
      <c r="C58" t="s">
        <v>1196</v>
      </c>
      <c r="D58" t="s">
        <v>123</v>
      </c>
      <c r="E58" t="s">
        <v>106</v>
      </c>
      <c r="F58" t="s">
        <v>1161</v>
      </c>
      <c r="G58" s="77">
        <v>218261.89</v>
      </c>
      <c r="H58" s="77">
        <v>0.49</v>
      </c>
      <c r="I58" s="77">
        <v>1.069483261</v>
      </c>
      <c r="J58" s="78">
        <v>-8.0000000000000004E-4</v>
      </c>
      <c r="K58" s="78">
        <v>0</v>
      </c>
    </row>
    <row r="59" spans="2:11">
      <c r="B59" t="s">
        <v>1194</v>
      </c>
      <c r="C59" t="s">
        <v>1197</v>
      </c>
      <c r="D59" t="s">
        <v>123</v>
      </c>
      <c r="E59" t="s">
        <v>106</v>
      </c>
      <c r="F59" t="s">
        <v>1161</v>
      </c>
      <c r="G59" s="77">
        <v>159424.32000000001</v>
      </c>
      <c r="H59" s="77">
        <v>-18.37</v>
      </c>
      <c r="I59" s="77">
        <v>-29.286247584000002</v>
      </c>
      <c r="J59" s="78">
        <v>2.2700000000000001E-2</v>
      </c>
      <c r="K59" s="78">
        <v>-1E-4</v>
      </c>
    </row>
    <row r="60" spans="2:11">
      <c r="B60" t="s">
        <v>1194</v>
      </c>
      <c r="C60" t="s">
        <v>1198</v>
      </c>
      <c r="D60" t="s">
        <v>123</v>
      </c>
      <c r="E60" t="s">
        <v>106</v>
      </c>
      <c r="F60" t="s">
        <v>1161</v>
      </c>
      <c r="G60" s="77">
        <v>231889.92000000001</v>
      </c>
      <c r="H60" s="77">
        <v>-12.16</v>
      </c>
      <c r="I60" s="77">
        <v>-28.197814271999999</v>
      </c>
      <c r="J60" s="78">
        <v>2.18E-2</v>
      </c>
      <c r="K60" s="78">
        <v>-1E-4</v>
      </c>
    </row>
    <row r="61" spans="2:11">
      <c r="B61" t="s">
        <v>1194</v>
      </c>
      <c r="C61" t="s">
        <v>1199</v>
      </c>
      <c r="D61" t="s">
        <v>123</v>
      </c>
      <c r="E61" t="s">
        <v>106</v>
      </c>
      <c r="F61" t="s">
        <v>1161</v>
      </c>
      <c r="G61" s="77">
        <v>144931.20000000001</v>
      </c>
      <c r="H61" s="77">
        <v>-8.2189999999999994</v>
      </c>
      <c r="I61" s="77">
        <v>-11.911895328</v>
      </c>
      <c r="J61" s="78">
        <v>9.1999999999999998E-3</v>
      </c>
      <c r="K61" s="78">
        <v>-1E-4</v>
      </c>
    </row>
    <row r="62" spans="2:11">
      <c r="B62" t="s">
        <v>1194</v>
      </c>
      <c r="C62" t="s">
        <v>1200</v>
      </c>
      <c r="D62" t="s">
        <v>123</v>
      </c>
      <c r="E62" t="s">
        <v>106</v>
      </c>
      <c r="F62" t="s">
        <v>1161</v>
      </c>
      <c r="G62" s="77">
        <v>115944.96000000001</v>
      </c>
      <c r="H62" s="77">
        <v>-2.5099999999999998</v>
      </c>
      <c r="I62" s="77">
        <v>-2.9102184960000002</v>
      </c>
      <c r="J62" s="78">
        <v>2.3E-3</v>
      </c>
      <c r="K62" s="78">
        <v>0</v>
      </c>
    </row>
    <row r="63" spans="2:11">
      <c r="B63" t="s">
        <v>1194</v>
      </c>
      <c r="C63" t="s">
        <v>1201</v>
      </c>
      <c r="D63" t="s">
        <v>123</v>
      </c>
      <c r="E63" t="s">
        <v>106</v>
      </c>
      <c r="F63" t="s">
        <v>1161</v>
      </c>
      <c r="G63" s="77">
        <v>130438.08</v>
      </c>
      <c r="H63" s="77">
        <v>0.67500000000000004</v>
      </c>
      <c r="I63" s="77">
        <v>0.88045704000000002</v>
      </c>
      <c r="J63" s="78">
        <v>-6.9999999999999999E-4</v>
      </c>
      <c r="K63" s="78">
        <v>0</v>
      </c>
    </row>
    <row r="64" spans="2:11">
      <c r="B64" t="s">
        <v>1194</v>
      </c>
      <c r="C64" t="s">
        <v>1202</v>
      </c>
      <c r="D64" t="s">
        <v>123</v>
      </c>
      <c r="E64" t="s">
        <v>106</v>
      </c>
      <c r="F64" t="s">
        <v>1161</v>
      </c>
      <c r="G64" s="77">
        <v>289862.40000000002</v>
      </c>
      <c r="H64" s="77">
        <v>0.65</v>
      </c>
      <c r="I64" s="77">
        <v>1.8841056</v>
      </c>
      <c r="J64" s="78">
        <v>-1.5E-3</v>
      </c>
      <c r="K64" s="78">
        <v>0</v>
      </c>
    </row>
    <row r="65" spans="2:11">
      <c r="B65" t="s">
        <v>1194</v>
      </c>
      <c r="C65" t="s">
        <v>1203</v>
      </c>
      <c r="D65" t="s">
        <v>123</v>
      </c>
      <c r="E65" t="s">
        <v>106</v>
      </c>
      <c r="F65" t="s">
        <v>1161</v>
      </c>
      <c r="G65" s="77">
        <v>173917.44</v>
      </c>
      <c r="H65" s="77">
        <v>0.625</v>
      </c>
      <c r="I65" s="77">
        <v>1.086984</v>
      </c>
      <c r="J65" s="78">
        <v>-8.0000000000000004E-4</v>
      </c>
      <c r="K65" s="78">
        <v>0</v>
      </c>
    </row>
    <row r="66" spans="2:11">
      <c r="B66" t="s">
        <v>1204</v>
      </c>
      <c r="C66" t="s">
        <v>1205</v>
      </c>
      <c r="D66" t="s">
        <v>123</v>
      </c>
      <c r="E66" t="s">
        <v>106</v>
      </c>
      <c r="F66" t="s">
        <v>1206</v>
      </c>
      <c r="G66" s="77">
        <v>-500000</v>
      </c>
      <c r="H66" s="77">
        <v>4.4820599999999997</v>
      </c>
      <c r="I66" s="77">
        <v>-22.410299999999999</v>
      </c>
      <c r="J66" s="78">
        <v>1.7299999999999999E-2</v>
      </c>
      <c r="K66" s="78">
        <v>-1E-4</v>
      </c>
    </row>
    <row r="67" spans="2:11">
      <c r="B67" t="s">
        <v>1207</v>
      </c>
      <c r="C67" t="s">
        <v>1208</v>
      </c>
      <c r="D67" t="s">
        <v>123</v>
      </c>
      <c r="E67" t="s">
        <v>106</v>
      </c>
      <c r="F67" t="s">
        <v>1209</v>
      </c>
      <c r="G67" s="77">
        <v>-880000</v>
      </c>
      <c r="H67" s="77">
        <v>1.4220625</v>
      </c>
      <c r="I67" s="77">
        <v>-12.514150000000001</v>
      </c>
      <c r="J67" s="78">
        <v>9.7000000000000003E-3</v>
      </c>
      <c r="K67" s="78">
        <v>-1E-4</v>
      </c>
    </row>
    <row r="68" spans="2:11">
      <c r="B68" t="s">
        <v>1210</v>
      </c>
      <c r="C68" t="s">
        <v>1211</v>
      </c>
      <c r="D68" t="s">
        <v>123</v>
      </c>
      <c r="E68" t="s">
        <v>106</v>
      </c>
      <c r="F68" t="s">
        <v>1212</v>
      </c>
      <c r="G68" s="77">
        <v>-80000</v>
      </c>
      <c r="H68" s="77">
        <v>2.1962199999999998</v>
      </c>
      <c r="I68" s="77">
        <v>-1.7569760000000001</v>
      </c>
      <c r="J68" s="78">
        <v>1.4E-3</v>
      </c>
      <c r="K68" s="78">
        <v>0</v>
      </c>
    </row>
    <row r="69" spans="2:11">
      <c r="B69" t="s">
        <v>1213</v>
      </c>
      <c r="C69" t="s">
        <v>1214</v>
      </c>
      <c r="D69" t="s">
        <v>123</v>
      </c>
      <c r="E69" t="s">
        <v>106</v>
      </c>
      <c r="F69" t="s">
        <v>1215</v>
      </c>
      <c r="G69" s="77">
        <v>-100000</v>
      </c>
      <c r="H69" s="77">
        <v>2.6372620000000002</v>
      </c>
      <c r="I69" s="77">
        <v>-2.6372620000000002</v>
      </c>
      <c r="J69" s="78">
        <v>2E-3</v>
      </c>
      <c r="K69" s="78">
        <v>0</v>
      </c>
    </row>
    <row r="70" spans="2:11">
      <c r="B70" t="s">
        <v>1216</v>
      </c>
      <c r="C70" t="s">
        <v>1217</v>
      </c>
      <c r="D70" t="s">
        <v>123</v>
      </c>
      <c r="E70" t="s">
        <v>106</v>
      </c>
      <c r="F70" t="s">
        <v>1218</v>
      </c>
      <c r="G70" s="77">
        <v>-100000</v>
      </c>
      <c r="H70" s="77">
        <v>4.0427939393939401</v>
      </c>
      <c r="I70" s="77">
        <v>-4.0427939393939401</v>
      </c>
      <c r="J70" s="78">
        <v>3.0999999999999999E-3</v>
      </c>
      <c r="K70" s="78">
        <v>0</v>
      </c>
    </row>
    <row r="71" spans="2:11">
      <c r="B71" t="s">
        <v>1219</v>
      </c>
      <c r="C71" t="s">
        <v>1220</v>
      </c>
      <c r="D71" t="s">
        <v>123</v>
      </c>
      <c r="E71" t="s">
        <v>106</v>
      </c>
      <c r="F71" t="s">
        <v>1221</v>
      </c>
      <c r="G71" s="77">
        <v>-510000</v>
      </c>
      <c r="H71" s="77">
        <v>4.5974823529411761</v>
      </c>
      <c r="I71" s="77">
        <v>-23.44716</v>
      </c>
      <c r="J71" s="78">
        <v>1.8100000000000002E-2</v>
      </c>
      <c r="K71" s="78">
        <v>-1E-4</v>
      </c>
    </row>
    <row r="72" spans="2:11">
      <c r="B72" t="s">
        <v>1222</v>
      </c>
      <c r="C72" t="s">
        <v>1223</v>
      </c>
      <c r="D72" t="s">
        <v>123</v>
      </c>
      <c r="E72" t="s">
        <v>106</v>
      </c>
      <c r="F72" t="s">
        <v>1224</v>
      </c>
      <c r="G72" s="77">
        <v>-710000</v>
      </c>
      <c r="H72" s="77">
        <v>5.7508276833670848</v>
      </c>
      <c r="I72" s="77">
        <v>-40.8308765519063</v>
      </c>
      <c r="J72" s="78">
        <v>3.1600000000000003E-2</v>
      </c>
      <c r="K72" s="78">
        <v>-2.0000000000000001E-4</v>
      </c>
    </row>
    <row r="73" spans="2:11">
      <c r="B73" t="s">
        <v>1225</v>
      </c>
      <c r="C73" t="s">
        <v>1226</v>
      </c>
      <c r="D73" t="s">
        <v>123</v>
      </c>
      <c r="E73" t="s">
        <v>106</v>
      </c>
      <c r="F73" t="s">
        <v>1227</v>
      </c>
      <c r="G73" s="77">
        <v>-150000</v>
      </c>
      <c r="H73" s="77">
        <v>9.7931150000000002</v>
      </c>
      <c r="I73" s="77">
        <v>-14.6896725</v>
      </c>
      <c r="J73" s="78">
        <v>1.14E-2</v>
      </c>
      <c r="K73" s="78">
        <v>-1E-4</v>
      </c>
    </row>
    <row r="74" spans="2:11">
      <c r="B74" t="s">
        <v>1228</v>
      </c>
      <c r="C74" t="s">
        <v>1229</v>
      </c>
      <c r="D74" t="s">
        <v>123</v>
      </c>
      <c r="E74" t="s">
        <v>106</v>
      </c>
      <c r="F74" t="s">
        <v>1230</v>
      </c>
      <c r="G74" s="77">
        <v>-1736000</v>
      </c>
      <c r="H74" s="77">
        <v>11.459056179775288</v>
      </c>
      <c r="I74" s="77">
        <v>-198.929215280899</v>
      </c>
      <c r="J74" s="78">
        <v>0.15390000000000001</v>
      </c>
      <c r="K74" s="78">
        <v>-1E-3</v>
      </c>
    </row>
    <row r="75" spans="2:11">
      <c r="B75" t="s">
        <v>1231</v>
      </c>
      <c r="C75" t="s">
        <v>1232</v>
      </c>
      <c r="D75" t="s">
        <v>123</v>
      </c>
      <c r="E75" t="s">
        <v>106</v>
      </c>
      <c r="F75" t="s">
        <v>1233</v>
      </c>
      <c r="G75" s="77">
        <v>-485000</v>
      </c>
      <c r="H75" s="77">
        <v>7.988130372079608</v>
      </c>
      <c r="I75" s="77">
        <v>-38.742432304586103</v>
      </c>
      <c r="J75" s="78">
        <v>0.03</v>
      </c>
      <c r="K75" s="78">
        <v>-2.0000000000000001E-4</v>
      </c>
    </row>
    <row r="76" spans="2:11">
      <c r="B76" t="s">
        <v>1234</v>
      </c>
      <c r="C76" t="s">
        <v>1235</v>
      </c>
      <c r="D76" t="s">
        <v>123</v>
      </c>
      <c r="E76" t="s">
        <v>106</v>
      </c>
      <c r="F76" t="s">
        <v>1236</v>
      </c>
      <c r="G76" s="77">
        <v>-320000</v>
      </c>
      <c r="H76" s="77">
        <v>13.559785964912313</v>
      </c>
      <c r="I76" s="77">
        <v>-43.391315087719398</v>
      </c>
      <c r="J76" s="78">
        <v>3.3599999999999998E-2</v>
      </c>
      <c r="K76" s="78">
        <v>-2.0000000000000001E-4</v>
      </c>
    </row>
    <row r="77" spans="2:11">
      <c r="B77" t="s">
        <v>1237</v>
      </c>
      <c r="C77" t="s">
        <v>1238</v>
      </c>
      <c r="D77" t="s">
        <v>123</v>
      </c>
      <c r="E77" t="s">
        <v>106</v>
      </c>
      <c r="F77" t="s">
        <v>1239</v>
      </c>
      <c r="G77" s="77">
        <v>-254000</v>
      </c>
      <c r="H77" s="77">
        <v>11.986070673952598</v>
      </c>
      <c r="I77" s="77">
        <v>-30.444619511839601</v>
      </c>
      <c r="J77" s="78">
        <v>2.35E-2</v>
      </c>
      <c r="K77" s="78">
        <v>-2.0000000000000001E-4</v>
      </c>
    </row>
    <row r="78" spans="2:11">
      <c r="B78" t="s">
        <v>1240</v>
      </c>
      <c r="C78" t="s">
        <v>1241</v>
      </c>
      <c r="D78" t="s">
        <v>123</v>
      </c>
      <c r="E78" t="s">
        <v>106</v>
      </c>
      <c r="F78" t="s">
        <v>1242</v>
      </c>
      <c r="G78" s="77">
        <v>-1350000</v>
      </c>
      <c r="H78" s="77">
        <v>11.820208148148074</v>
      </c>
      <c r="I78" s="77">
        <v>-159.57280999999901</v>
      </c>
      <c r="J78" s="78">
        <v>0.1234</v>
      </c>
      <c r="K78" s="78">
        <v>-8.0000000000000004E-4</v>
      </c>
    </row>
    <row r="79" spans="2:11">
      <c r="B79" t="s">
        <v>1243</v>
      </c>
      <c r="C79" t="s">
        <v>1244</v>
      </c>
      <c r="D79" t="s">
        <v>123</v>
      </c>
      <c r="E79" t="s">
        <v>106</v>
      </c>
      <c r="F79" t="s">
        <v>1245</v>
      </c>
      <c r="G79" s="77">
        <v>-895000</v>
      </c>
      <c r="H79" s="77">
        <v>10.8095675</v>
      </c>
      <c r="I79" s="77">
        <v>-96.745629124999994</v>
      </c>
      <c r="J79" s="78">
        <v>7.4800000000000005E-2</v>
      </c>
      <c r="K79" s="78">
        <v>-5.0000000000000001E-4</v>
      </c>
    </row>
    <row r="80" spans="2:11">
      <c r="B80" t="s">
        <v>1246</v>
      </c>
      <c r="C80" t="s">
        <v>1247</v>
      </c>
      <c r="D80" t="s">
        <v>123</v>
      </c>
      <c r="E80" t="s">
        <v>106</v>
      </c>
      <c r="F80" t="s">
        <v>1248</v>
      </c>
      <c r="G80" s="77">
        <v>-250000</v>
      </c>
      <c r="H80" s="77">
        <v>11.590508888888881</v>
      </c>
      <c r="I80" s="77">
        <v>-28.9762722222222</v>
      </c>
      <c r="J80" s="78">
        <v>2.24E-2</v>
      </c>
      <c r="K80" s="78">
        <v>-1E-4</v>
      </c>
    </row>
    <row r="81" spans="2:11">
      <c r="B81" t="s">
        <v>1249</v>
      </c>
      <c r="C81" t="s">
        <v>1250</v>
      </c>
      <c r="D81" t="s">
        <v>123</v>
      </c>
      <c r="E81" t="s">
        <v>106</v>
      </c>
      <c r="F81" t="s">
        <v>1251</v>
      </c>
      <c r="G81" s="77">
        <v>-350000</v>
      </c>
      <c r="H81" s="77">
        <v>12.150423333333315</v>
      </c>
      <c r="I81" s="77">
        <v>-42.526481666666598</v>
      </c>
      <c r="J81" s="78">
        <v>3.2899999999999999E-2</v>
      </c>
      <c r="K81" s="78">
        <v>-2.0000000000000001E-4</v>
      </c>
    </row>
    <row r="82" spans="2:11">
      <c r="B82" t="s">
        <v>1252</v>
      </c>
      <c r="C82" t="s">
        <v>1253</v>
      </c>
      <c r="D82" t="s">
        <v>123</v>
      </c>
      <c r="E82" t="s">
        <v>106</v>
      </c>
      <c r="F82" t="s">
        <v>1254</v>
      </c>
      <c r="G82" s="77">
        <v>-700000</v>
      </c>
      <c r="H82" s="77">
        <v>15.787929999999999</v>
      </c>
      <c r="I82" s="77">
        <v>-110.51551000000001</v>
      </c>
      <c r="J82" s="78">
        <v>8.5500000000000007E-2</v>
      </c>
      <c r="K82" s="78">
        <v>-5.9999999999999995E-4</v>
      </c>
    </row>
    <row r="83" spans="2:11">
      <c r="B83" t="s">
        <v>1255</v>
      </c>
      <c r="C83" t="s">
        <v>1256</v>
      </c>
      <c r="D83" t="s">
        <v>123</v>
      </c>
      <c r="E83" t="s">
        <v>106</v>
      </c>
      <c r="F83" t="s">
        <v>1257</v>
      </c>
      <c r="G83" s="77">
        <v>-330000</v>
      </c>
      <c r="H83" s="77">
        <v>15.041754545454484</v>
      </c>
      <c r="I83" s="77">
        <v>-49.637789999999796</v>
      </c>
      <c r="J83" s="78">
        <v>3.8399999999999997E-2</v>
      </c>
      <c r="K83" s="78">
        <v>-2.9999999999999997E-4</v>
      </c>
    </row>
    <row r="84" spans="2:11">
      <c r="B84" t="s">
        <v>1258</v>
      </c>
      <c r="C84" t="s">
        <v>1259</v>
      </c>
      <c r="D84" t="s">
        <v>123</v>
      </c>
      <c r="E84" t="s">
        <v>106</v>
      </c>
      <c r="F84" t="s">
        <v>1260</v>
      </c>
      <c r="G84" s="77">
        <v>-300000</v>
      </c>
      <c r="H84" s="77">
        <v>11.4189966666667</v>
      </c>
      <c r="I84" s="77">
        <v>-34.256990000000101</v>
      </c>
      <c r="J84" s="78">
        <v>2.6499999999999999E-2</v>
      </c>
      <c r="K84" s="78">
        <v>-2.0000000000000001E-4</v>
      </c>
    </row>
    <row r="85" spans="2:11">
      <c r="B85" t="s">
        <v>1261</v>
      </c>
      <c r="C85" t="s">
        <v>1262</v>
      </c>
      <c r="D85" t="s">
        <v>123</v>
      </c>
      <c r="E85" t="s">
        <v>106</v>
      </c>
      <c r="F85" t="s">
        <v>1263</v>
      </c>
      <c r="G85" s="77">
        <v>250000</v>
      </c>
      <c r="H85" s="77">
        <v>1.12096</v>
      </c>
      <c r="I85" s="77">
        <v>2.8024</v>
      </c>
      <c r="J85" s="78">
        <v>-2.2000000000000001E-3</v>
      </c>
      <c r="K85" s="78">
        <v>0</v>
      </c>
    </row>
    <row r="86" spans="2:11">
      <c r="B86" t="s">
        <v>1264</v>
      </c>
      <c r="C86" t="s">
        <v>1265</v>
      </c>
      <c r="D86" t="s">
        <v>123</v>
      </c>
      <c r="E86" t="s">
        <v>106</v>
      </c>
      <c r="F86" t="s">
        <v>1266</v>
      </c>
      <c r="G86" s="77">
        <v>-400000</v>
      </c>
      <c r="H86" s="77">
        <v>-11.0542678571429</v>
      </c>
      <c r="I86" s="77">
        <v>44.2170714285716</v>
      </c>
      <c r="J86" s="78">
        <v>-3.4200000000000001E-2</v>
      </c>
      <c r="K86" s="78">
        <v>2.0000000000000001E-4</v>
      </c>
    </row>
    <row r="87" spans="2:11">
      <c r="B87" t="s">
        <v>1267</v>
      </c>
      <c r="C87" t="s">
        <v>1268</v>
      </c>
      <c r="D87" t="s">
        <v>123</v>
      </c>
      <c r="E87" t="s">
        <v>106</v>
      </c>
      <c r="F87" t="s">
        <v>1269</v>
      </c>
      <c r="G87" s="77">
        <v>1100000</v>
      </c>
      <c r="H87" s="77">
        <v>-10.70445</v>
      </c>
      <c r="I87" s="77">
        <v>-117.74894999999999</v>
      </c>
      <c r="J87" s="78">
        <v>9.11E-2</v>
      </c>
      <c r="K87" s="78">
        <v>-5.9999999999999995E-4</v>
      </c>
    </row>
    <row r="88" spans="2:11">
      <c r="B88" t="s">
        <v>1270</v>
      </c>
      <c r="C88" t="s">
        <v>1271</v>
      </c>
      <c r="D88" t="s">
        <v>123</v>
      </c>
      <c r="E88" t="s">
        <v>106</v>
      </c>
      <c r="F88" t="s">
        <v>1272</v>
      </c>
      <c r="G88" s="77">
        <v>-150000</v>
      </c>
      <c r="H88" s="77">
        <v>-5.1601724999999998</v>
      </c>
      <c r="I88" s="77">
        <v>7.7402587499999997</v>
      </c>
      <c r="J88" s="78">
        <v>-6.0000000000000001E-3</v>
      </c>
      <c r="K88" s="78">
        <v>0</v>
      </c>
    </row>
    <row r="89" spans="2:11">
      <c r="B89" t="s">
        <v>1273</v>
      </c>
      <c r="C89" t="s">
        <v>1274</v>
      </c>
      <c r="D89" t="s">
        <v>123</v>
      </c>
      <c r="E89" t="s">
        <v>106</v>
      </c>
      <c r="F89" t="s">
        <v>1275</v>
      </c>
      <c r="G89" s="77">
        <v>-220000</v>
      </c>
      <c r="H89" s="77">
        <v>-7.5627181818181821</v>
      </c>
      <c r="I89" s="77">
        <v>16.637979999999999</v>
      </c>
      <c r="J89" s="78">
        <v>-1.29E-2</v>
      </c>
      <c r="K89" s="78">
        <v>1E-4</v>
      </c>
    </row>
    <row r="90" spans="2:11">
      <c r="B90" t="s">
        <v>1276</v>
      </c>
      <c r="C90" t="s">
        <v>1277</v>
      </c>
      <c r="D90" t="s">
        <v>123</v>
      </c>
      <c r="E90" t="s">
        <v>106</v>
      </c>
      <c r="F90" t="s">
        <v>1275</v>
      </c>
      <c r="G90" s="77">
        <v>-200000</v>
      </c>
      <c r="H90" s="77">
        <v>-7.6755323076922997</v>
      </c>
      <c r="I90" s="77">
        <v>15.351064615384599</v>
      </c>
      <c r="J90" s="78">
        <v>-1.1900000000000001E-2</v>
      </c>
      <c r="K90" s="78">
        <v>1E-4</v>
      </c>
    </row>
    <row r="91" spans="2:11">
      <c r="B91" t="s">
        <v>1278</v>
      </c>
      <c r="C91" t="s">
        <v>1279</v>
      </c>
      <c r="D91" t="s">
        <v>123</v>
      </c>
      <c r="E91" t="s">
        <v>106</v>
      </c>
      <c r="F91" t="s">
        <v>1280</v>
      </c>
      <c r="G91" s="77">
        <v>-240000</v>
      </c>
      <c r="H91" s="77">
        <v>-0.27044583333333294</v>
      </c>
      <c r="I91" s="77">
        <v>0.64906999999999904</v>
      </c>
      <c r="J91" s="78">
        <v>-5.0000000000000001E-4</v>
      </c>
      <c r="K91" s="78">
        <v>0</v>
      </c>
    </row>
    <row r="92" spans="2:11">
      <c r="B92" s="79" t="s">
        <v>1147</v>
      </c>
      <c r="C92" s="16"/>
      <c r="D92" s="16"/>
      <c r="G92" s="81">
        <v>2561462.79</v>
      </c>
      <c r="I92" s="81">
        <v>69.278271492707859</v>
      </c>
      <c r="J92" s="80">
        <v>-5.3600000000000002E-2</v>
      </c>
      <c r="K92" s="80">
        <v>4.0000000000000002E-4</v>
      </c>
    </row>
    <row r="93" spans="2:11">
      <c r="B93" t="s">
        <v>1281</v>
      </c>
      <c r="C93" t="s">
        <v>1282</v>
      </c>
      <c r="D93" t="s">
        <v>123</v>
      </c>
      <c r="E93" t="s">
        <v>106</v>
      </c>
      <c r="F93" t="s">
        <v>1161</v>
      </c>
      <c r="G93" s="77">
        <v>179432.07</v>
      </c>
      <c r="H93" s="77">
        <v>2.236100000000008</v>
      </c>
      <c r="I93" s="77">
        <v>14.303780044067601</v>
      </c>
      <c r="J93" s="78">
        <v>-1.11E-2</v>
      </c>
      <c r="K93" s="78">
        <v>1E-4</v>
      </c>
    </row>
    <row r="94" spans="2:11">
      <c r="B94" t="s">
        <v>1281</v>
      </c>
      <c r="C94" t="s">
        <v>1283</v>
      </c>
      <c r="D94" t="s">
        <v>123</v>
      </c>
      <c r="E94" t="s">
        <v>106</v>
      </c>
      <c r="F94" t="s">
        <v>1161</v>
      </c>
      <c r="G94" s="77">
        <v>60686.06</v>
      </c>
      <c r="H94" s="77">
        <v>2.2446999999999999</v>
      </c>
      <c r="I94" s="77">
        <v>4.8563142601433</v>
      </c>
      <c r="J94" s="78">
        <v>-3.8E-3</v>
      </c>
      <c r="K94" s="78">
        <v>0</v>
      </c>
    </row>
    <row r="95" spans="2:11">
      <c r="B95" t="s">
        <v>1281</v>
      </c>
      <c r="C95" t="s">
        <v>1284</v>
      </c>
      <c r="D95" t="s">
        <v>123</v>
      </c>
      <c r="E95" t="s">
        <v>106</v>
      </c>
      <c r="F95" t="s">
        <v>1161</v>
      </c>
      <c r="G95" s="77">
        <v>109319.58</v>
      </c>
      <c r="H95" s="77">
        <v>2.2618999999999998</v>
      </c>
      <c r="I95" s="77">
        <v>8.8151740027713004</v>
      </c>
      <c r="J95" s="78">
        <v>-6.7999999999999996E-3</v>
      </c>
      <c r="K95" s="78">
        <v>0</v>
      </c>
    </row>
    <row r="96" spans="2:11">
      <c r="B96" t="s">
        <v>1281</v>
      </c>
      <c r="C96" t="s">
        <v>1285</v>
      </c>
      <c r="D96" t="s">
        <v>123</v>
      </c>
      <c r="E96" t="s">
        <v>106</v>
      </c>
      <c r="F96" t="s">
        <v>1161</v>
      </c>
      <c r="G96" s="77">
        <v>130651.42</v>
      </c>
      <c r="H96" s="77">
        <v>2.1875</v>
      </c>
      <c r="I96" s="77">
        <v>10.188769331562501</v>
      </c>
      <c r="J96" s="78">
        <v>-7.9000000000000008E-3</v>
      </c>
      <c r="K96" s="78">
        <v>1E-4</v>
      </c>
    </row>
    <row r="97" spans="2:11">
      <c r="B97" t="s">
        <v>1281</v>
      </c>
      <c r="C97" t="s">
        <v>1286</v>
      </c>
      <c r="D97" t="s">
        <v>123</v>
      </c>
      <c r="E97" t="s">
        <v>106</v>
      </c>
      <c r="F97" t="s">
        <v>1161</v>
      </c>
      <c r="G97" s="77">
        <v>246390.03</v>
      </c>
      <c r="H97" s="77">
        <v>2.3646999999999943</v>
      </c>
      <c r="I97" s="77">
        <v>20.771062665496601</v>
      </c>
      <c r="J97" s="78">
        <v>-1.61E-2</v>
      </c>
      <c r="K97" s="78">
        <v>1E-4</v>
      </c>
    </row>
    <row r="98" spans="2:11">
      <c r="B98" t="s">
        <v>1281</v>
      </c>
      <c r="C98" t="s">
        <v>1287</v>
      </c>
      <c r="D98" t="s">
        <v>123</v>
      </c>
      <c r="E98" t="s">
        <v>106</v>
      </c>
      <c r="F98" t="s">
        <v>1161</v>
      </c>
      <c r="G98" s="77">
        <v>130890.27</v>
      </c>
      <c r="H98" s="77">
        <v>2.3561999999999999</v>
      </c>
      <c r="I98" s="77">
        <v>10.9945902713031</v>
      </c>
      <c r="J98" s="78">
        <v>-8.5000000000000006E-3</v>
      </c>
      <c r="K98" s="78">
        <v>1E-4</v>
      </c>
    </row>
    <row r="99" spans="2:11">
      <c r="B99" t="s">
        <v>1288</v>
      </c>
      <c r="C99" t="s">
        <v>1289</v>
      </c>
      <c r="D99" t="s">
        <v>123</v>
      </c>
      <c r="E99" t="s">
        <v>106</v>
      </c>
      <c r="F99" t="s">
        <v>1161</v>
      </c>
      <c r="G99" s="77">
        <v>130438.08</v>
      </c>
      <c r="H99" s="77">
        <v>-5.0999999999999996</v>
      </c>
      <c r="I99" s="77">
        <v>-23.715599515200001</v>
      </c>
      <c r="J99" s="78">
        <v>1.83E-2</v>
      </c>
      <c r="K99" s="78">
        <v>-1E-4</v>
      </c>
    </row>
    <row r="100" spans="2:11">
      <c r="B100" t="s">
        <v>1288</v>
      </c>
      <c r="C100" t="s">
        <v>1290</v>
      </c>
      <c r="D100" t="s">
        <v>123</v>
      </c>
      <c r="E100" t="s">
        <v>106</v>
      </c>
      <c r="F100" t="s">
        <v>1161</v>
      </c>
      <c r="G100" s="77">
        <v>53914.41</v>
      </c>
      <c r="H100" s="77">
        <v>-5.53</v>
      </c>
      <c r="I100" s="77">
        <v>-10.628929402244999</v>
      </c>
      <c r="J100" s="78">
        <v>8.2000000000000007E-3</v>
      </c>
      <c r="K100" s="78">
        <v>-1E-4</v>
      </c>
    </row>
    <row r="101" spans="2:11">
      <c r="B101" t="s">
        <v>1288</v>
      </c>
      <c r="C101" t="s">
        <v>1291</v>
      </c>
      <c r="D101" t="s">
        <v>123</v>
      </c>
      <c r="E101" t="s">
        <v>106</v>
      </c>
      <c r="F101" t="s">
        <v>1161</v>
      </c>
      <c r="G101" s="77">
        <v>49276.61</v>
      </c>
      <c r="H101" s="77">
        <v>-1.33</v>
      </c>
      <c r="I101" s="77">
        <v>-2.3364258248450001</v>
      </c>
      <c r="J101" s="78">
        <v>1.8E-3</v>
      </c>
      <c r="K101" s="78">
        <v>0</v>
      </c>
    </row>
    <row r="102" spans="2:11">
      <c r="B102" t="s">
        <v>1292</v>
      </c>
      <c r="C102" t="s">
        <v>1293</v>
      </c>
      <c r="D102" t="s">
        <v>123</v>
      </c>
      <c r="E102" t="s">
        <v>106</v>
      </c>
      <c r="F102" t="s">
        <v>270</v>
      </c>
      <c r="G102" s="77">
        <v>81296.98</v>
      </c>
      <c r="H102" s="77">
        <v>2.3521999999999998</v>
      </c>
      <c r="I102" s="77">
        <v>6.8172338640914001</v>
      </c>
      <c r="J102" s="78">
        <v>-5.3E-3</v>
      </c>
      <c r="K102" s="78">
        <v>0</v>
      </c>
    </row>
    <row r="103" spans="2:11">
      <c r="B103" t="s">
        <v>1292</v>
      </c>
      <c r="C103" t="s">
        <v>1294</v>
      </c>
      <c r="D103" t="s">
        <v>123</v>
      </c>
      <c r="E103" t="s">
        <v>106</v>
      </c>
      <c r="F103" t="s">
        <v>249</v>
      </c>
      <c r="G103" s="77">
        <v>64482.79</v>
      </c>
      <c r="H103" s="77">
        <v>1.5133000000000001</v>
      </c>
      <c r="I103" s="77">
        <v>3.47879138771455</v>
      </c>
      <c r="J103" s="78">
        <v>-2.7000000000000001E-3</v>
      </c>
      <c r="K103" s="78">
        <v>0</v>
      </c>
    </row>
    <row r="104" spans="2:11">
      <c r="B104" t="s">
        <v>1292</v>
      </c>
      <c r="C104" t="s">
        <v>1295</v>
      </c>
      <c r="D104" t="s">
        <v>123</v>
      </c>
      <c r="E104" t="s">
        <v>106</v>
      </c>
      <c r="F104" t="s">
        <v>249</v>
      </c>
      <c r="G104" s="77">
        <v>64482.79</v>
      </c>
      <c r="H104" s="77">
        <v>1.5133000000000001</v>
      </c>
      <c r="I104" s="77">
        <v>3.47879138771455</v>
      </c>
      <c r="J104" s="78">
        <v>-2.7000000000000001E-3</v>
      </c>
      <c r="K104" s="78">
        <v>0</v>
      </c>
    </row>
    <row r="105" spans="2:11">
      <c r="B105" t="s">
        <v>1296</v>
      </c>
      <c r="C105" t="s">
        <v>1297</v>
      </c>
      <c r="D105" t="s">
        <v>123</v>
      </c>
      <c r="E105" t="s">
        <v>106</v>
      </c>
      <c r="F105" t="s">
        <v>249</v>
      </c>
      <c r="G105" s="77">
        <v>35872.07</v>
      </c>
      <c r="H105" s="77">
        <v>2.6276999999999999</v>
      </c>
      <c r="I105" s="77">
        <v>3.3604060167853498</v>
      </c>
      <c r="J105" s="78">
        <v>-2.5999999999999999E-3</v>
      </c>
      <c r="K105" s="78">
        <v>0</v>
      </c>
    </row>
    <row r="106" spans="2:11">
      <c r="B106" t="s">
        <v>1292</v>
      </c>
      <c r="C106" t="s">
        <v>1298</v>
      </c>
      <c r="D106" t="s">
        <v>123</v>
      </c>
      <c r="E106" t="s">
        <v>106</v>
      </c>
      <c r="F106" t="s">
        <v>252</v>
      </c>
      <c r="G106" s="77">
        <v>55165.16</v>
      </c>
      <c r="H106" s="77">
        <v>1.8898999999999999</v>
      </c>
      <c r="I106" s="77">
        <v>3.7167490692645999</v>
      </c>
      <c r="J106" s="78">
        <v>-2.8999999999999998E-3</v>
      </c>
      <c r="K106" s="78">
        <v>0</v>
      </c>
    </row>
    <row r="107" spans="2:11">
      <c r="B107" t="s">
        <v>1292</v>
      </c>
      <c r="C107" t="s">
        <v>1299</v>
      </c>
      <c r="D107" t="s">
        <v>123</v>
      </c>
      <c r="E107" t="s">
        <v>106</v>
      </c>
      <c r="F107" t="s">
        <v>252</v>
      </c>
      <c r="G107" s="77">
        <v>97324.2</v>
      </c>
      <c r="H107" s="77">
        <v>1.8637999999999999</v>
      </c>
      <c r="I107" s="77">
        <v>6.4666548871740002</v>
      </c>
      <c r="J107" s="78">
        <v>-5.0000000000000001E-3</v>
      </c>
      <c r="K107" s="78">
        <v>0</v>
      </c>
    </row>
    <row r="108" spans="2:11">
      <c r="B108" t="s">
        <v>1300</v>
      </c>
      <c r="C108" t="s">
        <v>1301</v>
      </c>
      <c r="D108" t="s">
        <v>123</v>
      </c>
      <c r="E108" t="s">
        <v>106</v>
      </c>
      <c r="F108" t="s">
        <v>270</v>
      </c>
      <c r="G108" s="77">
        <v>81291.91</v>
      </c>
      <c r="H108" s="77">
        <v>2.3460999999999999</v>
      </c>
      <c r="I108" s="77">
        <v>6.7991305693181499</v>
      </c>
      <c r="J108" s="78">
        <v>-5.3E-3</v>
      </c>
      <c r="K108" s="78">
        <v>0</v>
      </c>
    </row>
    <row r="109" spans="2:11">
      <c r="B109" t="s">
        <v>1302</v>
      </c>
      <c r="C109" t="s">
        <v>1303</v>
      </c>
      <c r="D109" t="s">
        <v>123</v>
      </c>
      <c r="E109" t="s">
        <v>106</v>
      </c>
      <c r="F109" t="s">
        <v>1161</v>
      </c>
      <c r="G109" s="77">
        <v>140152.24</v>
      </c>
      <c r="H109" s="77">
        <v>-4.9993999999999996</v>
      </c>
      <c r="I109" s="77">
        <v>-24.979138923586401</v>
      </c>
      <c r="J109" s="78">
        <v>1.9300000000000001E-2</v>
      </c>
      <c r="K109" s="78">
        <v>-1E-4</v>
      </c>
    </row>
    <row r="110" spans="2:11">
      <c r="B110" t="s">
        <v>1304</v>
      </c>
      <c r="C110" t="s">
        <v>1305</v>
      </c>
      <c r="D110" t="s">
        <v>123</v>
      </c>
      <c r="E110" t="s">
        <v>110</v>
      </c>
      <c r="F110" t="s">
        <v>1218</v>
      </c>
      <c r="G110" s="77">
        <v>-80000</v>
      </c>
      <c r="H110" s="77">
        <v>-23.560312499999998</v>
      </c>
      <c r="I110" s="77">
        <v>18.84825</v>
      </c>
      <c r="J110" s="78">
        <v>-1.46E-2</v>
      </c>
      <c r="K110" s="78">
        <v>1E-4</v>
      </c>
    </row>
    <row r="111" spans="2:11">
      <c r="B111" t="s">
        <v>1306</v>
      </c>
      <c r="C111" t="s">
        <v>1307</v>
      </c>
      <c r="D111" t="s">
        <v>123</v>
      </c>
      <c r="E111" t="s">
        <v>110</v>
      </c>
      <c r="F111" t="s">
        <v>1308</v>
      </c>
      <c r="G111" s="77">
        <v>-135000</v>
      </c>
      <c r="H111" s="77">
        <v>-22.937116666666668</v>
      </c>
      <c r="I111" s="77">
        <v>30.965107499999998</v>
      </c>
      <c r="J111" s="78">
        <v>-2.3900000000000001E-2</v>
      </c>
      <c r="K111" s="78">
        <v>2.0000000000000001E-4</v>
      </c>
    </row>
    <row r="112" spans="2:11">
      <c r="B112" t="s">
        <v>1309</v>
      </c>
      <c r="C112" t="s">
        <v>1310</v>
      </c>
      <c r="D112" t="s">
        <v>123</v>
      </c>
      <c r="E112" t="s">
        <v>110</v>
      </c>
      <c r="F112" t="s">
        <v>1311</v>
      </c>
      <c r="G112" s="77">
        <v>-2000</v>
      </c>
      <c r="H112" s="77">
        <v>-11.2060571428571</v>
      </c>
      <c r="I112" s="77">
        <v>0.22412114285714199</v>
      </c>
      <c r="J112" s="78">
        <v>-2.0000000000000001E-4</v>
      </c>
      <c r="K112" s="78">
        <v>0</v>
      </c>
    </row>
    <row r="113" spans="2:11">
      <c r="B113" t="s">
        <v>1312</v>
      </c>
      <c r="C113" t="s">
        <v>1313</v>
      </c>
      <c r="D113" t="s">
        <v>123</v>
      </c>
      <c r="E113" t="s">
        <v>113</v>
      </c>
      <c r="F113" t="s">
        <v>1314</v>
      </c>
      <c r="G113" s="77">
        <v>-219000</v>
      </c>
      <c r="H113" s="77">
        <v>-0.72679452054794524</v>
      </c>
      <c r="I113" s="77">
        <v>1.59168</v>
      </c>
      <c r="J113" s="78">
        <v>-1.1999999999999999E-3</v>
      </c>
      <c r="K113" s="78">
        <v>0</v>
      </c>
    </row>
    <row r="114" spans="2:11">
      <c r="B114" t="s">
        <v>1315</v>
      </c>
      <c r="C114" t="s">
        <v>1316</v>
      </c>
      <c r="D114" t="s">
        <v>123</v>
      </c>
      <c r="E114" t="s">
        <v>113</v>
      </c>
      <c r="F114" t="s">
        <v>1317</v>
      </c>
      <c r="G114" s="77">
        <v>-100000</v>
      </c>
      <c r="H114" s="77">
        <v>-1.01305</v>
      </c>
      <c r="I114" s="77">
        <v>1.01305</v>
      </c>
      <c r="J114" s="78">
        <v>-8.0000000000000004E-4</v>
      </c>
      <c r="K114" s="78">
        <v>0</v>
      </c>
    </row>
    <row r="115" spans="2:11">
      <c r="B115" t="s">
        <v>1318</v>
      </c>
      <c r="C115" t="s">
        <v>1319</v>
      </c>
      <c r="D115" t="s">
        <v>123</v>
      </c>
      <c r="E115" t="s">
        <v>113</v>
      </c>
      <c r="F115" t="s">
        <v>1320</v>
      </c>
      <c r="G115" s="77">
        <v>120000</v>
      </c>
      <c r="H115" s="77">
        <v>-22.072091666666665</v>
      </c>
      <c r="I115" s="77">
        <v>-26.486509999999999</v>
      </c>
      <c r="J115" s="78">
        <v>2.0500000000000001E-2</v>
      </c>
      <c r="K115" s="78">
        <v>-1E-4</v>
      </c>
    </row>
    <row r="116" spans="2:11">
      <c r="B116" t="s">
        <v>1321</v>
      </c>
      <c r="C116" t="s">
        <v>1322</v>
      </c>
      <c r="D116" t="s">
        <v>123</v>
      </c>
      <c r="E116" t="s">
        <v>113</v>
      </c>
      <c r="F116" t="s">
        <v>1323</v>
      </c>
      <c r="G116" s="77">
        <v>59000</v>
      </c>
      <c r="H116" s="77">
        <v>-20.843305084745761</v>
      </c>
      <c r="I116" s="77">
        <v>-12.297549999999999</v>
      </c>
      <c r="J116" s="78">
        <v>9.4999999999999998E-3</v>
      </c>
      <c r="K116" s="78">
        <v>-1E-4</v>
      </c>
    </row>
    <row r="117" spans="2:11">
      <c r="B117" t="s">
        <v>1324</v>
      </c>
      <c r="C117" t="s">
        <v>1325</v>
      </c>
      <c r="D117" t="s">
        <v>123</v>
      </c>
      <c r="E117" t="s">
        <v>106</v>
      </c>
      <c r="F117" t="s">
        <v>1326</v>
      </c>
      <c r="G117" s="77">
        <v>1048778.1499999999</v>
      </c>
      <c r="H117" s="77">
        <v>4.7055847807809688</v>
      </c>
      <c r="I117" s="77">
        <v>49.351145010556202</v>
      </c>
      <c r="J117" s="78">
        <v>-3.8199999999999998E-2</v>
      </c>
      <c r="K117" s="78">
        <v>2.9999999999999997E-4</v>
      </c>
    </row>
    <row r="118" spans="2:11">
      <c r="B118" t="s">
        <v>1327</v>
      </c>
      <c r="C118" t="s">
        <v>1328</v>
      </c>
      <c r="D118" t="s">
        <v>123</v>
      </c>
      <c r="E118" t="s">
        <v>110</v>
      </c>
      <c r="F118" t="s">
        <v>1329</v>
      </c>
      <c r="G118" s="77">
        <v>-80000</v>
      </c>
      <c r="H118" s="77">
        <v>-9.8453285714285759</v>
      </c>
      <c r="I118" s="77">
        <v>7.8762628571428603</v>
      </c>
      <c r="J118" s="78">
        <v>-6.1000000000000004E-3</v>
      </c>
      <c r="K118" s="78">
        <v>0</v>
      </c>
    </row>
    <row r="119" spans="2:11">
      <c r="B119" t="s">
        <v>1330</v>
      </c>
      <c r="C119" t="s">
        <v>1331</v>
      </c>
      <c r="D119" t="s">
        <v>123</v>
      </c>
      <c r="E119" t="s">
        <v>113</v>
      </c>
      <c r="F119" t="s">
        <v>1332</v>
      </c>
      <c r="G119" s="77">
        <v>100000</v>
      </c>
      <c r="H119" s="77">
        <v>-38.551279999999998</v>
      </c>
      <c r="I119" s="77">
        <v>-38.551279999999998</v>
      </c>
      <c r="J119" s="78">
        <v>2.98E-2</v>
      </c>
      <c r="K119" s="78">
        <v>-2.0000000000000001E-4</v>
      </c>
    </row>
    <row r="120" spans="2:11">
      <c r="B120" t="s">
        <v>1333</v>
      </c>
      <c r="C120" t="s">
        <v>1334</v>
      </c>
      <c r="D120" t="s">
        <v>123</v>
      </c>
      <c r="E120" t="s">
        <v>106</v>
      </c>
      <c r="F120" t="s">
        <v>1248</v>
      </c>
      <c r="G120" s="77">
        <v>-113071.44</v>
      </c>
      <c r="H120" s="77">
        <v>0.39318505185748054</v>
      </c>
      <c r="I120" s="77">
        <v>-0.44457999999999998</v>
      </c>
      <c r="J120" s="78">
        <v>2.9999999999999997E-4</v>
      </c>
      <c r="K120" s="78">
        <v>0</v>
      </c>
    </row>
    <row r="121" spans="2:11">
      <c r="B121" t="s">
        <v>1335</v>
      </c>
      <c r="C121" t="s">
        <v>1336</v>
      </c>
      <c r="D121" t="s">
        <v>123</v>
      </c>
      <c r="E121" t="s">
        <v>113</v>
      </c>
      <c r="F121" t="s">
        <v>1337</v>
      </c>
      <c r="G121" s="77">
        <v>40000</v>
      </c>
      <c r="H121" s="77">
        <v>-24.54035</v>
      </c>
      <c r="I121" s="77">
        <v>-9.8161400000000008</v>
      </c>
      <c r="J121" s="78">
        <v>7.6E-3</v>
      </c>
      <c r="K121" s="78">
        <v>0</v>
      </c>
    </row>
    <row r="122" spans="2:11">
      <c r="B122" t="s">
        <v>1338</v>
      </c>
      <c r="C122" t="s">
        <v>1339</v>
      </c>
      <c r="D122" t="s">
        <v>123</v>
      </c>
      <c r="E122" t="s">
        <v>106</v>
      </c>
      <c r="F122" t="s">
        <v>1340</v>
      </c>
      <c r="G122" s="77">
        <v>53889.41</v>
      </c>
      <c r="H122" s="77">
        <v>25.458360000601232</v>
      </c>
      <c r="I122" s="77">
        <v>13.71936</v>
      </c>
      <c r="J122" s="78">
        <v>-1.06E-2</v>
      </c>
      <c r="K122" s="78">
        <v>1E-4</v>
      </c>
    </row>
    <row r="123" spans="2:11">
      <c r="B123" t="s">
        <v>1341</v>
      </c>
      <c r="C123" t="s">
        <v>1342</v>
      </c>
      <c r="D123" t="s">
        <v>123</v>
      </c>
      <c r="E123" t="s">
        <v>110</v>
      </c>
      <c r="F123" t="s">
        <v>1343</v>
      </c>
      <c r="G123" s="77">
        <v>-57200</v>
      </c>
      <c r="H123" s="77">
        <v>2.9828416830634268</v>
      </c>
      <c r="I123" s="77">
        <v>-1.70618544271228</v>
      </c>
      <c r="J123" s="78">
        <v>1.2999999999999999E-3</v>
      </c>
      <c r="K123" s="78">
        <v>0</v>
      </c>
    </row>
    <row r="124" spans="2:11">
      <c r="B124" t="s">
        <v>1344</v>
      </c>
      <c r="C124" t="s">
        <v>1345</v>
      </c>
      <c r="D124" t="s">
        <v>123</v>
      </c>
      <c r="E124" t="s">
        <v>110</v>
      </c>
      <c r="F124" t="s">
        <v>1280</v>
      </c>
      <c r="G124" s="77">
        <v>215000</v>
      </c>
      <c r="H124" s="77">
        <v>-3.43991333333333</v>
      </c>
      <c r="I124" s="77">
        <v>-7.3958136666666601</v>
      </c>
      <c r="J124" s="78">
        <v>5.7000000000000002E-3</v>
      </c>
      <c r="K124" s="78">
        <v>0</v>
      </c>
    </row>
    <row r="125" spans="2:11">
      <c r="B125" s="79" t="s">
        <v>1091</v>
      </c>
      <c r="C125" s="16"/>
      <c r="D125" s="16"/>
      <c r="G125" s="81">
        <v>0</v>
      </c>
      <c r="I125" s="81">
        <v>0</v>
      </c>
      <c r="J125" s="80">
        <v>0</v>
      </c>
      <c r="K125" s="80">
        <v>0</v>
      </c>
    </row>
    <row r="126" spans="2:11">
      <c r="B126" t="s">
        <v>230</v>
      </c>
      <c r="C126" t="s">
        <v>230</v>
      </c>
      <c r="D126" t="s">
        <v>230</v>
      </c>
      <c r="E126" t="s">
        <v>230</v>
      </c>
      <c r="G126" s="77">
        <v>0</v>
      </c>
      <c r="H126" s="77">
        <v>0</v>
      </c>
      <c r="I126" s="77">
        <v>0</v>
      </c>
      <c r="J126" s="78">
        <v>0</v>
      </c>
      <c r="K126" s="78">
        <v>0</v>
      </c>
    </row>
    <row r="127" spans="2:11">
      <c r="B127" s="79" t="s">
        <v>284</v>
      </c>
      <c r="C127" s="16"/>
      <c r="D127" s="16"/>
      <c r="G127" s="81">
        <v>0</v>
      </c>
      <c r="I127" s="81">
        <v>0</v>
      </c>
      <c r="J127" s="80">
        <v>0</v>
      </c>
      <c r="K127" s="80">
        <v>0</v>
      </c>
    </row>
    <row r="128" spans="2:11">
      <c r="B128" t="s">
        <v>230</v>
      </c>
      <c r="C128" t="s">
        <v>230</v>
      </c>
      <c r="D128" t="s">
        <v>230</v>
      </c>
      <c r="E128" t="s">
        <v>230</v>
      </c>
      <c r="G128" s="77">
        <v>0</v>
      </c>
      <c r="H128" s="77">
        <v>0</v>
      </c>
      <c r="I128" s="77">
        <v>0</v>
      </c>
      <c r="J128" s="78">
        <v>0</v>
      </c>
      <c r="K128" s="78">
        <v>0</v>
      </c>
    </row>
    <row r="129" spans="2:11">
      <c r="B129" s="79" t="s">
        <v>236</v>
      </c>
      <c r="C129" s="16"/>
      <c r="D129" s="16"/>
      <c r="G129" s="81">
        <v>318436.69</v>
      </c>
      <c r="I129" s="81">
        <v>-168.24630460500001</v>
      </c>
      <c r="J129" s="80">
        <v>0.13009999999999999</v>
      </c>
      <c r="K129" s="80">
        <v>-8.9999999999999998E-4</v>
      </c>
    </row>
    <row r="130" spans="2:11">
      <c r="B130" s="79" t="s">
        <v>1081</v>
      </c>
      <c r="C130" s="16"/>
      <c r="D130" s="16"/>
      <c r="G130" s="81">
        <v>318436.69</v>
      </c>
      <c r="I130" s="81">
        <v>-168.24630460500001</v>
      </c>
      <c r="J130" s="80">
        <v>0.13009999999999999</v>
      </c>
      <c r="K130" s="80">
        <v>-8.9999999999999998E-4</v>
      </c>
    </row>
    <row r="131" spans="2:11">
      <c r="B131" t="s">
        <v>1346</v>
      </c>
      <c r="C131" t="s">
        <v>1347</v>
      </c>
      <c r="D131" t="s">
        <v>304</v>
      </c>
      <c r="E131" t="s">
        <v>102</v>
      </c>
      <c r="F131" t="s">
        <v>260</v>
      </c>
      <c r="G131" s="77">
        <v>57972.480000000003</v>
      </c>
      <c r="H131" s="77">
        <v>-80.2</v>
      </c>
      <c r="I131" s="77">
        <v>-46.493928959999998</v>
      </c>
      <c r="J131" s="78">
        <v>3.5999999999999997E-2</v>
      </c>
      <c r="K131" s="78">
        <v>-2.0000000000000001E-4</v>
      </c>
    </row>
    <row r="132" spans="2:11">
      <c r="B132" t="s">
        <v>1348</v>
      </c>
      <c r="C132" t="s">
        <v>1349</v>
      </c>
      <c r="D132" t="s">
        <v>304</v>
      </c>
      <c r="E132" t="s">
        <v>102</v>
      </c>
      <c r="F132" t="s">
        <v>1161</v>
      </c>
      <c r="G132" s="77">
        <v>115533.01</v>
      </c>
      <c r="H132" s="77">
        <v>-1.05</v>
      </c>
      <c r="I132" s="77">
        <v>-1.2130966050000001</v>
      </c>
      <c r="J132" s="78">
        <v>8.9999999999999998E-4</v>
      </c>
      <c r="K132" s="78">
        <v>0</v>
      </c>
    </row>
    <row r="133" spans="2:11">
      <c r="B133" t="s">
        <v>1350</v>
      </c>
      <c r="C133" t="s">
        <v>1351</v>
      </c>
      <c r="D133" t="s">
        <v>304</v>
      </c>
      <c r="E133" t="s">
        <v>102</v>
      </c>
      <c r="F133" t="s">
        <v>260</v>
      </c>
      <c r="G133" s="77">
        <v>144931.20000000001</v>
      </c>
      <c r="H133" s="77">
        <v>-83.17</v>
      </c>
      <c r="I133" s="77">
        <v>-120.53927904</v>
      </c>
      <c r="J133" s="78">
        <v>9.3200000000000005E-2</v>
      </c>
      <c r="K133" s="78">
        <v>-5.9999999999999995E-4</v>
      </c>
    </row>
    <row r="134" spans="2:11">
      <c r="B134" s="79" t="s">
        <v>1101</v>
      </c>
      <c r="C134" s="16"/>
      <c r="D134" s="16"/>
      <c r="G134" s="81">
        <v>0</v>
      </c>
      <c r="I134" s="81">
        <v>0</v>
      </c>
      <c r="J134" s="80">
        <v>0</v>
      </c>
      <c r="K134" s="80">
        <v>0</v>
      </c>
    </row>
    <row r="135" spans="2:11">
      <c r="B135" t="s">
        <v>230</v>
      </c>
      <c r="C135" t="s">
        <v>230</v>
      </c>
      <c r="D135" t="s">
        <v>230</v>
      </c>
      <c r="E135" t="s">
        <v>230</v>
      </c>
      <c r="G135" s="77">
        <v>0</v>
      </c>
      <c r="H135" s="77">
        <v>0</v>
      </c>
      <c r="I135" s="77">
        <v>0</v>
      </c>
      <c r="J135" s="78">
        <v>0</v>
      </c>
      <c r="K135" s="78">
        <v>0</v>
      </c>
    </row>
    <row r="136" spans="2:11">
      <c r="B136" s="79" t="s">
        <v>1091</v>
      </c>
      <c r="C136" s="16"/>
      <c r="D136" s="16"/>
      <c r="G136" s="81">
        <v>0</v>
      </c>
      <c r="I136" s="81">
        <v>0</v>
      </c>
      <c r="J136" s="80">
        <v>0</v>
      </c>
      <c r="K136" s="80">
        <v>0</v>
      </c>
    </row>
    <row r="137" spans="2:11">
      <c r="B137" t="s">
        <v>230</v>
      </c>
      <c r="C137" t="s">
        <v>230</v>
      </c>
      <c r="D137" t="s">
        <v>230</v>
      </c>
      <c r="E137" t="s">
        <v>230</v>
      </c>
      <c r="G137" s="77">
        <v>0</v>
      </c>
      <c r="H137" s="77">
        <v>0</v>
      </c>
      <c r="I137" s="77">
        <v>0</v>
      </c>
      <c r="J137" s="78">
        <v>0</v>
      </c>
      <c r="K137" s="78">
        <v>0</v>
      </c>
    </row>
    <row r="138" spans="2:11">
      <c r="B138" s="79" t="s">
        <v>284</v>
      </c>
      <c r="C138" s="16"/>
      <c r="D138" s="16"/>
      <c r="G138" s="81">
        <v>0</v>
      </c>
      <c r="I138" s="81">
        <v>0</v>
      </c>
      <c r="J138" s="80">
        <v>0</v>
      </c>
      <c r="K138" s="80">
        <v>0</v>
      </c>
    </row>
    <row r="139" spans="2:11">
      <c r="B139" t="s">
        <v>230</v>
      </c>
      <c r="C139" t="s">
        <v>230</v>
      </c>
      <c r="D139" t="s">
        <v>230</v>
      </c>
      <c r="E139" t="s">
        <v>230</v>
      </c>
      <c r="G139" s="77">
        <v>0</v>
      </c>
      <c r="H139" s="77">
        <v>0</v>
      </c>
      <c r="I139" s="77">
        <v>0</v>
      </c>
      <c r="J139" s="78">
        <v>0</v>
      </c>
      <c r="K139" s="78">
        <v>0</v>
      </c>
    </row>
    <row r="140" spans="2:11">
      <c r="B140" t="s">
        <v>238</v>
      </c>
      <c r="C140" s="16"/>
      <c r="D140" s="16"/>
    </row>
    <row r="141" spans="2:11">
      <c r="B141" t="s">
        <v>276</v>
      </c>
      <c r="C141" s="16"/>
      <c r="D141" s="16"/>
    </row>
    <row r="142" spans="2:11">
      <c r="B142" t="s">
        <v>277</v>
      </c>
      <c r="C142" s="16"/>
      <c r="D142" s="16"/>
    </row>
    <row r="143" spans="2:11">
      <c r="B143" t="s">
        <v>278</v>
      </c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43921</v>
      </c>
    </row>
    <row r="2" spans="2:78" s="1" customFormat="1">
      <c r="B2" s="2" t="s">
        <v>1</v>
      </c>
      <c r="C2" s="12" t="s">
        <v>1379</v>
      </c>
    </row>
    <row r="3" spans="2:78" s="1" customFormat="1">
      <c r="B3" s="2" t="s">
        <v>2</v>
      </c>
      <c r="C3" s="83" t="s">
        <v>1380</v>
      </c>
    </row>
    <row r="4" spans="2:78" s="1" customFormat="1">
      <c r="B4" s="2" t="s">
        <v>3</v>
      </c>
      <c r="C4" s="84" t="s">
        <v>197</v>
      </c>
    </row>
    <row r="5" spans="2:78">
      <c r="B5" s="74" t="s">
        <v>198</v>
      </c>
      <c r="C5" t="s">
        <v>199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1109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1110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1111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D19" s="16"/>
      <c r="E19" t="s">
        <v>230</v>
      </c>
      <c r="H19" s="77">
        <v>0</v>
      </c>
      <c r="I19" t="s">
        <v>230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7">
        <v>0</v>
      </c>
      <c r="I21" t="s">
        <v>230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1109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7">
        <v>0</v>
      </c>
      <c r="I28" t="s">
        <v>230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1110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7">
        <v>0</v>
      </c>
      <c r="I30" t="s">
        <v>230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1111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1112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D33" s="16"/>
      <c r="E33" t="s">
        <v>230</v>
      </c>
      <c r="H33" s="77">
        <v>0</v>
      </c>
      <c r="I33" t="s">
        <v>230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1113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7">
        <v>0</v>
      </c>
      <c r="I35" t="s">
        <v>230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1114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D37" s="16"/>
      <c r="E37" t="s">
        <v>230</v>
      </c>
      <c r="H37" s="77">
        <v>0</v>
      </c>
      <c r="I37" t="s">
        <v>230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7">
        <v>0</v>
      </c>
      <c r="I39" t="s">
        <v>230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43921</v>
      </c>
    </row>
    <row r="2" spans="2:60" s="1" customFormat="1">
      <c r="B2" s="2" t="s">
        <v>1</v>
      </c>
      <c r="C2" s="12" t="s">
        <v>1379</v>
      </c>
    </row>
    <row r="3" spans="2:60" s="1" customFormat="1">
      <c r="B3" s="2" t="s">
        <v>2</v>
      </c>
      <c r="C3" s="83" t="s">
        <v>1380</v>
      </c>
    </row>
    <row r="4" spans="2:60" s="1" customFormat="1">
      <c r="B4" s="2" t="s">
        <v>3</v>
      </c>
      <c r="C4" s="84" t="s">
        <v>197</v>
      </c>
    </row>
    <row r="5" spans="2:60">
      <c r="B5" s="74" t="s">
        <v>198</v>
      </c>
      <c r="C5" s="2" t="s">
        <v>199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1352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230</v>
      </c>
      <c r="D14" t="s">
        <v>230</v>
      </c>
      <c r="F14" t="s">
        <v>230</v>
      </c>
      <c r="I14" s="77">
        <v>0</v>
      </c>
      <c r="J14" t="s">
        <v>230</v>
      </c>
      <c r="K14" t="s">
        <v>230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1353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230</v>
      </c>
      <c r="D16" t="s">
        <v>230</v>
      </c>
      <c r="F16" t="s">
        <v>230</v>
      </c>
      <c r="I16" s="77">
        <v>0</v>
      </c>
      <c r="J16" t="s">
        <v>230</v>
      </c>
      <c r="K16" t="s">
        <v>230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1354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230</v>
      </c>
      <c r="D18" t="s">
        <v>230</v>
      </c>
      <c r="F18" t="s">
        <v>230</v>
      </c>
      <c r="I18" s="77">
        <v>0</v>
      </c>
      <c r="J18" t="s">
        <v>230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1355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230</v>
      </c>
      <c r="D20" t="s">
        <v>230</v>
      </c>
      <c r="F20" t="s">
        <v>230</v>
      </c>
      <c r="I20" s="77">
        <v>0</v>
      </c>
      <c r="J20" t="s">
        <v>230</v>
      </c>
      <c r="K20" t="s">
        <v>230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1356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230</v>
      </c>
      <c r="D22" t="s">
        <v>230</v>
      </c>
      <c r="F22" t="s">
        <v>230</v>
      </c>
      <c r="I22" s="77">
        <v>0</v>
      </c>
      <c r="J22" t="s">
        <v>230</v>
      </c>
      <c r="K22" t="s">
        <v>230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1357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1358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230</v>
      </c>
      <c r="D25" t="s">
        <v>230</v>
      </c>
      <c r="F25" t="s">
        <v>230</v>
      </c>
      <c r="I25" s="77">
        <v>0</v>
      </c>
      <c r="J25" t="s">
        <v>230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1359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230</v>
      </c>
      <c r="D27" t="s">
        <v>230</v>
      </c>
      <c r="F27" t="s">
        <v>230</v>
      </c>
      <c r="I27" s="77">
        <v>0</v>
      </c>
      <c r="J27" t="s">
        <v>230</v>
      </c>
      <c r="K27" t="s">
        <v>230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1360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230</v>
      </c>
      <c r="D29" t="s">
        <v>230</v>
      </c>
      <c r="F29" t="s">
        <v>230</v>
      </c>
      <c r="I29" s="77">
        <v>0</v>
      </c>
      <c r="J29" t="s">
        <v>230</v>
      </c>
      <c r="K29" t="s">
        <v>230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1361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230</v>
      </c>
      <c r="D31" t="s">
        <v>230</v>
      </c>
      <c r="F31" t="s">
        <v>230</v>
      </c>
      <c r="I31" s="77">
        <v>0</v>
      </c>
      <c r="J31" t="s">
        <v>230</v>
      </c>
      <c r="K31" t="s">
        <v>230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1362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230</v>
      </c>
      <c r="D34" t="s">
        <v>230</v>
      </c>
      <c r="F34" t="s">
        <v>230</v>
      </c>
      <c r="I34" s="77">
        <v>0</v>
      </c>
      <c r="J34" t="s">
        <v>230</v>
      </c>
      <c r="K34" t="s">
        <v>230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1354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230</v>
      </c>
      <c r="D36" t="s">
        <v>230</v>
      </c>
      <c r="F36" t="s">
        <v>230</v>
      </c>
      <c r="I36" s="77">
        <v>0</v>
      </c>
      <c r="J36" t="s">
        <v>230</v>
      </c>
      <c r="K36" t="s">
        <v>230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1355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230</v>
      </c>
      <c r="D38" t="s">
        <v>230</v>
      </c>
      <c r="F38" t="s">
        <v>230</v>
      </c>
      <c r="I38" s="77">
        <v>0</v>
      </c>
      <c r="J38" t="s">
        <v>230</v>
      </c>
      <c r="K38" t="s">
        <v>230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1361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230</v>
      </c>
      <c r="D40" t="s">
        <v>230</v>
      </c>
      <c r="F40" t="s">
        <v>230</v>
      </c>
      <c r="I40" s="77">
        <v>0</v>
      </c>
      <c r="J40" t="s">
        <v>230</v>
      </c>
      <c r="K40" t="s">
        <v>230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238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43921</v>
      </c>
    </row>
    <row r="2" spans="2:64" s="1" customFormat="1">
      <c r="B2" s="2" t="s">
        <v>1</v>
      </c>
      <c r="C2" s="12" t="s">
        <v>1379</v>
      </c>
    </row>
    <row r="3" spans="2:64" s="1" customFormat="1">
      <c r="B3" s="2" t="s">
        <v>2</v>
      </c>
      <c r="C3" s="83" t="s">
        <v>1380</v>
      </c>
    </row>
    <row r="4" spans="2:64" s="1" customFormat="1">
      <c r="B4" s="2" t="s">
        <v>3</v>
      </c>
      <c r="C4" s="84" t="s">
        <v>197</v>
      </c>
    </row>
    <row r="5" spans="2:64">
      <c r="B5" s="74" t="s">
        <v>198</v>
      </c>
      <c r="C5" t="s">
        <v>199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1121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230</v>
      </c>
      <c r="C14" t="s">
        <v>230</v>
      </c>
      <c r="E14" t="s">
        <v>230</v>
      </c>
      <c r="G14" s="77">
        <v>0</v>
      </c>
      <c r="H14" t="s">
        <v>230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1122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230</v>
      </c>
      <c r="C16" t="s">
        <v>230</v>
      </c>
      <c r="E16" t="s">
        <v>230</v>
      </c>
      <c r="G16" s="77">
        <v>0</v>
      </c>
      <c r="H16" t="s">
        <v>230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1363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230</v>
      </c>
      <c r="C18" t="s">
        <v>230</v>
      </c>
      <c r="E18" t="s">
        <v>230</v>
      </c>
      <c r="G18" s="77">
        <v>0</v>
      </c>
      <c r="H18" t="s">
        <v>230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1364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230</v>
      </c>
      <c r="C20" t="s">
        <v>230</v>
      </c>
      <c r="E20" t="s">
        <v>230</v>
      </c>
      <c r="G20" s="77">
        <v>0</v>
      </c>
      <c r="H20" t="s">
        <v>230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230</v>
      </c>
      <c r="C22" t="s">
        <v>230</v>
      </c>
      <c r="E22" t="s">
        <v>230</v>
      </c>
      <c r="G22" s="77">
        <v>0</v>
      </c>
      <c r="H22" t="s">
        <v>230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7">
        <v>0</v>
      </c>
      <c r="H24" t="s">
        <v>230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43921</v>
      </c>
    </row>
    <row r="2" spans="2:55" s="1" customFormat="1">
      <c r="B2" s="2" t="s">
        <v>1</v>
      </c>
      <c r="C2" s="12" t="s">
        <v>1379</v>
      </c>
    </row>
    <row r="3" spans="2:55" s="1" customFormat="1">
      <c r="B3" s="2" t="s">
        <v>2</v>
      </c>
      <c r="C3" s="83" t="s">
        <v>1380</v>
      </c>
    </row>
    <row r="4" spans="2:55" s="1" customFormat="1">
      <c r="B4" s="2" t="s">
        <v>3</v>
      </c>
      <c r="C4" s="84" t="s">
        <v>197</v>
      </c>
    </row>
    <row r="5" spans="2:55">
      <c r="B5" s="74" t="s">
        <v>198</v>
      </c>
      <c r="C5" t="s">
        <v>199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3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1365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230</v>
      </c>
      <c r="E14" s="78">
        <v>0</v>
      </c>
      <c r="F14" t="s">
        <v>230</v>
      </c>
      <c r="G14" s="77">
        <v>0</v>
      </c>
      <c r="H14" s="78">
        <v>0</v>
      </c>
      <c r="I14" s="78">
        <v>0</v>
      </c>
    </row>
    <row r="15" spans="2:55">
      <c r="B15" s="79" t="s">
        <v>1366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230</v>
      </c>
      <c r="E16" s="78">
        <v>0</v>
      </c>
      <c r="F16" t="s">
        <v>230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1365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230</v>
      </c>
      <c r="E19" s="78">
        <v>0</v>
      </c>
      <c r="F19" t="s">
        <v>230</v>
      </c>
      <c r="G19" s="77">
        <v>0</v>
      </c>
      <c r="H19" s="78">
        <v>0</v>
      </c>
      <c r="I19" s="78">
        <v>0</v>
      </c>
    </row>
    <row r="20" spans="2:9">
      <c r="B20" s="79" t="s">
        <v>1366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230</v>
      </c>
      <c r="E21" s="78">
        <v>0</v>
      </c>
      <c r="F21" t="s">
        <v>230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43921</v>
      </c>
    </row>
    <row r="2" spans="2:60" s="1" customFormat="1">
      <c r="B2" s="2" t="s">
        <v>1</v>
      </c>
      <c r="C2" s="12" t="s">
        <v>1379</v>
      </c>
    </row>
    <row r="3" spans="2:60" s="1" customFormat="1">
      <c r="B3" s="2" t="s">
        <v>2</v>
      </c>
      <c r="C3" s="83" t="s">
        <v>1380</v>
      </c>
    </row>
    <row r="4" spans="2:60" s="1" customFormat="1">
      <c r="B4" s="2" t="s">
        <v>3</v>
      </c>
      <c r="C4" s="84" t="s">
        <v>197</v>
      </c>
    </row>
    <row r="5" spans="2:60">
      <c r="B5" s="74" t="s">
        <v>198</v>
      </c>
      <c r="C5" s="2" t="s">
        <v>199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43921</v>
      </c>
    </row>
    <row r="2" spans="2:60" s="1" customFormat="1">
      <c r="B2" s="2" t="s">
        <v>1</v>
      </c>
      <c r="C2" s="12" t="s">
        <v>1379</v>
      </c>
    </row>
    <row r="3" spans="2:60" s="1" customFormat="1">
      <c r="B3" s="2" t="s">
        <v>2</v>
      </c>
      <c r="C3" s="83" t="s">
        <v>1380</v>
      </c>
    </row>
    <row r="4" spans="2:60" s="1" customFormat="1">
      <c r="B4" s="2" t="s">
        <v>3</v>
      </c>
      <c r="C4" s="84" t="s">
        <v>197</v>
      </c>
    </row>
    <row r="5" spans="2:60">
      <c r="B5" s="74" t="s">
        <v>198</v>
      </c>
      <c r="C5" t="s">
        <v>199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8715.6301794499996</v>
      </c>
      <c r="J11" s="76">
        <v>1</v>
      </c>
      <c r="K11" s="76">
        <v>4.4200000000000003E-2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8715.6301794499996</v>
      </c>
      <c r="J12" s="80">
        <v>1</v>
      </c>
      <c r="K12" s="80">
        <v>4.4200000000000003E-2</v>
      </c>
    </row>
    <row r="13" spans="2:60">
      <c r="B13" t="s">
        <v>1367</v>
      </c>
      <c r="C13" t="s">
        <v>1368</v>
      </c>
      <c r="D13" t="s">
        <v>230</v>
      </c>
      <c r="E13" t="s">
        <v>231</v>
      </c>
      <c r="F13" s="78">
        <v>0</v>
      </c>
      <c r="G13" t="s">
        <v>102</v>
      </c>
      <c r="H13" s="78">
        <v>0</v>
      </c>
      <c r="I13" s="77">
        <v>-102.69131</v>
      </c>
      <c r="J13" s="78">
        <v>-1.18E-2</v>
      </c>
      <c r="K13" s="78">
        <v>-5.0000000000000001E-4</v>
      </c>
    </row>
    <row r="14" spans="2:60">
      <c r="B14" t="s">
        <v>1369</v>
      </c>
      <c r="C14" t="s">
        <v>1370</v>
      </c>
      <c r="D14" t="s">
        <v>230</v>
      </c>
      <c r="E14" t="s">
        <v>231</v>
      </c>
      <c r="F14" s="78">
        <v>0</v>
      </c>
      <c r="G14" t="s">
        <v>102</v>
      </c>
      <c r="H14" s="78">
        <v>0</v>
      </c>
      <c r="I14" s="77">
        <v>-4.0765900000000004</v>
      </c>
      <c r="J14" s="78">
        <v>-5.0000000000000001E-4</v>
      </c>
      <c r="K14" s="78">
        <v>0</v>
      </c>
    </row>
    <row r="15" spans="2:60">
      <c r="B15" t="s">
        <v>1371</v>
      </c>
      <c r="C15" t="s">
        <v>1372</v>
      </c>
      <c r="D15" t="s">
        <v>230</v>
      </c>
      <c r="E15" t="s">
        <v>231</v>
      </c>
      <c r="F15" s="78">
        <v>0</v>
      </c>
      <c r="G15" t="s">
        <v>102</v>
      </c>
      <c r="H15" s="78">
        <v>0</v>
      </c>
      <c r="I15" s="77">
        <v>67.078580000000002</v>
      </c>
      <c r="J15" s="78">
        <v>7.7000000000000002E-3</v>
      </c>
      <c r="K15" s="78">
        <v>2.9999999999999997E-4</v>
      </c>
    </row>
    <row r="16" spans="2:60">
      <c r="B16" t="s">
        <v>1373</v>
      </c>
      <c r="C16" t="s">
        <v>1374</v>
      </c>
      <c r="D16" t="s">
        <v>230</v>
      </c>
      <c r="E16" t="s">
        <v>231</v>
      </c>
      <c r="F16" s="78">
        <v>0</v>
      </c>
      <c r="G16" t="s">
        <v>106</v>
      </c>
      <c r="H16" s="78">
        <v>0</v>
      </c>
      <c r="I16" s="77">
        <v>8399.0064194499992</v>
      </c>
      <c r="J16" s="78">
        <v>0.9637</v>
      </c>
      <c r="K16" s="78">
        <v>4.2599999999999999E-2</v>
      </c>
    </row>
    <row r="17" spans="2:11">
      <c r="B17" t="s">
        <v>1375</v>
      </c>
      <c r="C17" t="s">
        <v>1376</v>
      </c>
      <c r="D17" t="s">
        <v>209</v>
      </c>
      <c r="E17" t="s">
        <v>210</v>
      </c>
      <c r="F17" s="78">
        <v>0</v>
      </c>
      <c r="G17" t="s">
        <v>106</v>
      </c>
      <c r="H17" s="78">
        <v>0</v>
      </c>
      <c r="I17" s="77">
        <v>356.5</v>
      </c>
      <c r="J17" s="78">
        <v>4.0899999999999999E-2</v>
      </c>
      <c r="K17" s="78">
        <v>1.8E-3</v>
      </c>
    </row>
    <row r="18" spans="2:11">
      <c r="B18" t="s">
        <v>1377</v>
      </c>
      <c r="C18" t="s">
        <v>1378</v>
      </c>
      <c r="D18" t="s">
        <v>230</v>
      </c>
      <c r="E18" t="s">
        <v>231</v>
      </c>
      <c r="F18" s="78">
        <v>0</v>
      </c>
      <c r="G18" t="s">
        <v>102</v>
      </c>
      <c r="H18" s="78">
        <v>0</v>
      </c>
      <c r="I18" s="77">
        <v>-0.18692</v>
      </c>
      <c r="J18" s="78">
        <v>0</v>
      </c>
      <c r="K18" s="78">
        <v>0</v>
      </c>
    </row>
    <row r="19" spans="2:11">
      <c r="B19" s="79" t="s">
        <v>236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230</v>
      </c>
      <c r="C20" t="s">
        <v>230</v>
      </c>
      <c r="D20" t="s">
        <v>230</v>
      </c>
      <c r="E20" s="19"/>
      <c r="F20" s="78">
        <v>0</v>
      </c>
      <c r="G20" t="s">
        <v>230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topLeftCell="A3" workbookViewId="0">
      <selection activeCell="J5" sqref="J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43921</v>
      </c>
    </row>
    <row r="2" spans="2:17" s="1" customFormat="1">
      <c r="B2" s="2" t="s">
        <v>1</v>
      </c>
      <c r="C2" s="12" t="s">
        <v>1379</v>
      </c>
    </row>
    <row r="3" spans="2:17" s="1" customFormat="1">
      <c r="B3" s="2" t="s">
        <v>2</v>
      </c>
      <c r="C3" s="83" t="s">
        <v>1380</v>
      </c>
    </row>
    <row r="4" spans="2:17" s="1" customFormat="1">
      <c r="B4" s="2" t="s">
        <v>3</v>
      </c>
      <c r="C4" s="84" t="s">
        <v>197</v>
      </c>
    </row>
    <row r="5" spans="2:17">
      <c r="B5" s="74" t="s">
        <v>198</v>
      </c>
      <c r="C5" t="s">
        <v>199</v>
      </c>
    </row>
    <row r="7" spans="2:17" ht="26.25" customHeight="1">
      <c r="B7" s="107" t="s">
        <v>169</v>
      </c>
      <c r="C7" s="108"/>
      <c r="D7" s="108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C12+C17</f>
        <v>90.27000000000001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SUM(C13:C16)</f>
        <v>90.27000000000001</v>
      </c>
    </row>
    <row r="13" spans="2:17">
      <c r="B13" s="91" t="s">
        <v>1388</v>
      </c>
      <c r="C13" s="92">
        <v>26.73</v>
      </c>
      <c r="D13" s="93">
        <v>43922</v>
      </c>
    </row>
    <row r="14" spans="2:17">
      <c r="B14" s="91" t="s">
        <v>1386</v>
      </c>
      <c r="C14" s="92">
        <v>23.27</v>
      </c>
      <c r="D14" s="93">
        <v>43983</v>
      </c>
    </row>
    <row r="15" spans="2:17">
      <c r="B15" s="91" t="s">
        <v>1387</v>
      </c>
      <c r="C15" s="92">
        <v>40.270000000000003</v>
      </c>
      <c r="D15" s="93">
        <v>44166</v>
      </c>
    </row>
    <row r="16" spans="2:17">
      <c r="B16"/>
      <c r="C16" s="77"/>
    </row>
    <row r="17" spans="2:3">
      <c r="B17" s="79" t="s">
        <v>236</v>
      </c>
      <c r="C17" s="81">
        <v>0</v>
      </c>
    </row>
    <row r="18" spans="2:3">
      <c r="B18"/>
      <c r="C18" s="77"/>
    </row>
  </sheetData>
  <sheetProtection sheet="1" objects="1" scenarios="1"/>
  <sortState ref="B16:D18">
    <sortCondition ref="D16:D18"/>
  </sortState>
  <mergeCells count="1">
    <mergeCell ref="B7:D7"/>
  </mergeCells>
  <dataValidations count="1">
    <dataValidation allowBlank="1" showInputMessage="1" showErrorMessage="1" sqref="C1:C4 B16:D18 B5:D12 A5:A18 E5:XFD18 A19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43921</v>
      </c>
    </row>
    <row r="2" spans="2:18" s="1" customFormat="1">
      <c r="B2" s="2" t="s">
        <v>1</v>
      </c>
      <c r="C2" s="12" t="s">
        <v>1379</v>
      </c>
    </row>
    <row r="3" spans="2:18" s="1" customFormat="1">
      <c r="B3" s="2" t="s">
        <v>2</v>
      </c>
      <c r="C3" s="83" t="s">
        <v>1380</v>
      </c>
    </row>
    <row r="4" spans="2:18" s="1" customFormat="1">
      <c r="B4" s="2" t="s">
        <v>3</v>
      </c>
      <c r="C4" s="84" t="s">
        <v>197</v>
      </c>
    </row>
    <row r="5" spans="2:18">
      <c r="B5" s="74" t="s">
        <v>198</v>
      </c>
      <c r="C5" t="s">
        <v>199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43921</v>
      </c>
    </row>
    <row r="2" spans="2:18" s="1" customFormat="1">
      <c r="B2" s="2" t="s">
        <v>1</v>
      </c>
      <c r="C2" s="12" t="s">
        <v>1379</v>
      </c>
    </row>
    <row r="3" spans="2:18" s="1" customFormat="1">
      <c r="B3" s="2" t="s">
        <v>2</v>
      </c>
      <c r="C3" s="83" t="s">
        <v>1380</v>
      </c>
    </row>
    <row r="4" spans="2:18" s="1" customFormat="1">
      <c r="B4" s="2" t="s">
        <v>3</v>
      </c>
      <c r="C4" s="84" t="s">
        <v>197</v>
      </c>
    </row>
    <row r="5" spans="2:18">
      <c r="B5" s="74" t="s">
        <v>198</v>
      </c>
      <c r="C5" t="s">
        <v>199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1121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1122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43921</v>
      </c>
    </row>
    <row r="2" spans="2:53" s="1" customFormat="1">
      <c r="B2" s="2" t="s">
        <v>1</v>
      </c>
      <c r="C2" s="12" t="s">
        <v>1379</v>
      </c>
    </row>
    <row r="3" spans="2:53" s="1" customFormat="1">
      <c r="B3" s="2" t="s">
        <v>2</v>
      </c>
      <c r="C3" s="83" t="s">
        <v>1380</v>
      </c>
    </row>
    <row r="4" spans="2:53" s="1" customFormat="1">
      <c r="B4" s="2" t="s">
        <v>3</v>
      </c>
      <c r="C4" s="84" t="s">
        <v>197</v>
      </c>
    </row>
    <row r="5" spans="2:53">
      <c r="B5" s="74" t="s">
        <v>198</v>
      </c>
      <c r="C5" t="s">
        <v>199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</v>
      </c>
      <c r="I11" s="7"/>
      <c r="J11" s="7"/>
      <c r="K11" s="76">
        <v>2.5000000000000001E-3</v>
      </c>
      <c r="L11" s="75">
        <v>9539446.5399999991</v>
      </c>
      <c r="M11" s="7"/>
      <c r="N11" s="75">
        <v>0</v>
      </c>
      <c r="O11" s="75">
        <v>9528.6771808079993</v>
      </c>
      <c r="P11" s="7"/>
      <c r="Q11" s="76">
        <v>1</v>
      </c>
      <c r="R11" s="76">
        <v>4.8300000000000003E-2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0.5</v>
      </c>
      <c r="K12" s="80">
        <v>2.5000000000000001E-3</v>
      </c>
      <c r="L12" s="81">
        <v>9539446.5399999991</v>
      </c>
      <c r="N12" s="81">
        <v>0</v>
      </c>
      <c r="O12" s="81">
        <v>9528.6771808079993</v>
      </c>
      <c r="Q12" s="80">
        <v>1</v>
      </c>
      <c r="R12" s="80">
        <v>4.8300000000000003E-2</v>
      </c>
    </row>
    <row r="13" spans="2:53">
      <c r="B13" s="79" t="s">
        <v>239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240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230</v>
      </c>
      <c r="C15" t="s">
        <v>230</v>
      </c>
      <c r="D15" s="16"/>
      <c r="E15" t="s">
        <v>230</v>
      </c>
      <c r="H15" s="77">
        <v>0</v>
      </c>
      <c r="I15" t="s">
        <v>230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241</v>
      </c>
      <c r="C16" s="16"/>
      <c r="D16" s="16"/>
      <c r="H16" s="81">
        <v>0.5</v>
      </c>
      <c r="K16" s="80">
        <v>2.5000000000000001E-3</v>
      </c>
      <c r="L16" s="81">
        <v>9539446.5399999991</v>
      </c>
      <c r="N16" s="81">
        <v>0</v>
      </c>
      <c r="O16" s="81">
        <v>9528.6771808079993</v>
      </c>
      <c r="Q16" s="80">
        <v>1</v>
      </c>
      <c r="R16" s="80">
        <v>4.8300000000000003E-2</v>
      </c>
    </row>
    <row r="17" spans="2:18">
      <c r="B17" s="79" t="s">
        <v>242</v>
      </c>
      <c r="C17" s="16"/>
      <c r="D17" s="16"/>
      <c r="H17" s="81">
        <v>0.5</v>
      </c>
      <c r="K17" s="80">
        <v>2.5000000000000001E-3</v>
      </c>
      <c r="L17" s="81">
        <v>9539446.5399999991</v>
      </c>
      <c r="N17" s="81">
        <v>0</v>
      </c>
      <c r="O17" s="81">
        <v>9528.6771808079993</v>
      </c>
      <c r="Q17" s="80">
        <v>1</v>
      </c>
      <c r="R17" s="80">
        <v>4.8300000000000003E-2</v>
      </c>
    </row>
    <row r="18" spans="2:18">
      <c r="B18" t="s">
        <v>243</v>
      </c>
      <c r="C18" t="s">
        <v>244</v>
      </c>
      <c r="D18" t="s">
        <v>100</v>
      </c>
      <c r="E18" t="s">
        <v>245</v>
      </c>
      <c r="G18" t="s">
        <v>246</v>
      </c>
      <c r="H18" s="77">
        <v>0.02</v>
      </c>
      <c r="I18" t="s">
        <v>102</v>
      </c>
      <c r="J18" s="78">
        <v>0</v>
      </c>
      <c r="K18" s="78">
        <v>5.1999999999999998E-3</v>
      </c>
      <c r="L18" s="77">
        <v>857189.3</v>
      </c>
      <c r="M18" s="77">
        <v>99.99</v>
      </c>
      <c r="N18" s="77">
        <v>0</v>
      </c>
      <c r="O18" s="77">
        <v>857.10358107000002</v>
      </c>
      <c r="P18" s="78">
        <v>1E-4</v>
      </c>
      <c r="Q18" s="78">
        <v>8.9899999999999994E-2</v>
      </c>
      <c r="R18" s="78">
        <v>4.3E-3</v>
      </c>
    </row>
    <row r="19" spans="2:18">
      <c r="B19" t="s">
        <v>247</v>
      </c>
      <c r="C19" t="s">
        <v>248</v>
      </c>
      <c r="D19" t="s">
        <v>100</v>
      </c>
      <c r="E19" t="s">
        <v>245</v>
      </c>
      <c r="G19" t="s">
        <v>249</v>
      </c>
      <c r="H19" s="77">
        <v>0.54</v>
      </c>
      <c r="I19" t="s">
        <v>102</v>
      </c>
      <c r="J19" s="78">
        <v>0</v>
      </c>
      <c r="K19" s="78">
        <v>2.2000000000000001E-3</v>
      </c>
      <c r="L19" s="77">
        <v>2396699.9900000002</v>
      </c>
      <c r="M19" s="77">
        <v>99.88</v>
      </c>
      <c r="N19" s="77">
        <v>0</v>
      </c>
      <c r="O19" s="77">
        <v>2393.8239500119998</v>
      </c>
      <c r="P19" s="78">
        <v>2.9999999999999997E-4</v>
      </c>
      <c r="Q19" s="78">
        <v>0.25119999999999998</v>
      </c>
      <c r="R19" s="78">
        <v>1.21E-2</v>
      </c>
    </row>
    <row r="20" spans="2:18">
      <c r="B20" t="s">
        <v>250</v>
      </c>
      <c r="C20" t="s">
        <v>251</v>
      </c>
      <c r="D20" t="s">
        <v>100</v>
      </c>
      <c r="E20" t="s">
        <v>245</v>
      </c>
      <c r="G20" t="s">
        <v>252</v>
      </c>
      <c r="H20" s="77">
        <v>0.77</v>
      </c>
      <c r="I20" t="s">
        <v>102</v>
      </c>
      <c r="J20" s="78">
        <v>0</v>
      </c>
      <c r="K20" s="78">
        <v>2.5999999999999999E-3</v>
      </c>
      <c r="L20" s="77">
        <v>944445.78</v>
      </c>
      <c r="M20" s="77">
        <v>99.8</v>
      </c>
      <c r="N20" s="77">
        <v>0</v>
      </c>
      <c r="O20" s="77">
        <v>942.55688843999997</v>
      </c>
      <c r="P20" s="78">
        <v>1E-4</v>
      </c>
      <c r="Q20" s="78">
        <v>9.8900000000000002E-2</v>
      </c>
      <c r="R20" s="78">
        <v>4.7999999999999996E-3</v>
      </c>
    </row>
    <row r="21" spans="2:18">
      <c r="B21" t="s">
        <v>253</v>
      </c>
      <c r="C21" t="s">
        <v>254</v>
      </c>
      <c r="D21" t="s">
        <v>100</v>
      </c>
      <c r="E21" t="s">
        <v>245</v>
      </c>
      <c r="G21" t="s">
        <v>255</v>
      </c>
      <c r="H21" s="77">
        <v>0.59</v>
      </c>
      <c r="I21" t="s">
        <v>102</v>
      </c>
      <c r="J21" s="78">
        <v>0</v>
      </c>
      <c r="K21" s="78">
        <v>2.2000000000000001E-3</v>
      </c>
      <c r="L21" s="77">
        <v>1480810.05</v>
      </c>
      <c r="M21" s="77">
        <v>99.87</v>
      </c>
      <c r="N21" s="77">
        <v>0</v>
      </c>
      <c r="O21" s="77">
        <v>1478.8849969349999</v>
      </c>
      <c r="P21" s="78">
        <v>2.0000000000000001E-4</v>
      </c>
      <c r="Q21" s="78">
        <v>0.1552</v>
      </c>
      <c r="R21" s="78">
        <v>7.4999999999999997E-3</v>
      </c>
    </row>
    <row r="22" spans="2:18">
      <c r="B22" t="s">
        <v>256</v>
      </c>
      <c r="C22" t="s">
        <v>257</v>
      </c>
      <c r="D22" t="s">
        <v>100</v>
      </c>
      <c r="E22" t="s">
        <v>245</v>
      </c>
      <c r="G22" t="s">
        <v>252</v>
      </c>
      <c r="H22" s="77">
        <v>0.67</v>
      </c>
      <c r="I22" t="s">
        <v>102</v>
      </c>
      <c r="J22" s="78">
        <v>0</v>
      </c>
      <c r="K22" s="78">
        <v>2.2000000000000001E-3</v>
      </c>
      <c r="L22" s="77">
        <v>977640.09</v>
      </c>
      <c r="M22" s="77">
        <v>99.85</v>
      </c>
      <c r="N22" s="77">
        <v>0</v>
      </c>
      <c r="O22" s="77">
        <v>976.17362986499995</v>
      </c>
      <c r="P22" s="78">
        <v>1E-4</v>
      </c>
      <c r="Q22" s="78">
        <v>0.1024</v>
      </c>
      <c r="R22" s="78">
        <v>4.8999999999999998E-3</v>
      </c>
    </row>
    <row r="23" spans="2:18">
      <c r="B23" t="s">
        <v>258</v>
      </c>
      <c r="C23" t="s">
        <v>259</v>
      </c>
      <c r="D23" t="s">
        <v>100</v>
      </c>
      <c r="E23" t="s">
        <v>245</v>
      </c>
      <c r="G23" t="s">
        <v>260</v>
      </c>
      <c r="H23" s="77">
        <v>0.84</v>
      </c>
      <c r="I23" t="s">
        <v>102</v>
      </c>
      <c r="J23" s="78">
        <v>0</v>
      </c>
      <c r="K23" s="78">
        <v>2.0999999999999999E-3</v>
      </c>
      <c r="L23" s="77">
        <v>184601.52</v>
      </c>
      <c r="M23" s="77">
        <v>99.82</v>
      </c>
      <c r="N23" s="77">
        <v>0</v>
      </c>
      <c r="O23" s="77">
        <v>184.269237264</v>
      </c>
      <c r="P23" s="78">
        <v>0</v>
      </c>
      <c r="Q23" s="78">
        <v>1.9300000000000001E-2</v>
      </c>
      <c r="R23" s="78">
        <v>8.9999999999999998E-4</v>
      </c>
    </row>
    <row r="24" spans="2:18">
      <c r="B24" t="s">
        <v>261</v>
      </c>
      <c r="C24" t="s">
        <v>262</v>
      </c>
      <c r="D24" t="s">
        <v>100</v>
      </c>
      <c r="E24" t="s">
        <v>245</v>
      </c>
      <c r="G24" t="s">
        <v>246</v>
      </c>
      <c r="H24" s="77">
        <v>0.1</v>
      </c>
      <c r="I24" t="s">
        <v>102</v>
      </c>
      <c r="J24" s="78">
        <v>0</v>
      </c>
      <c r="K24" s="78">
        <v>2.0999999999999999E-3</v>
      </c>
      <c r="L24" s="77">
        <v>108464.13</v>
      </c>
      <c r="M24" s="77">
        <v>99.98</v>
      </c>
      <c r="N24" s="77">
        <v>0</v>
      </c>
      <c r="O24" s="77">
        <v>108.44243717400001</v>
      </c>
      <c r="P24" s="78">
        <v>0</v>
      </c>
      <c r="Q24" s="78">
        <v>1.14E-2</v>
      </c>
      <c r="R24" s="78">
        <v>5.0000000000000001E-4</v>
      </c>
    </row>
    <row r="25" spans="2:18">
      <c r="B25" t="s">
        <v>263</v>
      </c>
      <c r="C25" t="s">
        <v>264</v>
      </c>
      <c r="D25" t="s">
        <v>100</v>
      </c>
      <c r="E25" t="s">
        <v>245</v>
      </c>
      <c r="G25" t="s">
        <v>246</v>
      </c>
      <c r="H25" s="77">
        <v>0.17</v>
      </c>
      <c r="I25" t="s">
        <v>102</v>
      </c>
      <c r="J25" s="78">
        <v>0</v>
      </c>
      <c r="K25" s="78">
        <v>2.3E-3</v>
      </c>
      <c r="L25" s="77">
        <v>256823.88</v>
      </c>
      <c r="M25" s="77">
        <v>99.96</v>
      </c>
      <c r="N25" s="77">
        <v>0</v>
      </c>
      <c r="O25" s="77">
        <v>256.721150448</v>
      </c>
      <c r="P25" s="78">
        <v>0</v>
      </c>
      <c r="Q25" s="78">
        <v>2.69E-2</v>
      </c>
      <c r="R25" s="78">
        <v>1.2999999999999999E-3</v>
      </c>
    </row>
    <row r="26" spans="2:18">
      <c r="B26" t="s">
        <v>265</v>
      </c>
      <c r="C26" t="s">
        <v>266</v>
      </c>
      <c r="D26" t="s">
        <v>100</v>
      </c>
      <c r="E26" t="s">
        <v>245</v>
      </c>
      <c r="G26" t="s">
        <v>267</v>
      </c>
      <c r="H26" s="77">
        <v>0.35</v>
      </c>
      <c r="I26" t="s">
        <v>102</v>
      </c>
      <c r="J26" s="78">
        <v>0</v>
      </c>
      <c r="K26" s="78">
        <v>2.3E-3</v>
      </c>
      <c r="L26" s="77">
        <v>290042.2</v>
      </c>
      <c r="M26" s="77">
        <v>99.92</v>
      </c>
      <c r="N26" s="77">
        <v>0</v>
      </c>
      <c r="O26" s="77">
        <v>289.81016624</v>
      </c>
      <c r="P26" s="78">
        <v>0</v>
      </c>
      <c r="Q26" s="78">
        <v>3.04E-2</v>
      </c>
      <c r="R26" s="78">
        <v>1.5E-3</v>
      </c>
    </row>
    <row r="27" spans="2:18">
      <c r="B27" t="s">
        <v>268</v>
      </c>
      <c r="C27" t="s">
        <v>269</v>
      </c>
      <c r="D27" t="s">
        <v>100</v>
      </c>
      <c r="E27" t="s">
        <v>245</v>
      </c>
      <c r="G27" t="s">
        <v>270</v>
      </c>
      <c r="H27" s="77">
        <v>0.42</v>
      </c>
      <c r="I27" t="s">
        <v>102</v>
      </c>
      <c r="J27" s="78">
        <v>0</v>
      </c>
      <c r="K27" s="78">
        <v>2.0999999999999999E-3</v>
      </c>
      <c r="L27" s="77">
        <v>2042729.6</v>
      </c>
      <c r="M27" s="77">
        <v>99.91</v>
      </c>
      <c r="N27" s="77">
        <v>0</v>
      </c>
      <c r="O27" s="77">
        <v>2040.8911433599999</v>
      </c>
      <c r="P27" s="78">
        <v>2.0000000000000001E-4</v>
      </c>
      <c r="Q27" s="78">
        <v>0.2142</v>
      </c>
      <c r="R27" s="78">
        <v>1.03E-2</v>
      </c>
    </row>
    <row r="28" spans="2:18">
      <c r="B28" s="79" t="s">
        <v>271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230</v>
      </c>
      <c r="C29" t="s">
        <v>230</v>
      </c>
      <c r="D29" s="16"/>
      <c r="E29" t="s">
        <v>230</v>
      </c>
      <c r="H29" s="77">
        <v>0</v>
      </c>
      <c r="I29" t="s">
        <v>230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272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230</v>
      </c>
      <c r="C31" t="s">
        <v>230</v>
      </c>
      <c r="D31" s="16"/>
      <c r="E31" t="s">
        <v>230</v>
      </c>
      <c r="H31" s="77">
        <v>0</v>
      </c>
      <c r="I31" t="s">
        <v>230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273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230</v>
      </c>
      <c r="C33" t="s">
        <v>230</v>
      </c>
      <c r="D33" s="16"/>
      <c r="E33" t="s">
        <v>230</v>
      </c>
      <c r="H33" s="77">
        <v>0</v>
      </c>
      <c r="I33" t="s">
        <v>230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274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230</v>
      </c>
      <c r="C36" t="s">
        <v>230</v>
      </c>
      <c r="D36" s="16"/>
      <c r="E36" t="s">
        <v>230</v>
      </c>
      <c r="H36" s="77">
        <v>0</v>
      </c>
      <c r="I36" t="s">
        <v>230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275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230</v>
      </c>
      <c r="C38" t="s">
        <v>230</v>
      </c>
      <c r="D38" s="16"/>
      <c r="E38" t="s">
        <v>230</v>
      </c>
      <c r="H38" s="77">
        <v>0</v>
      </c>
      <c r="I38" t="s">
        <v>230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276</v>
      </c>
      <c r="C39" s="16"/>
      <c r="D39" s="16"/>
    </row>
    <row r="40" spans="2:18">
      <c r="B40" t="s">
        <v>277</v>
      </c>
      <c r="C40" s="16"/>
      <c r="D40" s="16"/>
    </row>
    <row r="41" spans="2:18">
      <c r="B41" t="s">
        <v>278</v>
      </c>
      <c r="C41" s="16"/>
      <c r="D41" s="16"/>
    </row>
    <row r="42" spans="2:18">
      <c r="B42" t="s">
        <v>279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43921</v>
      </c>
    </row>
    <row r="2" spans="2:23" s="1" customFormat="1">
      <c r="B2" s="2" t="s">
        <v>1</v>
      </c>
      <c r="C2" s="12" t="s">
        <v>1379</v>
      </c>
    </row>
    <row r="3" spans="2:23" s="1" customFormat="1">
      <c r="B3" s="2" t="s">
        <v>2</v>
      </c>
      <c r="C3" s="83" t="s">
        <v>1380</v>
      </c>
    </row>
    <row r="4" spans="2:23" s="1" customFormat="1">
      <c r="B4" s="2" t="s">
        <v>3</v>
      </c>
      <c r="C4" s="84" t="s">
        <v>197</v>
      </c>
    </row>
    <row r="5" spans="2:23">
      <c r="B5" s="74" t="s">
        <v>198</v>
      </c>
      <c r="C5" t="s">
        <v>199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1121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1122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43921</v>
      </c>
    </row>
    <row r="2" spans="2:68" s="1" customFormat="1">
      <c r="B2" s="2" t="s">
        <v>1</v>
      </c>
      <c r="C2" s="12" t="s">
        <v>1379</v>
      </c>
    </row>
    <row r="3" spans="2:68" s="1" customFormat="1">
      <c r="B3" s="2" t="s">
        <v>2</v>
      </c>
      <c r="C3" s="83" t="s">
        <v>1380</v>
      </c>
    </row>
    <row r="4" spans="2:68" s="1" customFormat="1">
      <c r="B4" s="2" t="s">
        <v>3</v>
      </c>
      <c r="C4" s="84" t="s">
        <v>197</v>
      </c>
    </row>
    <row r="5" spans="2:68">
      <c r="B5" s="74" t="s">
        <v>198</v>
      </c>
      <c r="C5" t="s">
        <v>199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7">
        <v>0</v>
      </c>
      <c r="L14" t="s">
        <v>230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7">
        <v>0</v>
      </c>
      <c r="L16" t="s">
        <v>230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7">
        <v>0</v>
      </c>
      <c r="L18" t="s">
        <v>230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7">
        <v>0</v>
      </c>
      <c r="L21" t="s">
        <v>230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7">
        <v>0</v>
      </c>
      <c r="L23" t="s">
        <v>230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43921</v>
      </c>
    </row>
    <row r="2" spans="2:66" s="1" customFormat="1">
      <c r="B2" s="2" t="s">
        <v>1</v>
      </c>
      <c r="C2" s="12" t="s">
        <v>1379</v>
      </c>
    </row>
    <row r="3" spans="2:66" s="1" customFormat="1">
      <c r="B3" s="2" t="s">
        <v>2</v>
      </c>
      <c r="C3" s="83" t="s">
        <v>1380</v>
      </c>
    </row>
    <row r="4" spans="2:66" s="1" customFormat="1">
      <c r="B4" s="2" t="s">
        <v>3</v>
      </c>
      <c r="C4" s="84" t="s">
        <v>197</v>
      </c>
    </row>
    <row r="5" spans="2:66">
      <c r="B5" s="74" t="s">
        <v>198</v>
      </c>
      <c r="C5" t="s">
        <v>199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7">
        <v>0</v>
      </c>
      <c r="L14" t="s">
        <v>230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7">
        <v>0</v>
      </c>
      <c r="L16" t="s">
        <v>230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7">
        <v>0</v>
      </c>
      <c r="L18" t="s">
        <v>230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230</v>
      </c>
      <c r="C20" t="s">
        <v>230</v>
      </c>
      <c r="D20" s="16"/>
      <c r="E20" s="16"/>
      <c r="F20" s="16"/>
      <c r="G20" t="s">
        <v>230</v>
      </c>
      <c r="H20" t="s">
        <v>230</v>
      </c>
      <c r="K20" s="77">
        <v>0</v>
      </c>
      <c r="L20" t="s">
        <v>230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236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7">
        <v>0</v>
      </c>
      <c r="L23" t="s">
        <v>230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230</v>
      </c>
      <c r="C25" t="s">
        <v>230</v>
      </c>
      <c r="D25" s="16"/>
      <c r="E25" s="16"/>
      <c r="F25" s="16"/>
      <c r="G25" t="s">
        <v>230</v>
      </c>
      <c r="H25" t="s">
        <v>230</v>
      </c>
      <c r="K25" s="77">
        <v>0</v>
      </c>
      <c r="L25" t="s">
        <v>230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238</v>
      </c>
      <c r="C26" s="16"/>
      <c r="D26" s="16"/>
      <c r="E26" s="16"/>
      <c r="F26" s="16"/>
    </row>
    <row r="27" spans="2:21">
      <c r="B27" t="s">
        <v>276</v>
      </c>
      <c r="C27" s="16"/>
      <c r="D27" s="16"/>
      <c r="E27" s="16"/>
      <c r="F27" s="16"/>
    </row>
    <row r="28" spans="2:21">
      <c r="B28" t="s">
        <v>277</v>
      </c>
      <c r="C28" s="16"/>
      <c r="D28" s="16"/>
      <c r="E28" s="16"/>
      <c r="F28" s="16"/>
    </row>
    <row r="29" spans="2:21">
      <c r="B29" t="s">
        <v>278</v>
      </c>
      <c r="C29" s="16"/>
      <c r="D29" s="16"/>
      <c r="E29" s="16"/>
      <c r="F29" s="16"/>
    </row>
    <row r="30" spans="2:21">
      <c r="B30" t="s">
        <v>279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4" workbookViewId="0">
      <selection activeCell="C112" sqref="C1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43921</v>
      </c>
    </row>
    <row r="2" spans="2:62" s="1" customFormat="1">
      <c r="B2" s="2" t="s">
        <v>1</v>
      </c>
      <c r="C2" s="12" t="s">
        <v>1379</v>
      </c>
    </row>
    <row r="3" spans="2:62" s="1" customFormat="1">
      <c r="B3" s="2" t="s">
        <v>2</v>
      </c>
      <c r="C3" s="83" t="s">
        <v>1380</v>
      </c>
    </row>
    <row r="4" spans="2:62" s="1" customFormat="1">
      <c r="B4" s="2" t="s">
        <v>3</v>
      </c>
      <c r="C4" s="84" t="s">
        <v>197</v>
      </c>
    </row>
    <row r="5" spans="2:62">
      <c r="B5" s="74" t="s">
        <v>198</v>
      </c>
      <c r="C5" t="s">
        <v>199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6761393.71</v>
      </c>
      <c r="J11" s="7"/>
      <c r="K11" s="75">
        <v>51.33023</v>
      </c>
      <c r="L11" s="75">
        <v>84226.945097641234</v>
      </c>
      <c r="M11" s="7"/>
      <c r="N11" s="76">
        <v>1</v>
      </c>
      <c r="O11" s="76">
        <v>0.42709999999999998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6461698.5099999998</v>
      </c>
      <c r="K12" s="81">
        <v>28.60623</v>
      </c>
      <c r="L12" s="81">
        <v>54312.245121258071</v>
      </c>
      <c r="N12" s="80">
        <v>0.64480000000000004</v>
      </c>
      <c r="O12" s="80">
        <v>0.27539999999999998</v>
      </c>
    </row>
    <row r="13" spans="2:62">
      <c r="B13" s="79" t="s">
        <v>285</v>
      </c>
      <c r="E13" s="16"/>
      <c r="F13" s="16"/>
      <c r="G13" s="16"/>
      <c r="I13" s="81">
        <v>2161128.42</v>
      </c>
      <c r="K13" s="81">
        <v>7.1111300000000002</v>
      </c>
      <c r="L13" s="81">
        <v>35252.56038648</v>
      </c>
      <c r="N13" s="80">
        <v>0.41849999999999998</v>
      </c>
      <c r="O13" s="80">
        <v>0.1787</v>
      </c>
    </row>
    <row r="14" spans="2:62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102</v>
      </c>
      <c r="I14" s="77">
        <v>417017.5</v>
      </c>
      <c r="J14" s="77">
        <v>97.1</v>
      </c>
      <c r="K14" s="77">
        <v>0</v>
      </c>
      <c r="L14" s="77">
        <v>404.9239925</v>
      </c>
      <c r="M14" s="78">
        <v>1E-4</v>
      </c>
      <c r="N14" s="78">
        <v>4.7999999999999996E-3</v>
      </c>
      <c r="O14" s="78">
        <v>2.0999999999999999E-3</v>
      </c>
    </row>
    <row r="15" spans="2:62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293</v>
      </c>
      <c r="H15" t="s">
        <v>102</v>
      </c>
      <c r="I15" s="77">
        <v>33375.379999999997</v>
      </c>
      <c r="J15" s="77">
        <v>1700</v>
      </c>
      <c r="K15" s="77">
        <v>0</v>
      </c>
      <c r="L15" s="77">
        <v>567.38145999999995</v>
      </c>
      <c r="M15" s="78">
        <v>1E-4</v>
      </c>
      <c r="N15" s="78">
        <v>6.7000000000000002E-3</v>
      </c>
      <c r="O15" s="78">
        <v>2.8999999999999998E-3</v>
      </c>
    </row>
    <row r="16" spans="2:62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293</v>
      </c>
      <c r="H16" t="s">
        <v>102</v>
      </c>
      <c r="I16" s="77">
        <v>25162.05</v>
      </c>
      <c r="J16" s="77">
        <v>1940</v>
      </c>
      <c r="K16" s="77">
        <v>0</v>
      </c>
      <c r="L16" s="77">
        <v>488.14377000000002</v>
      </c>
      <c r="M16" s="78">
        <v>1E-4</v>
      </c>
      <c r="N16" s="78">
        <v>5.7999999999999996E-3</v>
      </c>
      <c r="O16" s="78">
        <v>2.5000000000000001E-3</v>
      </c>
    </row>
    <row r="17" spans="2:15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300</v>
      </c>
      <c r="H17" t="s">
        <v>102</v>
      </c>
      <c r="I17" s="77">
        <v>4167.13</v>
      </c>
      <c r="J17" s="77">
        <v>46240</v>
      </c>
      <c r="K17" s="77">
        <v>0</v>
      </c>
      <c r="L17" s="77">
        <v>1926.8809120000001</v>
      </c>
      <c r="M17" s="78">
        <v>1E-4</v>
      </c>
      <c r="N17" s="78">
        <v>2.29E-2</v>
      </c>
      <c r="O17" s="78">
        <v>9.7999999999999997E-3</v>
      </c>
    </row>
    <row r="18" spans="2:15">
      <c r="B18" t="s">
        <v>301</v>
      </c>
      <c r="C18" t="s">
        <v>302</v>
      </c>
      <c r="D18" t="s">
        <v>100</v>
      </c>
      <c r="E18" t="s">
        <v>123</v>
      </c>
      <c r="F18" t="s">
        <v>303</v>
      </c>
      <c r="G18" t="s">
        <v>304</v>
      </c>
      <c r="H18" t="s">
        <v>102</v>
      </c>
      <c r="I18" s="77">
        <v>143136.76</v>
      </c>
      <c r="J18" s="77">
        <v>1050</v>
      </c>
      <c r="K18" s="77">
        <v>5.9947100000000004</v>
      </c>
      <c r="L18" s="77">
        <v>1508.9306899999999</v>
      </c>
      <c r="M18" s="78">
        <v>1E-4</v>
      </c>
      <c r="N18" s="78">
        <v>1.7899999999999999E-2</v>
      </c>
      <c r="O18" s="78">
        <v>7.7000000000000002E-3</v>
      </c>
    </row>
    <row r="19" spans="2:15">
      <c r="B19" t="s">
        <v>305</v>
      </c>
      <c r="C19" t="s">
        <v>306</v>
      </c>
      <c r="D19" t="s">
        <v>100</v>
      </c>
      <c r="E19" t="s">
        <v>123</v>
      </c>
      <c r="F19" t="s">
        <v>307</v>
      </c>
      <c r="G19" t="s">
        <v>304</v>
      </c>
      <c r="H19" t="s">
        <v>102</v>
      </c>
      <c r="I19" s="77">
        <v>191748.13</v>
      </c>
      <c r="J19" s="77">
        <v>2131</v>
      </c>
      <c r="K19" s="77">
        <v>0</v>
      </c>
      <c r="L19" s="77">
        <v>4086.1526503</v>
      </c>
      <c r="M19" s="78">
        <v>1E-4</v>
      </c>
      <c r="N19" s="78">
        <v>4.8500000000000001E-2</v>
      </c>
      <c r="O19" s="78">
        <v>2.07E-2</v>
      </c>
    </row>
    <row r="20" spans="2:15">
      <c r="B20" t="s">
        <v>308</v>
      </c>
      <c r="C20" t="s">
        <v>309</v>
      </c>
      <c r="D20" t="s">
        <v>100</v>
      </c>
      <c r="E20" t="s">
        <v>123</v>
      </c>
      <c r="F20" t="s">
        <v>310</v>
      </c>
      <c r="G20" t="s">
        <v>304</v>
      </c>
      <c r="H20" t="s">
        <v>102</v>
      </c>
      <c r="I20" s="77">
        <v>210246.44</v>
      </c>
      <c r="J20" s="77">
        <v>1960</v>
      </c>
      <c r="K20" s="77">
        <v>0</v>
      </c>
      <c r="L20" s="77">
        <v>4120.8302240000003</v>
      </c>
      <c r="M20" s="78">
        <v>1E-4</v>
      </c>
      <c r="N20" s="78">
        <v>4.8899999999999999E-2</v>
      </c>
      <c r="O20" s="78">
        <v>2.0899999999999998E-2</v>
      </c>
    </row>
    <row r="21" spans="2:15">
      <c r="B21" t="s">
        <v>311</v>
      </c>
      <c r="C21" t="s">
        <v>312</v>
      </c>
      <c r="D21" t="s">
        <v>100</v>
      </c>
      <c r="E21" t="s">
        <v>123</v>
      </c>
      <c r="F21" t="s">
        <v>313</v>
      </c>
      <c r="G21" t="s">
        <v>304</v>
      </c>
      <c r="H21" t="s">
        <v>102</v>
      </c>
      <c r="I21" s="77">
        <v>34051.360000000001</v>
      </c>
      <c r="J21" s="77">
        <v>6623</v>
      </c>
      <c r="K21" s="77">
        <v>0</v>
      </c>
      <c r="L21" s="77">
        <v>2255.2215728000001</v>
      </c>
      <c r="M21" s="78">
        <v>1E-4</v>
      </c>
      <c r="N21" s="78">
        <v>2.6800000000000001E-2</v>
      </c>
      <c r="O21" s="78">
        <v>1.14E-2</v>
      </c>
    </row>
    <row r="22" spans="2:15">
      <c r="B22" t="s">
        <v>314</v>
      </c>
      <c r="C22" t="s">
        <v>315</v>
      </c>
      <c r="D22" t="s">
        <v>100</v>
      </c>
      <c r="E22" t="s">
        <v>123</v>
      </c>
      <c r="F22" t="s">
        <v>316</v>
      </c>
      <c r="G22" t="s">
        <v>304</v>
      </c>
      <c r="H22" t="s">
        <v>102</v>
      </c>
      <c r="I22" s="77">
        <v>9522.8700000000008</v>
      </c>
      <c r="J22" s="77">
        <v>8676</v>
      </c>
      <c r="K22" s="77">
        <v>0</v>
      </c>
      <c r="L22" s="77">
        <v>826.20420119999994</v>
      </c>
      <c r="M22" s="78">
        <v>1E-4</v>
      </c>
      <c r="N22" s="78">
        <v>9.7999999999999997E-3</v>
      </c>
      <c r="O22" s="78">
        <v>4.1999999999999997E-3</v>
      </c>
    </row>
    <row r="23" spans="2:15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112</v>
      </c>
      <c r="H23" t="s">
        <v>102</v>
      </c>
      <c r="I23" s="77">
        <v>1114.79</v>
      </c>
      <c r="J23" s="77">
        <v>148890</v>
      </c>
      <c r="K23" s="77">
        <v>0</v>
      </c>
      <c r="L23" s="77">
        <v>1659.810831</v>
      </c>
      <c r="M23" s="78">
        <v>2.9999999999999997E-4</v>
      </c>
      <c r="N23" s="78">
        <v>1.9699999999999999E-2</v>
      </c>
      <c r="O23" s="78">
        <v>8.3999999999999995E-3</v>
      </c>
    </row>
    <row r="24" spans="2:15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323</v>
      </c>
      <c r="H24" t="s">
        <v>102</v>
      </c>
      <c r="I24" s="77">
        <v>2154.5300000000002</v>
      </c>
      <c r="J24" s="77">
        <v>2578</v>
      </c>
      <c r="K24" s="77">
        <v>0</v>
      </c>
      <c r="L24" s="77">
        <v>55.543783400000002</v>
      </c>
      <c r="M24" s="78">
        <v>0</v>
      </c>
      <c r="N24" s="78">
        <v>6.9999999999999999E-4</v>
      </c>
      <c r="O24" s="78">
        <v>2.9999999999999997E-4</v>
      </c>
    </row>
    <row r="25" spans="2:15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323</v>
      </c>
      <c r="H25" t="s">
        <v>102</v>
      </c>
      <c r="I25" s="77">
        <v>200370.29</v>
      </c>
      <c r="J25" s="77">
        <v>297</v>
      </c>
      <c r="K25" s="77">
        <v>0</v>
      </c>
      <c r="L25" s="77">
        <v>595.09976129999995</v>
      </c>
      <c r="M25" s="78">
        <v>2.0000000000000001E-4</v>
      </c>
      <c r="N25" s="78">
        <v>7.1000000000000004E-3</v>
      </c>
      <c r="O25" s="78">
        <v>3.0000000000000001E-3</v>
      </c>
    </row>
    <row r="26" spans="2:15">
      <c r="B26" t="s">
        <v>327</v>
      </c>
      <c r="C26" t="s">
        <v>328</v>
      </c>
      <c r="D26" t="s">
        <v>100</v>
      </c>
      <c r="E26" t="s">
        <v>123</v>
      </c>
      <c r="F26" t="s">
        <v>329</v>
      </c>
      <c r="G26" t="s">
        <v>330</v>
      </c>
      <c r="H26" t="s">
        <v>102</v>
      </c>
      <c r="I26" s="77">
        <v>181125.59</v>
      </c>
      <c r="J26" s="77">
        <v>1128</v>
      </c>
      <c r="K26" s="77">
        <v>0</v>
      </c>
      <c r="L26" s="77">
        <v>2043.0966552</v>
      </c>
      <c r="M26" s="78">
        <v>1E-4</v>
      </c>
      <c r="N26" s="78">
        <v>2.4299999999999999E-2</v>
      </c>
      <c r="O26" s="78">
        <v>1.04E-2</v>
      </c>
    </row>
    <row r="27" spans="2:15">
      <c r="B27" t="s">
        <v>331</v>
      </c>
      <c r="C27" t="s">
        <v>332</v>
      </c>
      <c r="D27" t="s">
        <v>100</v>
      </c>
      <c r="E27" t="s">
        <v>123</v>
      </c>
      <c r="F27" t="s">
        <v>333</v>
      </c>
      <c r="G27" t="s">
        <v>334</v>
      </c>
      <c r="H27" t="s">
        <v>102</v>
      </c>
      <c r="I27" s="77">
        <v>6614.57</v>
      </c>
      <c r="J27" s="77">
        <v>5700</v>
      </c>
      <c r="K27" s="77">
        <v>0</v>
      </c>
      <c r="L27" s="77">
        <v>377.03048999999999</v>
      </c>
      <c r="M27" s="78">
        <v>1E-4</v>
      </c>
      <c r="N27" s="78">
        <v>4.4999999999999997E-3</v>
      </c>
      <c r="O27" s="78">
        <v>1.9E-3</v>
      </c>
    </row>
    <row r="28" spans="2:15">
      <c r="B28" t="s">
        <v>335</v>
      </c>
      <c r="C28" t="s">
        <v>336</v>
      </c>
      <c r="D28" t="s">
        <v>100</v>
      </c>
      <c r="E28" t="s">
        <v>123</v>
      </c>
      <c r="F28" t="s">
        <v>337</v>
      </c>
      <c r="G28" t="s">
        <v>338</v>
      </c>
      <c r="H28" t="s">
        <v>102</v>
      </c>
      <c r="I28" s="77">
        <v>409.39</v>
      </c>
      <c r="J28" s="77">
        <v>37960</v>
      </c>
      <c r="K28" s="77">
        <v>1.11642</v>
      </c>
      <c r="L28" s="77">
        <v>156.52086399999999</v>
      </c>
      <c r="M28" s="78">
        <v>0</v>
      </c>
      <c r="N28" s="78">
        <v>1.9E-3</v>
      </c>
      <c r="O28" s="78">
        <v>8.0000000000000004E-4</v>
      </c>
    </row>
    <row r="29" spans="2:15">
      <c r="B29" t="s">
        <v>339</v>
      </c>
      <c r="C29" t="s">
        <v>340</v>
      </c>
      <c r="D29" t="s">
        <v>100</v>
      </c>
      <c r="E29" t="s">
        <v>123</v>
      </c>
      <c r="F29" t="s">
        <v>341</v>
      </c>
      <c r="G29" t="s">
        <v>338</v>
      </c>
      <c r="H29" t="s">
        <v>102</v>
      </c>
      <c r="I29" s="77">
        <v>16381.94</v>
      </c>
      <c r="J29" s="77">
        <v>9250</v>
      </c>
      <c r="K29" s="77">
        <v>0</v>
      </c>
      <c r="L29" s="77">
        <v>1515.32945</v>
      </c>
      <c r="M29" s="78">
        <v>1E-4</v>
      </c>
      <c r="N29" s="78">
        <v>1.7999999999999999E-2</v>
      </c>
      <c r="O29" s="78">
        <v>7.7000000000000002E-3</v>
      </c>
    </row>
    <row r="30" spans="2:15">
      <c r="B30" t="s">
        <v>342</v>
      </c>
      <c r="C30" t="s">
        <v>343</v>
      </c>
      <c r="D30" t="s">
        <v>100</v>
      </c>
      <c r="E30" t="s">
        <v>123</v>
      </c>
      <c r="F30" t="s">
        <v>344</v>
      </c>
      <c r="G30" t="s">
        <v>345</v>
      </c>
      <c r="H30" t="s">
        <v>102</v>
      </c>
      <c r="I30" s="77">
        <v>45980.24</v>
      </c>
      <c r="J30" s="77">
        <v>2010</v>
      </c>
      <c r="K30" s="77">
        <v>0</v>
      </c>
      <c r="L30" s="77">
        <v>924.20282399999996</v>
      </c>
      <c r="M30" s="78">
        <v>2.0000000000000001E-4</v>
      </c>
      <c r="N30" s="78">
        <v>1.0999999999999999E-2</v>
      </c>
      <c r="O30" s="78">
        <v>4.7000000000000002E-3</v>
      </c>
    </row>
    <row r="31" spans="2:15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349</v>
      </c>
      <c r="H31" t="s">
        <v>102</v>
      </c>
      <c r="I31" s="77">
        <v>58528.75</v>
      </c>
      <c r="J31" s="77">
        <v>2269</v>
      </c>
      <c r="K31" s="77">
        <v>0</v>
      </c>
      <c r="L31" s="77">
        <v>1328.0173374999999</v>
      </c>
      <c r="M31" s="78">
        <v>2.0000000000000001E-4</v>
      </c>
      <c r="N31" s="78">
        <v>1.5800000000000002E-2</v>
      </c>
      <c r="O31" s="78">
        <v>6.7000000000000002E-3</v>
      </c>
    </row>
    <row r="32" spans="2:15">
      <c r="B32" t="s">
        <v>350</v>
      </c>
      <c r="C32" t="s">
        <v>351</v>
      </c>
      <c r="D32" t="s">
        <v>100</v>
      </c>
      <c r="E32" t="s">
        <v>123</v>
      </c>
      <c r="F32" t="s">
        <v>352</v>
      </c>
      <c r="G32" t="s">
        <v>353</v>
      </c>
      <c r="H32" t="s">
        <v>102</v>
      </c>
      <c r="I32" s="77">
        <v>15838.36</v>
      </c>
      <c r="J32" s="77">
        <v>5200</v>
      </c>
      <c r="K32" s="77">
        <v>0</v>
      </c>
      <c r="L32" s="77">
        <v>823.59472000000005</v>
      </c>
      <c r="M32" s="78">
        <v>1E-4</v>
      </c>
      <c r="N32" s="78">
        <v>9.7999999999999997E-3</v>
      </c>
      <c r="O32" s="78">
        <v>4.1999999999999997E-3</v>
      </c>
    </row>
    <row r="33" spans="2:15">
      <c r="B33" t="s">
        <v>354</v>
      </c>
      <c r="C33" t="s">
        <v>355</v>
      </c>
      <c r="D33" t="s">
        <v>100</v>
      </c>
      <c r="E33" t="s">
        <v>123</v>
      </c>
      <c r="F33" t="s">
        <v>356</v>
      </c>
      <c r="G33" t="s">
        <v>353</v>
      </c>
      <c r="H33" t="s">
        <v>102</v>
      </c>
      <c r="I33" s="77">
        <v>35607.11</v>
      </c>
      <c r="J33" s="77">
        <v>2100</v>
      </c>
      <c r="K33" s="77">
        <v>0</v>
      </c>
      <c r="L33" s="77">
        <v>747.74931000000004</v>
      </c>
      <c r="M33" s="78">
        <v>1E-4</v>
      </c>
      <c r="N33" s="78">
        <v>8.8999999999999999E-3</v>
      </c>
      <c r="O33" s="78">
        <v>3.8E-3</v>
      </c>
    </row>
    <row r="34" spans="2:15">
      <c r="B34" t="s">
        <v>357</v>
      </c>
      <c r="C34" t="s">
        <v>358</v>
      </c>
      <c r="D34" t="s">
        <v>100</v>
      </c>
      <c r="E34" t="s">
        <v>123</v>
      </c>
      <c r="F34" t="s">
        <v>359</v>
      </c>
      <c r="G34" t="s">
        <v>353</v>
      </c>
      <c r="H34" t="s">
        <v>102</v>
      </c>
      <c r="I34" s="77">
        <v>90873.16</v>
      </c>
      <c r="J34" s="77">
        <v>771</v>
      </c>
      <c r="K34" s="77">
        <v>0</v>
      </c>
      <c r="L34" s="77">
        <v>700.63206360000004</v>
      </c>
      <c r="M34" s="78">
        <v>1E-4</v>
      </c>
      <c r="N34" s="78">
        <v>8.3000000000000001E-3</v>
      </c>
      <c r="O34" s="78">
        <v>3.5999999999999999E-3</v>
      </c>
    </row>
    <row r="35" spans="2:15">
      <c r="B35" t="s">
        <v>360</v>
      </c>
      <c r="C35" t="s">
        <v>361</v>
      </c>
      <c r="D35" t="s">
        <v>100</v>
      </c>
      <c r="E35" t="s">
        <v>123</v>
      </c>
      <c r="F35" t="s">
        <v>362</v>
      </c>
      <c r="G35" t="s">
        <v>353</v>
      </c>
      <c r="H35" t="s">
        <v>102</v>
      </c>
      <c r="I35" s="77">
        <v>7934.63</v>
      </c>
      <c r="J35" s="77">
        <v>13830</v>
      </c>
      <c r="K35" s="77">
        <v>0</v>
      </c>
      <c r="L35" s="77">
        <v>1097.3593289999999</v>
      </c>
      <c r="M35" s="78">
        <v>2.0000000000000001E-4</v>
      </c>
      <c r="N35" s="78">
        <v>1.2999999999999999E-2</v>
      </c>
      <c r="O35" s="78">
        <v>5.5999999999999999E-3</v>
      </c>
    </row>
    <row r="36" spans="2:15">
      <c r="B36" t="s">
        <v>363</v>
      </c>
      <c r="C36" t="s">
        <v>364</v>
      </c>
      <c r="D36" t="s">
        <v>100</v>
      </c>
      <c r="E36" t="s">
        <v>123</v>
      </c>
      <c r="F36" t="s">
        <v>365</v>
      </c>
      <c r="G36" t="s">
        <v>353</v>
      </c>
      <c r="H36" t="s">
        <v>102</v>
      </c>
      <c r="I36" s="77">
        <v>13773</v>
      </c>
      <c r="J36" s="77">
        <v>20480</v>
      </c>
      <c r="K36" s="77">
        <v>0</v>
      </c>
      <c r="L36" s="77">
        <v>2820.7103999999999</v>
      </c>
      <c r="M36" s="78">
        <v>1E-4</v>
      </c>
      <c r="N36" s="78">
        <v>3.3500000000000002E-2</v>
      </c>
      <c r="O36" s="78">
        <v>1.43E-2</v>
      </c>
    </row>
    <row r="37" spans="2:15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369</v>
      </c>
      <c r="H37" t="s">
        <v>102</v>
      </c>
      <c r="I37" s="77">
        <v>14121.11</v>
      </c>
      <c r="J37" s="77">
        <v>3258</v>
      </c>
      <c r="K37" s="77">
        <v>0</v>
      </c>
      <c r="L37" s="77">
        <v>460.06576380000001</v>
      </c>
      <c r="M37" s="78">
        <v>0</v>
      </c>
      <c r="N37" s="78">
        <v>5.4999999999999997E-3</v>
      </c>
      <c r="O37" s="78">
        <v>2.3E-3</v>
      </c>
    </row>
    <row r="38" spans="2:15">
      <c r="B38" t="s">
        <v>370</v>
      </c>
      <c r="C38" t="s">
        <v>371</v>
      </c>
      <c r="D38" t="s">
        <v>100</v>
      </c>
      <c r="E38" t="s">
        <v>123</v>
      </c>
      <c r="F38" t="s">
        <v>372</v>
      </c>
      <c r="G38" t="s">
        <v>369</v>
      </c>
      <c r="H38" t="s">
        <v>102</v>
      </c>
      <c r="I38" s="77">
        <v>3842.73</v>
      </c>
      <c r="J38" s="77">
        <v>17380</v>
      </c>
      <c r="K38" s="77">
        <v>0</v>
      </c>
      <c r="L38" s="77">
        <v>667.86647400000004</v>
      </c>
      <c r="M38" s="78">
        <v>0</v>
      </c>
      <c r="N38" s="78">
        <v>7.9000000000000008E-3</v>
      </c>
      <c r="O38" s="78">
        <v>3.3999999999999998E-3</v>
      </c>
    </row>
    <row r="39" spans="2:15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125</v>
      </c>
      <c r="H39" t="s">
        <v>102</v>
      </c>
      <c r="I39" s="77">
        <v>5654.31</v>
      </c>
      <c r="J39" s="77">
        <v>24100</v>
      </c>
      <c r="K39" s="77">
        <v>0</v>
      </c>
      <c r="L39" s="77">
        <v>1362.6887099999999</v>
      </c>
      <c r="M39" s="78">
        <v>1E-4</v>
      </c>
      <c r="N39" s="78">
        <v>1.6199999999999999E-2</v>
      </c>
      <c r="O39" s="78">
        <v>6.8999999999999999E-3</v>
      </c>
    </row>
    <row r="40" spans="2:15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129</v>
      </c>
      <c r="H40" t="s">
        <v>102</v>
      </c>
      <c r="I40" s="77">
        <v>1391.64</v>
      </c>
      <c r="J40" s="77">
        <v>52350</v>
      </c>
      <c r="K40" s="77">
        <v>0</v>
      </c>
      <c r="L40" s="77">
        <v>728.52354000000003</v>
      </c>
      <c r="M40" s="78">
        <v>0</v>
      </c>
      <c r="N40" s="78">
        <v>8.6E-3</v>
      </c>
      <c r="O40" s="78">
        <v>3.7000000000000002E-3</v>
      </c>
    </row>
    <row r="41" spans="2:15">
      <c r="B41" t="s">
        <v>379</v>
      </c>
      <c r="C41" t="s">
        <v>380</v>
      </c>
      <c r="D41" t="s">
        <v>100</v>
      </c>
      <c r="E41" t="s">
        <v>123</v>
      </c>
      <c r="F41" t="s">
        <v>381</v>
      </c>
      <c r="G41" t="s">
        <v>132</v>
      </c>
      <c r="H41" t="s">
        <v>102</v>
      </c>
      <c r="I41" s="77">
        <v>390984.66</v>
      </c>
      <c r="J41" s="77">
        <v>256.8</v>
      </c>
      <c r="K41" s="77">
        <v>0</v>
      </c>
      <c r="L41" s="77">
        <v>1004.04860688</v>
      </c>
      <c r="M41" s="78">
        <v>1E-4</v>
      </c>
      <c r="N41" s="78">
        <v>1.1900000000000001E-2</v>
      </c>
      <c r="O41" s="78">
        <v>5.1000000000000004E-3</v>
      </c>
    </row>
    <row r="42" spans="2:15">
      <c r="B42" s="79" t="s">
        <v>382</v>
      </c>
      <c r="E42" s="16"/>
      <c r="F42" s="16"/>
      <c r="G42" s="16"/>
      <c r="I42" s="81">
        <v>3406803.34</v>
      </c>
      <c r="K42" s="81">
        <v>19.655259999999998</v>
      </c>
      <c r="L42" s="81">
        <v>16049.821153639999</v>
      </c>
      <c r="N42" s="80">
        <v>0.19059999999999999</v>
      </c>
      <c r="O42" s="80">
        <v>8.14E-2</v>
      </c>
    </row>
    <row r="43" spans="2:15">
      <c r="B43" t="s">
        <v>383</v>
      </c>
      <c r="C43" t="s">
        <v>384</v>
      </c>
      <c r="D43" t="s">
        <v>100</v>
      </c>
      <c r="E43" t="s">
        <v>123</v>
      </c>
      <c r="F43" t="s">
        <v>385</v>
      </c>
      <c r="G43" t="s">
        <v>101</v>
      </c>
      <c r="H43" t="s">
        <v>102</v>
      </c>
      <c r="I43" s="77">
        <v>399.77</v>
      </c>
      <c r="J43" s="77">
        <v>11790</v>
      </c>
      <c r="K43" s="77">
        <v>0</v>
      </c>
      <c r="L43" s="77">
        <v>47.132883</v>
      </c>
      <c r="M43" s="78">
        <v>0</v>
      </c>
      <c r="N43" s="78">
        <v>5.9999999999999995E-4</v>
      </c>
      <c r="O43" s="78">
        <v>2.0000000000000001E-4</v>
      </c>
    </row>
    <row r="44" spans="2:15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389</v>
      </c>
      <c r="H44" t="s">
        <v>102</v>
      </c>
      <c r="I44" s="77">
        <v>5112.97</v>
      </c>
      <c r="J44" s="77">
        <v>4910</v>
      </c>
      <c r="K44" s="77">
        <v>0</v>
      </c>
      <c r="L44" s="77">
        <v>251.04682700000001</v>
      </c>
      <c r="M44" s="78">
        <v>2.0000000000000001E-4</v>
      </c>
      <c r="N44" s="78">
        <v>3.0000000000000001E-3</v>
      </c>
      <c r="O44" s="78">
        <v>1.2999999999999999E-3</v>
      </c>
    </row>
    <row r="45" spans="2:15">
      <c r="B45" t="s">
        <v>390</v>
      </c>
      <c r="C45" t="s">
        <v>391</v>
      </c>
      <c r="D45" t="s">
        <v>100</v>
      </c>
      <c r="E45" t="s">
        <v>123</v>
      </c>
      <c r="F45" t="s">
        <v>392</v>
      </c>
      <c r="G45" t="s">
        <v>389</v>
      </c>
      <c r="H45" t="s">
        <v>102</v>
      </c>
      <c r="I45" s="77">
        <v>30802.97</v>
      </c>
      <c r="J45" s="77">
        <v>2236</v>
      </c>
      <c r="K45" s="77">
        <v>0</v>
      </c>
      <c r="L45" s="77">
        <v>688.75440920000005</v>
      </c>
      <c r="M45" s="78">
        <v>2.9999999999999997E-4</v>
      </c>
      <c r="N45" s="78">
        <v>8.2000000000000007E-3</v>
      </c>
      <c r="O45" s="78">
        <v>3.5000000000000001E-3</v>
      </c>
    </row>
    <row r="46" spans="2:15">
      <c r="B46" t="s">
        <v>393</v>
      </c>
      <c r="C46" t="s">
        <v>394</v>
      </c>
      <c r="D46" t="s">
        <v>100</v>
      </c>
      <c r="E46" t="s">
        <v>123</v>
      </c>
      <c r="F46" t="s">
        <v>395</v>
      </c>
      <c r="G46" t="s">
        <v>289</v>
      </c>
      <c r="H46" t="s">
        <v>102</v>
      </c>
      <c r="I46" s="77">
        <v>37421.410000000003</v>
      </c>
      <c r="J46" s="77">
        <v>2496</v>
      </c>
      <c r="K46" s="77">
        <v>0</v>
      </c>
      <c r="L46" s="77">
        <v>934.03839359999995</v>
      </c>
      <c r="M46" s="78">
        <v>2.9999999999999997E-4</v>
      </c>
      <c r="N46" s="78">
        <v>1.11E-2</v>
      </c>
      <c r="O46" s="78">
        <v>4.7000000000000002E-3</v>
      </c>
    </row>
    <row r="47" spans="2:15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289</v>
      </c>
      <c r="H47" t="s">
        <v>102</v>
      </c>
      <c r="I47" s="77">
        <v>2963.98</v>
      </c>
      <c r="J47" s="77">
        <v>29840</v>
      </c>
      <c r="K47" s="77">
        <v>0</v>
      </c>
      <c r="L47" s="77">
        <v>884.45163200000002</v>
      </c>
      <c r="M47" s="78">
        <v>2.0000000000000001E-4</v>
      </c>
      <c r="N47" s="78">
        <v>1.0500000000000001E-2</v>
      </c>
      <c r="O47" s="78">
        <v>4.4999999999999997E-3</v>
      </c>
    </row>
    <row r="48" spans="2:15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402</v>
      </c>
      <c r="H48" t="s">
        <v>102</v>
      </c>
      <c r="I48" s="77">
        <v>2069.36</v>
      </c>
      <c r="J48" s="77">
        <v>2149</v>
      </c>
      <c r="K48" s="77">
        <v>0</v>
      </c>
      <c r="L48" s="77">
        <v>44.470546400000003</v>
      </c>
      <c r="M48" s="78">
        <v>0</v>
      </c>
      <c r="N48" s="78">
        <v>5.0000000000000001E-4</v>
      </c>
      <c r="O48" s="78">
        <v>2.0000000000000001E-4</v>
      </c>
    </row>
    <row r="49" spans="2:15">
      <c r="B49" t="s">
        <v>403</v>
      </c>
      <c r="C49" t="s">
        <v>404</v>
      </c>
      <c r="D49" t="s">
        <v>100</v>
      </c>
      <c r="E49" t="s">
        <v>123</v>
      </c>
      <c r="F49" t="s">
        <v>405</v>
      </c>
      <c r="G49" t="s">
        <v>293</v>
      </c>
      <c r="H49" t="s">
        <v>102</v>
      </c>
      <c r="I49" s="77">
        <v>2102.0300000000002</v>
      </c>
      <c r="J49" s="77">
        <v>9525</v>
      </c>
      <c r="K49" s="77">
        <v>0</v>
      </c>
      <c r="L49" s="77">
        <v>200.2183575</v>
      </c>
      <c r="M49" s="78">
        <v>1E-4</v>
      </c>
      <c r="N49" s="78">
        <v>2.3999999999999998E-3</v>
      </c>
      <c r="O49" s="78">
        <v>1E-3</v>
      </c>
    </row>
    <row r="50" spans="2:15">
      <c r="B50" t="s">
        <v>406</v>
      </c>
      <c r="C50" t="s">
        <v>407</v>
      </c>
      <c r="D50" t="s">
        <v>100</v>
      </c>
      <c r="E50" t="s">
        <v>123</v>
      </c>
      <c r="F50" t="s">
        <v>408</v>
      </c>
      <c r="G50" t="s">
        <v>293</v>
      </c>
      <c r="H50" t="s">
        <v>102</v>
      </c>
      <c r="I50" s="77">
        <v>7589.31</v>
      </c>
      <c r="J50" s="77">
        <v>2959</v>
      </c>
      <c r="K50" s="77">
        <v>0</v>
      </c>
      <c r="L50" s="77">
        <v>224.56768289999999</v>
      </c>
      <c r="M50" s="78">
        <v>1E-4</v>
      </c>
      <c r="N50" s="78">
        <v>2.7000000000000001E-3</v>
      </c>
      <c r="O50" s="78">
        <v>1.1000000000000001E-3</v>
      </c>
    </row>
    <row r="51" spans="2:15">
      <c r="B51" t="s">
        <v>409</v>
      </c>
      <c r="C51" t="s">
        <v>410</v>
      </c>
      <c r="D51" t="s">
        <v>100</v>
      </c>
      <c r="E51" t="s">
        <v>123</v>
      </c>
      <c r="F51" t="s">
        <v>411</v>
      </c>
      <c r="G51" t="s">
        <v>293</v>
      </c>
      <c r="H51" t="s">
        <v>102</v>
      </c>
      <c r="I51" s="77">
        <v>6998.23</v>
      </c>
      <c r="J51" s="77">
        <v>4006</v>
      </c>
      <c r="K51" s="77">
        <v>0</v>
      </c>
      <c r="L51" s="77">
        <v>280.34909379999999</v>
      </c>
      <c r="M51" s="78">
        <v>1E-4</v>
      </c>
      <c r="N51" s="78">
        <v>3.3E-3</v>
      </c>
      <c r="O51" s="78">
        <v>1.4E-3</v>
      </c>
    </row>
    <row r="52" spans="2:15">
      <c r="B52" t="s">
        <v>412</v>
      </c>
      <c r="C52" t="s">
        <v>413</v>
      </c>
      <c r="D52" t="s">
        <v>100</v>
      </c>
      <c r="E52" t="s">
        <v>123</v>
      </c>
      <c r="F52" t="s">
        <v>414</v>
      </c>
      <c r="G52" t="s">
        <v>415</v>
      </c>
      <c r="H52" t="s">
        <v>102</v>
      </c>
      <c r="I52" s="77">
        <v>32408.66</v>
      </c>
      <c r="J52" s="77">
        <v>585</v>
      </c>
      <c r="K52" s="77">
        <v>0</v>
      </c>
      <c r="L52" s="77">
        <v>189.59066100000001</v>
      </c>
      <c r="M52" s="78">
        <v>2.0000000000000001E-4</v>
      </c>
      <c r="N52" s="78">
        <v>2.3E-3</v>
      </c>
      <c r="O52" s="78">
        <v>1E-3</v>
      </c>
    </row>
    <row r="53" spans="2:15">
      <c r="B53" t="s">
        <v>416</v>
      </c>
      <c r="C53" t="s">
        <v>417</v>
      </c>
      <c r="D53" t="s">
        <v>100</v>
      </c>
      <c r="E53" t="s">
        <v>123</v>
      </c>
      <c r="F53" t="s">
        <v>418</v>
      </c>
      <c r="G53" t="s">
        <v>415</v>
      </c>
      <c r="H53" t="s">
        <v>102</v>
      </c>
      <c r="I53" s="77">
        <v>2384.42</v>
      </c>
      <c r="J53" s="77">
        <v>9800</v>
      </c>
      <c r="K53" s="77">
        <v>0</v>
      </c>
      <c r="L53" s="77">
        <v>233.67316</v>
      </c>
      <c r="M53" s="78">
        <v>1E-4</v>
      </c>
      <c r="N53" s="78">
        <v>2.8E-3</v>
      </c>
      <c r="O53" s="78">
        <v>1.1999999999999999E-3</v>
      </c>
    </row>
    <row r="54" spans="2:15">
      <c r="B54" t="s">
        <v>419</v>
      </c>
      <c r="C54" t="s">
        <v>420</v>
      </c>
      <c r="D54" t="s">
        <v>100</v>
      </c>
      <c r="E54" t="s">
        <v>123</v>
      </c>
      <c r="F54" t="s">
        <v>421</v>
      </c>
      <c r="G54" t="s">
        <v>112</v>
      </c>
      <c r="H54" t="s">
        <v>102</v>
      </c>
      <c r="I54" s="77">
        <v>1974.09</v>
      </c>
      <c r="J54" s="77">
        <v>6874</v>
      </c>
      <c r="K54" s="77">
        <v>0</v>
      </c>
      <c r="L54" s="77">
        <v>135.6989466</v>
      </c>
      <c r="M54" s="78">
        <v>1E-4</v>
      </c>
      <c r="N54" s="78">
        <v>1.6000000000000001E-3</v>
      </c>
      <c r="O54" s="78">
        <v>6.9999999999999999E-4</v>
      </c>
    </row>
    <row r="55" spans="2:15">
      <c r="B55" t="s">
        <v>422</v>
      </c>
      <c r="C55" t="s">
        <v>423</v>
      </c>
      <c r="D55" t="s">
        <v>100</v>
      </c>
      <c r="E55" t="s">
        <v>123</v>
      </c>
      <c r="F55" t="s">
        <v>424</v>
      </c>
      <c r="G55" t="s">
        <v>112</v>
      </c>
      <c r="H55" t="s">
        <v>102</v>
      </c>
      <c r="I55" s="77">
        <v>1148.99</v>
      </c>
      <c r="J55" s="77">
        <v>25990</v>
      </c>
      <c r="K55" s="77">
        <v>0</v>
      </c>
      <c r="L55" s="77">
        <v>298.622501</v>
      </c>
      <c r="M55" s="78">
        <v>1E-4</v>
      </c>
      <c r="N55" s="78">
        <v>3.5000000000000001E-3</v>
      </c>
      <c r="O55" s="78">
        <v>1.5E-3</v>
      </c>
    </row>
    <row r="56" spans="2:15">
      <c r="B56" t="s">
        <v>425</v>
      </c>
      <c r="C56" t="s">
        <v>426</v>
      </c>
      <c r="D56" t="s">
        <v>100</v>
      </c>
      <c r="E56" t="s">
        <v>123</v>
      </c>
      <c r="F56" t="s">
        <v>427</v>
      </c>
      <c r="G56" t="s">
        <v>323</v>
      </c>
      <c r="H56" t="s">
        <v>102</v>
      </c>
      <c r="I56" s="77">
        <v>2585218.39</v>
      </c>
      <c r="J56" s="77">
        <v>33</v>
      </c>
      <c r="K56" s="77">
        <v>0</v>
      </c>
      <c r="L56" s="77">
        <v>853.1220687</v>
      </c>
      <c r="M56" s="78">
        <v>5.0000000000000001E-4</v>
      </c>
      <c r="N56" s="78">
        <v>1.01E-2</v>
      </c>
      <c r="O56" s="78">
        <v>4.3E-3</v>
      </c>
    </row>
    <row r="57" spans="2:15">
      <c r="B57" t="s">
        <v>428</v>
      </c>
      <c r="C57" t="s">
        <v>429</v>
      </c>
      <c r="D57" t="s">
        <v>100</v>
      </c>
      <c r="E57" t="s">
        <v>123</v>
      </c>
      <c r="F57" t="s">
        <v>430</v>
      </c>
      <c r="G57" t="s">
        <v>323</v>
      </c>
      <c r="H57" t="s">
        <v>102</v>
      </c>
      <c r="I57" s="77">
        <v>20365.27</v>
      </c>
      <c r="J57" s="77">
        <v>1260</v>
      </c>
      <c r="K57" s="77">
        <v>0</v>
      </c>
      <c r="L57" s="77">
        <v>256.60240199999998</v>
      </c>
      <c r="M57" s="78">
        <v>2.0000000000000001E-4</v>
      </c>
      <c r="N57" s="78">
        <v>3.0000000000000001E-3</v>
      </c>
      <c r="O57" s="78">
        <v>1.2999999999999999E-3</v>
      </c>
    </row>
    <row r="58" spans="2:15">
      <c r="B58" t="s">
        <v>431</v>
      </c>
      <c r="C58" t="s">
        <v>432</v>
      </c>
      <c r="D58" t="s">
        <v>100</v>
      </c>
      <c r="E58" t="s">
        <v>123</v>
      </c>
      <c r="F58" t="s">
        <v>433</v>
      </c>
      <c r="G58" t="s">
        <v>323</v>
      </c>
      <c r="H58" t="s">
        <v>102</v>
      </c>
      <c r="I58" s="77">
        <v>194220.76</v>
      </c>
      <c r="J58" s="77">
        <v>99.3</v>
      </c>
      <c r="K58" s="77">
        <v>0</v>
      </c>
      <c r="L58" s="77">
        <v>192.86121467999999</v>
      </c>
      <c r="M58" s="78">
        <v>2.0000000000000001E-4</v>
      </c>
      <c r="N58" s="78">
        <v>2.3E-3</v>
      </c>
      <c r="O58" s="78">
        <v>1E-3</v>
      </c>
    </row>
    <row r="59" spans="2:15">
      <c r="B59" t="s">
        <v>434</v>
      </c>
      <c r="C59" t="s">
        <v>435</v>
      </c>
      <c r="D59" t="s">
        <v>100</v>
      </c>
      <c r="E59" t="s">
        <v>123</v>
      </c>
      <c r="F59" t="s">
        <v>436</v>
      </c>
      <c r="G59" t="s">
        <v>330</v>
      </c>
      <c r="H59" t="s">
        <v>102</v>
      </c>
      <c r="I59" s="77">
        <v>1668.32</v>
      </c>
      <c r="J59" s="77">
        <v>11670</v>
      </c>
      <c r="K59" s="77">
        <v>0</v>
      </c>
      <c r="L59" s="77">
        <v>194.69294400000001</v>
      </c>
      <c r="M59" s="78">
        <v>2.0000000000000001E-4</v>
      </c>
      <c r="N59" s="78">
        <v>2.3E-3</v>
      </c>
      <c r="O59" s="78">
        <v>1E-3</v>
      </c>
    </row>
    <row r="60" spans="2:15">
      <c r="B60" t="s">
        <v>437</v>
      </c>
      <c r="C60" t="s">
        <v>438</v>
      </c>
      <c r="D60" t="s">
        <v>100</v>
      </c>
      <c r="E60" t="s">
        <v>123</v>
      </c>
      <c r="F60" t="s">
        <v>439</v>
      </c>
      <c r="G60" t="s">
        <v>334</v>
      </c>
      <c r="H60" t="s">
        <v>102</v>
      </c>
      <c r="I60" s="77">
        <v>1330.45</v>
      </c>
      <c r="J60" s="77">
        <v>11700</v>
      </c>
      <c r="K60" s="77">
        <v>0</v>
      </c>
      <c r="L60" s="77">
        <v>155.66265000000001</v>
      </c>
      <c r="M60" s="78">
        <v>0</v>
      </c>
      <c r="N60" s="78">
        <v>1.8E-3</v>
      </c>
      <c r="O60" s="78">
        <v>8.0000000000000004E-4</v>
      </c>
    </row>
    <row r="61" spans="2:15">
      <c r="B61" t="s">
        <v>440</v>
      </c>
      <c r="C61" t="s">
        <v>441</v>
      </c>
      <c r="D61" t="s">
        <v>100</v>
      </c>
      <c r="E61" t="s">
        <v>123</v>
      </c>
      <c r="F61" t="s">
        <v>442</v>
      </c>
      <c r="G61" t="s">
        <v>334</v>
      </c>
      <c r="H61" t="s">
        <v>102</v>
      </c>
      <c r="I61" s="77">
        <v>1844.79</v>
      </c>
      <c r="J61" s="77">
        <v>3075</v>
      </c>
      <c r="K61" s="77">
        <v>0</v>
      </c>
      <c r="L61" s="77">
        <v>56.727292499999997</v>
      </c>
      <c r="M61" s="78">
        <v>0</v>
      </c>
      <c r="N61" s="78">
        <v>6.9999999999999999E-4</v>
      </c>
      <c r="O61" s="78">
        <v>2.9999999999999997E-4</v>
      </c>
    </row>
    <row r="62" spans="2:15">
      <c r="B62" t="s">
        <v>443</v>
      </c>
      <c r="C62" t="s">
        <v>444</v>
      </c>
      <c r="D62" t="s">
        <v>100</v>
      </c>
      <c r="E62" t="s">
        <v>123</v>
      </c>
      <c r="F62" t="s">
        <v>445</v>
      </c>
      <c r="G62" t="s">
        <v>338</v>
      </c>
      <c r="H62" t="s">
        <v>102</v>
      </c>
      <c r="I62" s="77">
        <v>2700.27</v>
      </c>
      <c r="J62" s="77">
        <v>8571</v>
      </c>
      <c r="K62" s="77">
        <v>8.5723900000000004</v>
      </c>
      <c r="L62" s="77">
        <v>240.01253170000001</v>
      </c>
      <c r="M62" s="78">
        <v>2.0000000000000001E-4</v>
      </c>
      <c r="N62" s="78">
        <v>2.8E-3</v>
      </c>
      <c r="O62" s="78">
        <v>1.1999999999999999E-3</v>
      </c>
    </row>
    <row r="63" spans="2:15">
      <c r="B63" t="s">
        <v>446</v>
      </c>
      <c r="C63" t="s">
        <v>447</v>
      </c>
      <c r="D63" t="s">
        <v>100</v>
      </c>
      <c r="E63" t="s">
        <v>123</v>
      </c>
      <c r="F63" t="s">
        <v>448</v>
      </c>
      <c r="G63" t="s">
        <v>345</v>
      </c>
      <c r="H63" t="s">
        <v>102</v>
      </c>
      <c r="I63" s="77">
        <v>1014.85</v>
      </c>
      <c r="J63" s="77">
        <v>14030</v>
      </c>
      <c r="K63" s="77">
        <v>0</v>
      </c>
      <c r="L63" s="77">
        <v>142.383455</v>
      </c>
      <c r="M63" s="78">
        <v>1E-4</v>
      </c>
      <c r="N63" s="78">
        <v>1.6999999999999999E-3</v>
      </c>
      <c r="O63" s="78">
        <v>6.9999999999999999E-4</v>
      </c>
    </row>
    <row r="64" spans="2:15">
      <c r="B64" t="s">
        <v>449</v>
      </c>
      <c r="C64" t="s">
        <v>450</v>
      </c>
      <c r="D64" t="s">
        <v>100</v>
      </c>
      <c r="E64" t="s">
        <v>123</v>
      </c>
      <c r="F64" t="s">
        <v>451</v>
      </c>
      <c r="G64" t="s">
        <v>345</v>
      </c>
      <c r="H64" t="s">
        <v>102</v>
      </c>
      <c r="I64" s="77">
        <v>2755.27</v>
      </c>
      <c r="J64" s="77">
        <v>5784</v>
      </c>
      <c r="K64" s="77">
        <v>0</v>
      </c>
      <c r="L64" s="77">
        <v>159.3648168</v>
      </c>
      <c r="M64" s="78">
        <v>2.9999999999999997E-4</v>
      </c>
      <c r="N64" s="78">
        <v>1.9E-3</v>
      </c>
      <c r="O64" s="78">
        <v>8.0000000000000004E-4</v>
      </c>
    </row>
    <row r="65" spans="2:15">
      <c r="B65" t="s">
        <v>452</v>
      </c>
      <c r="C65" t="s">
        <v>453</v>
      </c>
      <c r="D65" t="s">
        <v>100</v>
      </c>
      <c r="E65" t="s">
        <v>123</v>
      </c>
      <c r="F65" t="s">
        <v>454</v>
      </c>
      <c r="G65" t="s">
        <v>345</v>
      </c>
      <c r="H65" t="s">
        <v>102</v>
      </c>
      <c r="I65" s="77">
        <v>1787.46</v>
      </c>
      <c r="J65" s="77">
        <v>19640</v>
      </c>
      <c r="K65" s="77">
        <v>0</v>
      </c>
      <c r="L65" s="77">
        <v>351.05714399999999</v>
      </c>
      <c r="M65" s="78">
        <v>1E-4</v>
      </c>
      <c r="N65" s="78">
        <v>4.1999999999999997E-3</v>
      </c>
      <c r="O65" s="78">
        <v>1.8E-3</v>
      </c>
    </row>
    <row r="66" spans="2:15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349</v>
      </c>
      <c r="H66" t="s">
        <v>102</v>
      </c>
      <c r="I66" s="77">
        <v>33770.53</v>
      </c>
      <c r="J66" s="77">
        <v>1226</v>
      </c>
      <c r="K66" s="77">
        <v>0</v>
      </c>
      <c r="L66" s="77">
        <v>414.02669780000002</v>
      </c>
      <c r="M66" s="78">
        <v>2.9999999999999997E-4</v>
      </c>
      <c r="N66" s="78">
        <v>4.8999999999999998E-3</v>
      </c>
      <c r="O66" s="78">
        <v>2.0999999999999999E-3</v>
      </c>
    </row>
    <row r="67" spans="2:15">
      <c r="B67" t="s">
        <v>458</v>
      </c>
      <c r="C67" t="s">
        <v>459</v>
      </c>
      <c r="D67" t="s">
        <v>100</v>
      </c>
      <c r="E67" t="s">
        <v>123</v>
      </c>
      <c r="F67" t="s">
        <v>460</v>
      </c>
      <c r="G67" t="s">
        <v>349</v>
      </c>
      <c r="H67" t="s">
        <v>102</v>
      </c>
      <c r="I67" s="77">
        <v>4558.26</v>
      </c>
      <c r="J67" s="77">
        <v>5140</v>
      </c>
      <c r="K67" s="77">
        <v>0</v>
      </c>
      <c r="L67" s="77">
        <v>234.29456400000001</v>
      </c>
      <c r="M67" s="78">
        <v>2.9999999999999997E-4</v>
      </c>
      <c r="N67" s="78">
        <v>2.8E-3</v>
      </c>
      <c r="O67" s="78">
        <v>1.1999999999999999E-3</v>
      </c>
    </row>
    <row r="68" spans="2:15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349</v>
      </c>
      <c r="H68" t="s">
        <v>102</v>
      </c>
      <c r="I68" s="77">
        <v>1739.53</v>
      </c>
      <c r="J68" s="77">
        <v>8896</v>
      </c>
      <c r="K68" s="77">
        <v>0</v>
      </c>
      <c r="L68" s="77">
        <v>154.74858879999999</v>
      </c>
      <c r="M68" s="78">
        <v>2.0000000000000001E-4</v>
      </c>
      <c r="N68" s="78">
        <v>1.8E-3</v>
      </c>
      <c r="O68" s="78">
        <v>8.0000000000000004E-4</v>
      </c>
    </row>
    <row r="69" spans="2:15">
      <c r="B69" t="s">
        <v>464</v>
      </c>
      <c r="C69" t="s">
        <v>465</v>
      </c>
      <c r="D69" t="s">
        <v>100</v>
      </c>
      <c r="E69" t="s">
        <v>123</v>
      </c>
      <c r="F69" t="s">
        <v>466</v>
      </c>
      <c r="G69" t="s">
        <v>353</v>
      </c>
      <c r="H69" t="s">
        <v>102</v>
      </c>
      <c r="I69" s="77">
        <v>996.75</v>
      </c>
      <c r="J69" s="77">
        <v>207340</v>
      </c>
      <c r="K69" s="77">
        <v>0</v>
      </c>
      <c r="L69" s="77">
        <v>2066.6614500000001</v>
      </c>
      <c r="M69" s="78">
        <v>5.0000000000000001E-4</v>
      </c>
      <c r="N69" s="78">
        <v>2.4500000000000001E-2</v>
      </c>
      <c r="O69" s="78">
        <v>1.0500000000000001E-2</v>
      </c>
    </row>
    <row r="70" spans="2:15">
      <c r="B70" t="s">
        <v>467</v>
      </c>
      <c r="C70" t="s">
        <v>468</v>
      </c>
      <c r="D70" t="s">
        <v>100</v>
      </c>
      <c r="E70" t="s">
        <v>123</v>
      </c>
      <c r="F70" t="s">
        <v>469</v>
      </c>
      <c r="G70" t="s">
        <v>353</v>
      </c>
      <c r="H70" t="s">
        <v>102</v>
      </c>
      <c r="I70" s="77">
        <v>453.14</v>
      </c>
      <c r="J70" s="77">
        <v>64800</v>
      </c>
      <c r="K70" s="77">
        <v>3.6251199999999999</v>
      </c>
      <c r="L70" s="77">
        <v>297.25984</v>
      </c>
      <c r="M70" s="78">
        <v>1E-4</v>
      </c>
      <c r="N70" s="78">
        <v>3.5000000000000001E-3</v>
      </c>
      <c r="O70" s="78">
        <v>1.5E-3</v>
      </c>
    </row>
    <row r="71" spans="2:15">
      <c r="B71" t="s">
        <v>470</v>
      </c>
      <c r="C71" t="s">
        <v>471</v>
      </c>
      <c r="D71" t="s">
        <v>100</v>
      </c>
      <c r="E71" t="s">
        <v>123</v>
      </c>
      <c r="F71" t="s">
        <v>472</v>
      </c>
      <c r="G71" t="s">
        <v>353</v>
      </c>
      <c r="H71" t="s">
        <v>102</v>
      </c>
      <c r="I71" s="77">
        <v>2323.9299999999998</v>
      </c>
      <c r="J71" s="77">
        <v>8629</v>
      </c>
      <c r="K71" s="77">
        <v>1.9189799999999999</v>
      </c>
      <c r="L71" s="77">
        <v>202.45089970000001</v>
      </c>
      <c r="M71" s="78">
        <v>1E-4</v>
      </c>
      <c r="N71" s="78">
        <v>2.3999999999999998E-3</v>
      </c>
      <c r="O71" s="78">
        <v>1E-3</v>
      </c>
    </row>
    <row r="72" spans="2:15">
      <c r="B72" t="s">
        <v>473</v>
      </c>
      <c r="C72" t="s">
        <v>474</v>
      </c>
      <c r="D72" t="s">
        <v>100</v>
      </c>
      <c r="E72" t="s">
        <v>123</v>
      </c>
      <c r="F72" t="s">
        <v>475</v>
      </c>
      <c r="G72" t="s">
        <v>353</v>
      </c>
      <c r="H72" t="s">
        <v>102</v>
      </c>
      <c r="I72" s="77">
        <v>32580.98</v>
      </c>
      <c r="J72" s="77">
        <v>1726</v>
      </c>
      <c r="K72" s="77">
        <v>5.5387700000000004</v>
      </c>
      <c r="L72" s="77">
        <v>567.88648479999995</v>
      </c>
      <c r="M72" s="78">
        <v>2.0000000000000001E-4</v>
      </c>
      <c r="N72" s="78">
        <v>6.7000000000000002E-3</v>
      </c>
      <c r="O72" s="78">
        <v>2.8999999999999998E-3</v>
      </c>
    </row>
    <row r="73" spans="2:15">
      <c r="B73" t="s">
        <v>476</v>
      </c>
      <c r="C73" t="s">
        <v>477</v>
      </c>
      <c r="D73" t="s">
        <v>100</v>
      </c>
      <c r="E73" t="s">
        <v>123</v>
      </c>
      <c r="F73" t="s">
        <v>478</v>
      </c>
      <c r="G73" t="s">
        <v>125</v>
      </c>
      <c r="H73" t="s">
        <v>102</v>
      </c>
      <c r="I73" s="77">
        <v>190741.22</v>
      </c>
      <c r="J73" s="77">
        <v>356.8</v>
      </c>
      <c r="K73" s="77">
        <v>0</v>
      </c>
      <c r="L73" s="77">
        <v>680.56467296000005</v>
      </c>
      <c r="M73" s="78">
        <v>2.9999999999999997E-4</v>
      </c>
      <c r="N73" s="78">
        <v>8.0999999999999996E-3</v>
      </c>
      <c r="O73" s="78">
        <v>3.5000000000000001E-3</v>
      </c>
    </row>
    <row r="74" spans="2:15">
      <c r="B74" t="s">
        <v>479</v>
      </c>
      <c r="C74" t="s">
        <v>480</v>
      </c>
      <c r="D74" t="s">
        <v>100</v>
      </c>
      <c r="E74" t="s">
        <v>123</v>
      </c>
      <c r="F74" t="s">
        <v>481</v>
      </c>
      <c r="G74" t="s">
        <v>125</v>
      </c>
      <c r="H74" t="s">
        <v>102</v>
      </c>
      <c r="I74" s="77">
        <v>87962.62</v>
      </c>
      <c r="J74" s="77">
        <v>1021</v>
      </c>
      <c r="K74" s="77">
        <v>0</v>
      </c>
      <c r="L74" s="77">
        <v>898.09835020000003</v>
      </c>
      <c r="M74" s="78">
        <v>2.0000000000000001E-4</v>
      </c>
      <c r="N74" s="78">
        <v>1.0699999999999999E-2</v>
      </c>
      <c r="O74" s="78">
        <v>4.5999999999999999E-3</v>
      </c>
    </row>
    <row r="75" spans="2:15">
      <c r="B75" t="s">
        <v>482</v>
      </c>
      <c r="C75" t="s">
        <v>483</v>
      </c>
      <c r="D75" t="s">
        <v>100</v>
      </c>
      <c r="E75" t="s">
        <v>123</v>
      </c>
      <c r="F75" t="s">
        <v>484</v>
      </c>
      <c r="G75" t="s">
        <v>485</v>
      </c>
      <c r="H75" t="s">
        <v>102</v>
      </c>
      <c r="I75" s="77">
        <v>2020.76</v>
      </c>
      <c r="J75" s="77">
        <v>23400</v>
      </c>
      <c r="K75" s="77">
        <v>0</v>
      </c>
      <c r="L75" s="77">
        <v>472.85784000000001</v>
      </c>
      <c r="M75" s="78">
        <v>2.9999999999999997E-4</v>
      </c>
      <c r="N75" s="78">
        <v>5.5999999999999999E-3</v>
      </c>
      <c r="O75" s="78">
        <v>2.3999999999999998E-3</v>
      </c>
    </row>
    <row r="76" spans="2:15">
      <c r="B76" t="s">
        <v>486</v>
      </c>
      <c r="C76" t="s">
        <v>487</v>
      </c>
      <c r="D76" t="s">
        <v>100</v>
      </c>
      <c r="E76" t="s">
        <v>123</v>
      </c>
      <c r="F76" t="s">
        <v>488</v>
      </c>
      <c r="G76" t="s">
        <v>485</v>
      </c>
      <c r="H76" t="s">
        <v>102</v>
      </c>
      <c r="I76" s="77">
        <v>5848.49</v>
      </c>
      <c r="J76" s="77">
        <v>11160</v>
      </c>
      <c r="K76" s="77">
        <v>0</v>
      </c>
      <c r="L76" s="77">
        <v>652.69148399999995</v>
      </c>
      <c r="M76" s="78">
        <v>2.9999999999999997E-4</v>
      </c>
      <c r="N76" s="78">
        <v>7.7000000000000002E-3</v>
      </c>
      <c r="O76" s="78">
        <v>3.3E-3</v>
      </c>
    </row>
    <row r="77" spans="2:15">
      <c r="B77" t="s">
        <v>489</v>
      </c>
      <c r="C77" t="s">
        <v>490</v>
      </c>
      <c r="D77" t="s">
        <v>100</v>
      </c>
      <c r="E77" t="s">
        <v>123</v>
      </c>
      <c r="F77" t="s">
        <v>491</v>
      </c>
      <c r="G77" t="s">
        <v>485</v>
      </c>
      <c r="H77" t="s">
        <v>102</v>
      </c>
      <c r="I77" s="77">
        <v>16748.25</v>
      </c>
      <c r="J77" s="77">
        <v>5810</v>
      </c>
      <c r="K77" s="77">
        <v>0</v>
      </c>
      <c r="L77" s="77">
        <v>973.07332499999995</v>
      </c>
      <c r="M77" s="78">
        <v>2.9999999999999997E-4</v>
      </c>
      <c r="N77" s="78">
        <v>1.1599999999999999E-2</v>
      </c>
      <c r="O77" s="78">
        <v>4.8999999999999998E-3</v>
      </c>
    </row>
    <row r="78" spans="2:15">
      <c r="B78" t="s">
        <v>492</v>
      </c>
      <c r="C78" t="s">
        <v>493</v>
      </c>
      <c r="D78" t="s">
        <v>100</v>
      </c>
      <c r="E78" t="s">
        <v>123</v>
      </c>
      <c r="F78" t="s">
        <v>494</v>
      </c>
      <c r="G78" t="s">
        <v>127</v>
      </c>
      <c r="H78" t="s">
        <v>102</v>
      </c>
      <c r="I78" s="77">
        <v>2256.35</v>
      </c>
      <c r="J78" s="77">
        <v>24770</v>
      </c>
      <c r="K78" s="77">
        <v>0</v>
      </c>
      <c r="L78" s="77">
        <v>558.89789499999995</v>
      </c>
      <c r="M78" s="78">
        <v>4.0000000000000002E-4</v>
      </c>
      <c r="N78" s="78">
        <v>6.6E-3</v>
      </c>
      <c r="O78" s="78">
        <v>2.8E-3</v>
      </c>
    </row>
    <row r="79" spans="2:15">
      <c r="B79" t="s">
        <v>495</v>
      </c>
      <c r="C79" t="s">
        <v>496</v>
      </c>
      <c r="D79" t="s">
        <v>100</v>
      </c>
      <c r="E79" t="s">
        <v>123</v>
      </c>
      <c r="F79" t="s">
        <v>497</v>
      </c>
      <c r="G79" t="s">
        <v>128</v>
      </c>
      <c r="H79" t="s">
        <v>102</v>
      </c>
      <c r="I79" s="77">
        <v>36840.5</v>
      </c>
      <c r="J79" s="77">
        <v>950.5</v>
      </c>
      <c r="K79" s="77">
        <v>0</v>
      </c>
      <c r="L79" s="77">
        <v>350.16895249999999</v>
      </c>
      <c r="M79" s="78">
        <v>2.0000000000000001E-4</v>
      </c>
      <c r="N79" s="78">
        <v>4.1999999999999997E-3</v>
      </c>
      <c r="O79" s="78">
        <v>1.8E-3</v>
      </c>
    </row>
    <row r="80" spans="2:15">
      <c r="B80" t="s">
        <v>498</v>
      </c>
      <c r="C80" t="s">
        <v>499</v>
      </c>
      <c r="D80" t="s">
        <v>100</v>
      </c>
      <c r="E80" t="s">
        <v>123</v>
      </c>
      <c r="F80" t="s">
        <v>500</v>
      </c>
      <c r="G80" t="s">
        <v>129</v>
      </c>
      <c r="H80" t="s">
        <v>102</v>
      </c>
      <c r="I80" s="77">
        <v>441.72</v>
      </c>
      <c r="J80" s="77">
        <v>3456</v>
      </c>
      <c r="K80" s="77">
        <v>0</v>
      </c>
      <c r="L80" s="77">
        <v>15.265843200000001</v>
      </c>
      <c r="M80" s="78">
        <v>0</v>
      </c>
      <c r="N80" s="78">
        <v>2.0000000000000001E-4</v>
      </c>
      <c r="O80" s="78">
        <v>1E-4</v>
      </c>
    </row>
    <row r="81" spans="2:15">
      <c r="B81" t="s">
        <v>501</v>
      </c>
      <c r="C81" t="s">
        <v>502</v>
      </c>
      <c r="D81" t="s">
        <v>100</v>
      </c>
      <c r="E81" t="s">
        <v>123</v>
      </c>
      <c r="F81" t="s">
        <v>503</v>
      </c>
      <c r="G81" t="s">
        <v>132</v>
      </c>
      <c r="H81" t="s">
        <v>102</v>
      </c>
      <c r="I81" s="77">
        <v>23637.61</v>
      </c>
      <c r="J81" s="77">
        <v>1323</v>
      </c>
      <c r="K81" s="77">
        <v>0</v>
      </c>
      <c r="L81" s="77">
        <v>312.72558029999999</v>
      </c>
      <c r="M81" s="78">
        <v>1E-4</v>
      </c>
      <c r="N81" s="78">
        <v>3.7000000000000002E-3</v>
      </c>
      <c r="O81" s="78">
        <v>1.6000000000000001E-3</v>
      </c>
    </row>
    <row r="82" spans="2:15">
      <c r="B82" t="s">
        <v>504</v>
      </c>
      <c r="C82" t="s">
        <v>505</v>
      </c>
      <c r="D82" t="s">
        <v>100</v>
      </c>
      <c r="E82" t="s">
        <v>123</v>
      </c>
      <c r="F82" t="s">
        <v>506</v>
      </c>
      <c r="G82" t="s">
        <v>132</v>
      </c>
      <c r="H82" t="s">
        <v>102</v>
      </c>
      <c r="I82" s="77">
        <v>17600.68</v>
      </c>
      <c r="J82" s="77">
        <v>1040</v>
      </c>
      <c r="K82" s="77">
        <v>0</v>
      </c>
      <c r="L82" s="77">
        <v>183.04707200000001</v>
      </c>
      <c r="M82" s="78">
        <v>1E-4</v>
      </c>
      <c r="N82" s="78">
        <v>2.2000000000000001E-3</v>
      </c>
      <c r="O82" s="78">
        <v>8.9999999999999998E-4</v>
      </c>
    </row>
    <row r="83" spans="2:15">
      <c r="B83" s="79" t="s">
        <v>507</v>
      </c>
      <c r="E83" s="16"/>
      <c r="F83" s="16"/>
      <c r="G83" s="16"/>
      <c r="I83" s="81">
        <v>893766.75</v>
      </c>
      <c r="K83" s="81">
        <v>1.8398399999999999</v>
      </c>
      <c r="L83" s="81">
        <v>3009.8635811380682</v>
      </c>
      <c r="N83" s="80">
        <v>3.5700000000000003E-2</v>
      </c>
      <c r="O83" s="80">
        <v>1.5299999999999999E-2</v>
      </c>
    </row>
    <row r="84" spans="2:15">
      <c r="B84" t="s">
        <v>508</v>
      </c>
      <c r="C84" t="s">
        <v>509</v>
      </c>
      <c r="D84" t="s">
        <v>100</v>
      </c>
      <c r="E84" t="s">
        <v>123</v>
      </c>
      <c r="F84" t="s">
        <v>510</v>
      </c>
      <c r="G84" t="s">
        <v>101</v>
      </c>
      <c r="H84" t="s">
        <v>102</v>
      </c>
      <c r="I84" s="77">
        <v>2638.33</v>
      </c>
      <c r="J84" s="77">
        <v>358</v>
      </c>
      <c r="K84" s="77">
        <v>0</v>
      </c>
      <c r="L84" s="77">
        <v>9.4452213999999994</v>
      </c>
      <c r="M84" s="78">
        <v>4.0000000000000002E-4</v>
      </c>
      <c r="N84" s="78">
        <v>1E-4</v>
      </c>
      <c r="O84" s="78">
        <v>0</v>
      </c>
    </row>
    <row r="85" spans="2:15">
      <c r="B85" t="s">
        <v>511</v>
      </c>
      <c r="C85" t="s">
        <v>512</v>
      </c>
      <c r="D85" t="s">
        <v>100</v>
      </c>
      <c r="E85" t="s">
        <v>123</v>
      </c>
      <c r="F85" t="s">
        <v>513</v>
      </c>
      <c r="G85" t="s">
        <v>101</v>
      </c>
      <c r="H85" t="s">
        <v>102</v>
      </c>
      <c r="I85" s="77">
        <v>1172.43</v>
      </c>
      <c r="J85" s="77">
        <v>3378</v>
      </c>
      <c r="K85" s="77">
        <v>0</v>
      </c>
      <c r="L85" s="77">
        <v>39.604685400000001</v>
      </c>
      <c r="M85" s="78">
        <v>1E-4</v>
      </c>
      <c r="N85" s="78">
        <v>5.0000000000000001E-4</v>
      </c>
      <c r="O85" s="78">
        <v>2.0000000000000001E-4</v>
      </c>
    </row>
    <row r="86" spans="2:15">
      <c r="B86" t="s">
        <v>514</v>
      </c>
      <c r="C86" t="s">
        <v>515</v>
      </c>
      <c r="D86" t="s">
        <v>100</v>
      </c>
      <c r="E86" t="s">
        <v>123</v>
      </c>
      <c r="F86" t="s">
        <v>516</v>
      </c>
      <c r="G86" t="s">
        <v>389</v>
      </c>
      <c r="H86" t="s">
        <v>102</v>
      </c>
      <c r="I86" s="77">
        <v>1041.27</v>
      </c>
      <c r="J86" s="77">
        <v>2400</v>
      </c>
      <c r="K86" s="77">
        <v>0</v>
      </c>
      <c r="L86" s="77">
        <v>24.990480000000002</v>
      </c>
      <c r="M86" s="78">
        <v>2.0000000000000001E-4</v>
      </c>
      <c r="N86" s="78">
        <v>2.9999999999999997E-4</v>
      </c>
      <c r="O86" s="78">
        <v>1E-4</v>
      </c>
    </row>
    <row r="87" spans="2:15">
      <c r="B87" t="s">
        <v>517</v>
      </c>
      <c r="C87" t="s">
        <v>518</v>
      </c>
      <c r="D87" t="s">
        <v>100</v>
      </c>
      <c r="E87" t="s">
        <v>123</v>
      </c>
      <c r="F87" t="s">
        <v>519</v>
      </c>
      <c r="G87" t="s">
        <v>289</v>
      </c>
      <c r="H87" t="s">
        <v>102</v>
      </c>
      <c r="I87" s="77">
        <v>283767.55</v>
      </c>
      <c r="J87" s="77">
        <v>70</v>
      </c>
      <c r="K87" s="77">
        <v>0</v>
      </c>
      <c r="L87" s="77">
        <v>198.63728499999999</v>
      </c>
      <c r="M87" s="78">
        <v>2.9999999999999997E-4</v>
      </c>
      <c r="N87" s="78">
        <v>2.3999999999999998E-3</v>
      </c>
      <c r="O87" s="78">
        <v>1E-3</v>
      </c>
    </row>
    <row r="88" spans="2:15">
      <c r="B88" t="s">
        <v>520</v>
      </c>
      <c r="C88" t="s">
        <v>521</v>
      </c>
      <c r="D88" t="s">
        <v>100</v>
      </c>
      <c r="E88" t="s">
        <v>123</v>
      </c>
      <c r="F88" t="s">
        <v>522</v>
      </c>
      <c r="G88" t="s">
        <v>415</v>
      </c>
      <c r="H88" t="s">
        <v>102</v>
      </c>
      <c r="I88" s="77">
        <v>2504.5500000000002</v>
      </c>
      <c r="J88" s="77">
        <v>8198</v>
      </c>
      <c r="K88" s="77">
        <v>0</v>
      </c>
      <c r="L88" s="77">
        <v>205.32300900000001</v>
      </c>
      <c r="M88" s="78">
        <v>2.0000000000000001E-4</v>
      </c>
      <c r="N88" s="78">
        <v>2.3999999999999998E-3</v>
      </c>
      <c r="O88" s="78">
        <v>1E-3</v>
      </c>
    </row>
    <row r="89" spans="2:15">
      <c r="B89" t="s">
        <v>523</v>
      </c>
      <c r="C89" t="s">
        <v>524</v>
      </c>
      <c r="D89" t="s">
        <v>100</v>
      </c>
      <c r="E89" t="s">
        <v>123</v>
      </c>
      <c r="F89" t="s">
        <v>525</v>
      </c>
      <c r="G89" t="s">
        <v>415</v>
      </c>
      <c r="H89" t="s">
        <v>102</v>
      </c>
      <c r="I89" s="77">
        <v>1534.47</v>
      </c>
      <c r="J89" s="77">
        <v>17650</v>
      </c>
      <c r="K89" s="77">
        <v>0</v>
      </c>
      <c r="L89" s="77">
        <v>270.833955</v>
      </c>
      <c r="M89" s="78">
        <v>2.0000000000000001E-4</v>
      </c>
      <c r="N89" s="78">
        <v>3.2000000000000002E-3</v>
      </c>
      <c r="O89" s="78">
        <v>1.4E-3</v>
      </c>
    </row>
    <row r="90" spans="2:15">
      <c r="B90" t="s">
        <v>526</v>
      </c>
      <c r="C90" t="s">
        <v>527</v>
      </c>
      <c r="D90" t="s">
        <v>100</v>
      </c>
      <c r="E90" t="s">
        <v>123</v>
      </c>
      <c r="F90" t="s">
        <v>528</v>
      </c>
      <c r="G90" t="s">
        <v>415</v>
      </c>
      <c r="H90" t="s">
        <v>102</v>
      </c>
      <c r="I90" s="77">
        <v>47.68</v>
      </c>
      <c r="J90" s="77">
        <v>212</v>
      </c>
      <c r="K90" s="77">
        <v>0</v>
      </c>
      <c r="L90" s="77">
        <v>0.10108159999999999</v>
      </c>
      <c r="M90" s="78">
        <v>0</v>
      </c>
      <c r="N90" s="78">
        <v>0</v>
      </c>
      <c r="O90" s="78">
        <v>0</v>
      </c>
    </row>
    <row r="91" spans="2:15">
      <c r="B91" t="s">
        <v>529</v>
      </c>
      <c r="C91" t="s">
        <v>530</v>
      </c>
      <c r="D91" t="s">
        <v>100</v>
      </c>
      <c r="E91" t="s">
        <v>123</v>
      </c>
      <c r="F91" t="s">
        <v>531</v>
      </c>
      <c r="G91" t="s">
        <v>415</v>
      </c>
      <c r="H91" t="s">
        <v>102</v>
      </c>
      <c r="I91" s="77">
        <v>26503.23</v>
      </c>
      <c r="J91" s="77">
        <v>853.7</v>
      </c>
      <c r="K91" s="77">
        <v>0</v>
      </c>
      <c r="L91" s="77">
        <v>226.25807451</v>
      </c>
      <c r="M91" s="78">
        <v>4.0000000000000002E-4</v>
      </c>
      <c r="N91" s="78">
        <v>2.7000000000000001E-3</v>
      </c>
      <c r="O91" s="78">
        <v>1.1000000000000001E-3</v>
      </c>
    </row>
    <row r="92" spans="2:15">
      <c r="B92" t="s">
        <v>532</v>
      </c>
      <c r="C92" t="s">
        <v>533</v>
      </c>
      <c r="D92" t="s">
        <v>100</v>
      </c>
      <c r="E92" t="s">
        <v>123</v>
      </c>
      <c r="F92" t="s">
        <v>534</v>
      </c>
      <c r="G92" t="s">
        <v>535</v>
      </c>
      <c r="H92" t="s">
        <v>102</v>
      </c>
      <c r="I92" s="77">
        <v>4092.91</v>
      </c>
      <c r="J92" s="77">
        <v>556.70000000000005</v>
      </c>
      <c r="K92" s="77">
        <v>0</v>
      </c>
      <c r="L92" s="77">
        <v>22.78522997</v>
      </c>
      <c r="M92" s="78">
        <v>1E-4</v>
      </c>
      <c r="N92" s="78">
        <v>2.9999999999999997E-4</v>
      </c>
      <c r="O92" s="78">
        <v>1E-4</v>
      </c>
    </row>
    <row r="93" spans="2:15">
      <c r="B93" t="s">
        <v>536</v>
      </c>
      <c r="C93" t="s">
        <v>537</v>
      </c>
      <c r="D93" t="s">
        <v>100</v>
      </c>
      <c r="E93" t="s">
        <v>123</v>
      </c>
      <c r="F93" t="s">
        <v>538</v>
      </c>
      <c r="G93" t="s">
        <v>112</v>
      </c>
      <c r="H93" t="s">
        <v>102</v>
      </c>
      <c r="I93" s="77">
        <v>4290.59</v>
      </c>
      <c r="J93" s="77">
        <v>1103</v>
      </c>
      <c r="K93" s="77">
        <v>0</v>
      </c>
      <c r="L93" s="77">
        <v>47.3252077</v>
      </c>
      <c r="M93" s="78">
        <v>1E-4</v>
      </c>
      <c r="N93" s="78">
        <v>5.9999999999999995E-4</v>
      </c>
      <c r="O93" s="78">
        <v>2.0000000000000001E-4</v>
      </c>
    </row>
    <row r="94" spans="2:15">
      <c r="B94" t="s">
        <v>539</v>
      </c>
      <c r="C94" t="s">
        <v>540</v>
      </c>
      <c r="D94" t="s">
        <v>100</v>
      </c>
      <c r="E94" t="s">
        <v>123</v>
      </c>
      <c r="F94" t="s">
        <v>541</v>
      </c>
      <c r="G94" t="s">
        <v>323</v>
      </c>
      <c r="H94" t="s">
        <v>102</v>
      </c>
      <c r="I94" s="77">
        <v>4959.22</v>
      </c>
      <c r="J94" s="77">
        <v>712.1</v>
      </c>
      <c r="K94" s="77">
        <v>0</v>
      </c>
      <c r="L94" s="77">
        <v>35.314605620000002</v>
      </c>
      <c r="M94" s="78">
        <v>2.0000000000000001E-4</v>
      </c>
      <c r="N94" s="78">
        <v>4.0000000000000002E-4</v>
      </c>
      <c r="O94" s="78">
        <v>2.0000000000000001E-4</v>
      </c>
    </row>
    <row r="95" spans="2:15">
      <c r="B95" t="s">
        <v>542</v>
      </c>
      <c r="C95" t="s">
        <v>543</v>
      </c>
      <c r="D95" t="s">
        <v>100</v>
      </c>
      <c r="E95" t="s">
        <v>123</v>
      </c>
      <c r="F95" t="s">
        <v>544</v>
      </c>
      <c r="G95" t="s">
        <v>323</v>
      </c>
      <c r="H95" t="s">
        <v>102</v>
      </c>
      <c r="I95" s="77">
        <v>20705.39</v>
      </c>
      <c r="J95" s="77">
        <v>185</v>
      </c>
      <c r="K95" s="77">
        <v>0</v>
      </c>
      <c r="L95" s="77">
        <v>38.304971500000001</v>
      </c>
      <c r="M95" s="78">
        <v>2.0000000000000001E-4</v>
      </c>
      <c r="N95" s="78">
        <v>5.0000000000000001E-4</v>
      </c>
      <c r="O95" s="78">
        <v>2.0000000000000001E-4</v>
      </c>
    </row>
    <row r="96" spans="2:15">
      <c r="B96" t="s">
        <v>545</v>
      </c>
      <c r="C96" t="s">
        <v>546</v>
      </c>
      <c r="D96" t="s">
        <v>100</v>
      </c>
      <c r="E96" t="s">
        <v>123</v>
      </c>
      <c r="F96" t="s">
        <v>547</v>
      </c>
      <c r="G96" t="s">
        <v>548</v>
      </c>
      <c r="H96" t="s">
        <v>102</v>
      </c>
      <c r="I96" s="77">
        <v>6819.27</v>
      </c>
      <c r="J96" s="77">
        <v>274.39999999999998</v>
      </c>
      <c r="K96" s="77">
        <v>0</v>
      </c>
      <c r="L96" s="77">
        <v>18.712076880000001</v>
      </c>
      <c r="M96" s="78">
        <v>4.0000000000000002E-4</v>
      </c>
      <c r="N96" s="78">
        <v>2.0000000000000001E-4</v>
      </c>
      <c r="O96" s="78">
        <v>1E-4</v>
      </c>
    </row>
    <row r="97" spans="2:15">
      <c r="B97" t="s">
        <v>549</v>
      </c>
      <c r="C97" t="s">
        <v>550</v>
      </c>
      <c r="D97" t="s">
        <v>100</v>
      </c>
      <c r="E97" t="s">
        <v>123</v>
      </c>
      <c r="F97" t="s">
        <v>551</v>
      </c>
      <c r="G97" t="s">
        <v>548</v>
      </c>
      <c r="H97" t="s">
        <v>102</v>
      </c>
      <c r="I97" s="77">
        <v>998.57</v>
      </c>
      <c r="J97" s="77">
        <v>12180</v>
      </c>
      <c r="K97" s="77">
        <v>0</v>
      </c>
      <c r="L97" s="77">
        <v>121.625826</v>
      </c>
      <c r="M97" s="78">
        <v>2.0000000000000001E-4</v>
      </c>
      <c r="N97" s="78">
        <v>1.4E-3</v>
      </c>
      <c r="O97" s="78">
        <v>5.9999999999999995E-4</v>
      </c>
    </row>
    <row r="98" spans="2:15">
      <c r="B98" t="s">
        <v>552</v>
      </c>
      <c r="C98" t="s">
        <v>553</v>
      </c>
      <c r="D98" t="s">
        <v>100</v>
      </c>
      <c r="E98" t="s">
        <v>123</v>
      </c>
      <c r="F98" t="s">
        <v>554</v>
      </c>
      <c r="G98" t="s">
        <v>330</v>
      </c>
      <c r="H98" t="s">
        <v>102</v>
      </c>
      <c r="I98" s="77">
        <v>8439.52</v>
      </c>
      <c r="J98" s="77">
        <v>535</v>
      </c>
      <c r="K98" s="77">
        <v>0</v>
      </c>
      <c r="L98" s="77">
        <v>45.151432</v>
      </c>
      <c r="M98" s="78">
        <v>2.0000000000000001E-4</v>
      </c>
      <c r="N98" s="78">
        <v>5.0000000000000001E-4</v>
      </c>
      <c r="O98" s="78">
        <v>2.0000000000000001E-4</v>
      </c>
    </row>
    <row r="99" spans="2:15">
      <c r="B99" t="s">
        <v>555</v>
      </c>
      <c r="C99" t="s">
        <v>556</v>
      </c>
      <c r="D99" t="s">
        <v>100</v>
      </c>
      <c r="E99" t="s">
        <v>123</v>
      </c>
      <c r="F99" t="s">
        <v>557</v>
      </c>
      <c r="G99" t="s">
        <v>330</v>
      </c>
      <c r="H99" t="s">
        <v>102</v>
      </c>
      <c r="I99" s="77">
        <v>5268.99</v>
      </c>
      <c r="J99" s="77">
        <v>1216</v>
      </c>
      <c r="K99" s="77">
        <v>0</v>
      </c>
      <c r="L99" s="77">
        <v>64.070918399999996</v>
      </c>
      <c r="M99" s="78">
        <v>2.9999999999999997E-4</v>
      </c>
      <c r="N99" s="78">
        <v>8.0000000000000004E-4</v>
      </c>
      <c r="O99" s="78">
        <v>2.9999999999999997E-4</v>
      </c>
    </row>
    <row r="100" spans="2:15">
      <c r="B100" t="s">
        <v>558</v>
      </c>
      <c r="C100" t="s">
        <v>559</v>
      </c>
      <c r="D100" t="s">
        <v>100</v>
      </c>
      <c r="E100" t="s">
        <v>123</v>
      </c>
      <c r="F100" t="s">
        <v>560</v>
      </c>
      <c r="G100" t="s">
        <v>330</v>
      </c>
      <c r="H100" t="s">
        <v>102</v>
      </c>
      <c r="I100" s="77">
        <v>2302.06</v>
      </c>
      <c r="J100" s="77">
        <v>600</v>
      </c>
      <c r="K100" s="77">
        <v>0</v>
      </c>
      <c r="L100" s="77">
        <v>13.81236</v>
      </c>
      <c r="M100" s="78">
        <v>2.0000000000000001E-4</v>
      </c>
      <c r="N100" s="78">
        <v>2.0000000000000001E-4</v>
      </c>
      <c r="O100" s="78">
        <v>1E-4</v>
      </c>
    </row>
    <row r="101" spans="2:15">
      <c r="B101" t="s">
        <v>561</v>
      </c>
      <c r="C101" t="s">
        <v>562</v>
      </c>
      <c r="D101" t="s">
        <v>100</v>
      </c>
      <c r="E101" t="s">
        <v>123</v>
      </c>
      <c r="F101" t="s">
        <v>563</v>
      </c>
      <c r="G101" t="s">
        <v>330</v>
      </c>
      <c r="H101" t="s">
        <v>102</v>
      </c>
      <c r="I101" s="77">
        <v>5050.63</v>
      </c>
      <c r="J101" s="77">
        <v>1420</v>
      </c>
      <c r="K101" s="77">
        <v>0</v>
      </c>
      <c r="L101" s="77">
        <v>71.718946000000003</v>
      </c>
      <c r="M101" s="78">
        <v>2.0000000000000001E-4</v>
      </c>
      <c r="N101" s="78">
        <v>8.9999999999999998E-4</v>
      </c>
      <c r="O101" s="78">
        <v>4.0000000000000002E-4</v>
      </c>
    </row>
    <row r="102" spans="2:15">
      <c r="B102" t="s">
        <v>564</v>
      </c>
      <c r="C102" t="s">
        <v>565</v>
      </c>
      <c r="D102" t="s">
        <v>100</v>
      </c>
      <c r="E102" t="s">
        <v>123</v>
      </c>
      <c r="F102" t="s">
        <v>566</v>
      </c>
      <c r="G102" t="s">
        <v>330</v>
      </c>
      <c r="H102" t="s">
        <v>102</v>
      </c>
      <c r="I102" s="77">
        <v>25816.46</v>
      </c>
      <c r="J102" s="77">
        <v>560.4</v>
      </c>
      <c r="K102" s="77">
        <v>0</v>
      </c>
      <c r="L102" s="77">
        <v>144.67544183999999</v>
      </c>
      <c r="M102" s="78">
        <v>2.9999999999999997E-4</v>
      </c>
      <c r="N102" s="78">
        <v>1.6999999999999999E-3</v>
      </c>
      <c r="O102" s="78">
        <v>6.9999999999999999E-4</v>
      </c>
    </row>
    <row r="103" spans="2:15">
      <c r="B103" t="s">
        <v>567</v>
      </c>
      <c r="C103" t="s">
        <v>568</v>
      </c>
      <c r="D103" t="s">
        <v>100</v>
      </c>
      <c r="E103" t="s">
        <v>123</v>
      </c>
      <c r="F103" t="s">
        <v>569</v>
      </c>
      <c r="G103" t="s">
        <v>330</v>
      </c>
      <c r="H103" t="s">
        <v>102</v>
      </c>
      <c r="I103" s="77">
        <v>6113.18</v>
      </c>
      <c r="J103" s="77">
        <v>588.5</v>
      </c>
      <c r="K103" s="77">
        <v>0</v>
      </c>
      <c r="L103" s="77">
        <v>35.976064299999997</v>
      </c>
      <c r="M103" s="78">
        <v>4.0000000000000002E-4</v>
      </c>
      <c r="N103" s="78">
        <v>4.0000000000000002E-4</v>
      </c>
      <c r="O103" s="78">
        <v>2.0000000000000001E-4</v>
      </c>
    </row>
    <row r="104" spans="2:15">
      <c r="B104" t="s">
        <v>570</v>
      </c>
      <c r="C104" t="s">
        <v>571</v>
      </c>
      <c r="D104" t="s">
        <v>100</v>
      </c>
      <c r="E104" t="s">
        <v>123</v>
      </c>
      <c r="F104" t="s">
        <v>572</v>
      </c>
      <c r="G104" t="s">
        <v>338</v>
      </c>
      <c r="H104" t="s">
        <v>102</v>
      </c>
      <c r="I104" s="77">
        <v>3655.09</v>
      </c>
      <c r="J104" s="77">
        <v>1896</v>
      </c>
      <c r="K104" s="77">
        <v>0</v>
      </c>
      <c r="L104" s="77">
        <v>69.300506400000003</v>
      </c>
      <c r="M104" s="78">
        <v>2.0000000000000001E-4</v>
      </c>
      <c r="N104" s="78">
        <v>8.0000000000000004E-4</v>
      </c>
      <c r="O104" s="78">
        <v>4.0000000000000002E-4</v>
      </c>
    </row>
    <row r="105" spans="2:15">
      <c r="B105" t="s">
        <v>573</v>
      </c>
      <c r="C105" t="s">
        <v>574</v>
      </c>
      <c r="D105" t="s">
        <v>100</v>
      </c>
      <c r="E105" t="s">
        <v>123</v>
      </c>
      <c r="F105" t="s">
        <v>575</v>
      </c>
      <c r="G105" t="s">
        <v>338</v>
      </c>
      <c r="H105" t="s">
        <v>102</v>
      </c>
      <c r="I105" s="77">
        <v>154.13999999999999</v>
      </c>
      <c r="J105" s="77">
        <v>10160</v>
      </c>
      <c r="K105" s="77">
        <v>0</v>
      </c>
      <c r="L105" s="77">
        <v>15.660624</v>
      </c>
      <c r="M105" s="78">
        <v>0</v>
      </c>
      <c r="N105" s="78">
        <v>2.0000000000000001E-4</v>
      </c>
      <c r="O105" s="78">
        <v>1E-4</v>
      </c>
    </row>
    <row r="106" spans="2:15">
      <c r="B106" t="s">
        <v>576</v>
      </c>
      <c r="C106" t="s">
        <v>577</v>
      </c>
      <c r="D106" t="s">
        <v>100</v>
      </c>
      <c r="E106" t="s">
        <v>123</v>
      </c>
      <c r="F106" t="s">
        <v>578</v>
      </c>
      <c r="G106" t="s">
        <v>579</v>
      </c>
      <c r="H106" t="s">
        <v>102</v>
      </c>
      <c r="I106" s="77">
        <v>63905.95</v>
      </c>
      <c r="J106" s="77">
        <v>140</v>
      </c>
      <c r="K106" s="77">
        <v>0</v>
      </c>
      <c r="L106" s="77">
        <v>89.468329999999995</v>
      </c>
      <c r="M106" s="78">
        <v>2.0000000000000001E-4</v>
      </c>
      <c r="N106" s="78">
        <v>1.1000000000000001E-3</v>
      </c>
      <c r="O106" s="78">
        <v>5.0000000000000001E-4</v>
      </c>
    </row>
    <row r="107" spans="2:15">
      <c r="B107" t="s">
        <v>580</v>
      </c>
      <c r="C107" t="s">
        <v>581</v>
      </c>
      <c r="D107" t="s">
        <v>100</v>
      </c>
      <c r="E107" t="s">
        <v>123</v>
      </c>
      <c r="F107" t="s">
        <v>582</v>
      </c>
      <c r="G107" t="s">
        <v>579</v>
      </c>
      <c r="H107" t="s">
        <v>102</v>
      </c>
      <c r="I107" s="77">
        <v>4264.8500000000004</v>
      </c>
      <c r="J107" s="77">
        <v>569.5</v>
      </c>
      <c r="K107" s="77">
        <v>0</v>
      </c>
      <c r="L107" s="77">
        <v>24.28832075</v>
      </c>
      <c r="M107" s="78">
        <v>2.0000000000000001E-4</v>
      </c>
      <c r="N107" s="78">
        <v>2.9999999999999997E-4</v>
      </c>
      <c r="O107" s="78">
        <v>1E-4</v>
      </c>
    </row>
    <row r="108" spans="2:15">
      <c r="B108" t="s">
        <v>583</v>
      </c>
      <c r="C108" t="s">
        <v>584</v>
      </c>
      <c r="D108" t="s">
        <v>100</v>
      </c>
      <c r="E108" t="s">
        <v>123</v>
      </c>
      <c r="F108" t="s">
        <v>585</v>
      </c>
      <c r="G108" t="s">
        <v>345</v>
      </c>
      <c r="H108" t="s">
        <v>102</v>
      </c>
      <c r="I108" s="77">
        <v>467.79</v>
      </c>
      <c r="J108" s="77">
        <v>9999</v>
      </c>
      <c r="K108" s="77">
        <v>0</v>
      </c>
      <c r="L108" s="77">
        <v>46.774322099999999</v>
      </c>
      <c r="M108" s="78">
        <v>0</v>
      </c>
      <c r="N108" s="78">
        <v>5.9999999999999995E-4</v>
      </c>
      <c r="O108" s="78">
        <v>2.0000000000000001E-4</v>
      </c>
    </row>
    <row r="109" spans="2:15">
      <c r="B109" t="s">
        <v>586</v>
      </c>
      <c r="C109" t="s">
        <v>587</v>
      </c>
      <c r="D109" t="s">
        <v>100</v>
      </c>
      <c r="E109" t="s">
        <v>123</v>
      </c>
      <c r="F109" t="s">
        <v>588</v>
      </c>
      <c r="G109" t="s">
        <v>345</v>
      </c>
      <c r="H109" t="s">
        <v>102</v>
      </c>
      <c r="I109" s="77">
        <v>3792.91</v>
      </c>
      <c r="J109" s="77">
        <v>1996</v>
      </c>
      <c r="K109" s="77">
        <v>0</v>
      </c>
      <c r="L109" s="77">
        <v>75.706483599999999</v>
      </c>
      <c r="M109" s="78">
        <v>2.9999999999999997E-4</v>
      </c>
      <c r="N109" s="78">
        <v>8.9999999999999998E-4</v>
      </c>
      <c r="O109" s="78">
        <v>4.0000000000000002E-4</v>
      </c>
    </row>
    <row r="110" spans="2:15">
      <c r="B110" t="s">
        <v>589</v>
      </c>
      <c r="C110" t="s">
        <v>590</v>
      </c>
      <c r="D110" t="s">
        <v>100</v>
      </c>
      <c r="E110" t="s">
        <v>123</v>
      </c>
      <c r="F110" t="s">
        <v>591</v>
      </c>
      <c r="G110" t="s">
        <v>345</v>
      </c>
      <c r="H110" t="s">
        <v>102</v>
      </c>
      <c r="I110" s="77">
        <v>9913.0300000000007</v>
      </c>
      <c r="J110" s="77">
        <v>574.20000000000005</v>
      </c>
      <c r="K110" s="77">
        <v>0</v>
      </c>
      <c r="L110" s="77">
        <v>56.920618259999998</v>
      </c>
      <c r="M110" s="78">
        <v>2.9999999999999997E-4</v>
      </c>
      <c r="N110" s="78">
        <v>6.9999999999999999E-4</v>
      </c>
      <c r="O110" s="78">
        <v>2.9999999999999997E-4</v>
      </c>
    </row>
    <row r="111" spans="2:15">
      <c r="B111" t="s">
        <v>592</v>
      </c>
      <c r="C111" t="s">
        <v>593</v>
      </c>
      <c r="D111" t="s">
        <v>100</v>
      </c>
      <c r="E111" t="s">
        <v>123</v>
      </c>
      <c r="F111" t="s">
        <v>594</v>
      </c>
      <c r="G111" t="s">
        <v>345</v>
      </c>
      <c r="H111" t="s">
        <v>102</v>
      </c>
      <c r="I111" s="77">
        <v>16216.12</v>
      </c>
      <c r="J111" s="77">
        <v>39.799999999999997</v>
      </c>
      <c r="K111" s="77">
        <v>0</v>
      </c>
      <c r="L111" s="77">
        <v>6.4540157599999999</v>
      </c>
      <c r="M111" s="78">
        <v>1E-4</v>
      </c>
      <c r="N111" s="78">
        <v>1E-4</v>
      </c>
      <c r="O111" s="78">
        <v>0</v>
      </c>
    </row>
    <row r="112" spans="2:15">
      <c r="B112" t="s">
        <v>595</v>
      </c>
      <c r="C112">
        <v>800011</v>
      </c>
      <c r="D112" t="s">
        <v>100</v>
      </c>
      <c r="E112" t="s">
        <v>123</v>
      </c>
      <c r="F112" t="s">
        <v>596</v>
      </c>
      <c r="G112" t="s">
        <v>349</v>
      </c>
      <c r="H112" t="s">
        <v>102</v>
      </c>
      <c r="I112" s="77">
        <v>380.68</v>
      </c>
      <c r="J112" s="77">
        <v>1.0000000000000001E-5</v>
      </c>
      <c r="K112" s="77">
        <v>0</v>
      </c>
      <c r="L112" s="77">
        <v>3.8068E-8</v>
      </c>
      <c r="M112" s="78">
        <v>0</v>
      </c>
      <c r="N112" s="78">
        <v>0</v>
      </c>
      <c r="O112" s="78">
        <v>0</v>
      </c>
    </row>
    <row r="113" spans="2:15">
      <c r="B113" t="s">
        <v>597</v>
      </c>
      <c r="C113" t="s">
        <v>598</v>
      </c>
      <c r="D113" t="s">
        <v>100</v>
      </c>
      <c r="E113" t="s">
        <v>123</v>
      </c>
      <c r="F113" t="s">
        <v>599</v>
      </c>
      <c r="G113" t="s">
        <v>349</v>
      </c>
      <c r="H113" t="s">
        <v>102</v>
      </c>
      <c r="I113" s="77">
        <v>409.1</v>
      </c>
      <c r="J113" s="77">
        <v>21090</v>
      </c>
      <c r="K113" s="77">
        <v>0</v>
      </c>
      <c r="L113" s="77">
        <v>86.27919</v>
      </c>
      <c r="M113" s="78">
        <v>1E-4</v>
      </c>
      <c r="N113" s="78">
        <v>1E-3</v>
      </c>
      <c r="O113" s="78">
        <v>4.0000000000000002E-4</v>
      </c>
    </row>
    <row r="114" spans="2:15">
      <c r="B114" t="s">
        <v>600</v>
      </c>
      <c r="C114" t="s">
        <v>601</v>
      </c>
      <c r="D114" t="s">
        <v>100</v>
      </c>
      <c r="E114" t="s">
        <v>123</v>
      </c>
      <c r="F114" t="s">
        <v>602</v>
      </c>
      <c r="G114" t="s">
        <v>349</v>
      </c>
      <c r="H114" t="s">
        <v>102</v>
      </c>
      <c r="I114" s="77">
        <v>31596.35</v>
      </c>
      <c r="J114" s="77">
        <v>13</v>
      </c>
      <c r="K114" s="77">
        <v>0</v>
      </c>
      <c r="L114" s="77">
        <v>4.1075255000000004</v>
      </c>
      <c r="M114" s="78">
        <v>1E-4</v>
      </c>
      <c r="N114" s="78">
        <v>0</v>
      </c>
      <c r="O114" s="78">
        <v>0</v>
      </c>
    </row>
    <row r="115" spans="2:15">
      <c r="B115" t="s">
        <v>603</v>
      </c>
      <c r="C115" t="s">
        <v>604</v>
      </c>
      <c r="D115" t="s">
        <v>100</v>
      </c>
      <c r="E115" t="s">
        <v>123</v>
      </c>
      <c r="F115" t="s">
        <v>605</v>
      </c>
      <c r="G115" t="s">
        <v>353</v>
      </c>
      <c r="H115" t="s">
        <v>102</v>
      </c>
      <c r="I115" s="77">
        <v>51966.91</v>
      </c>
      <c r="J115" s="77">
        <v>162.1</v>
      </c>
      <c r="K115" s="77">
        <v>0</v>
      </c>
      <c r="L115" s="77">
        <v>84.23836111</v>
      </c>
      <c r="M115" s="78">
        <v>1E-4</v>
      </c>
      <c r="N115" s="78">
        <v>1E-3</v>
      </c>
      <c r="O115" s="78">
        <v>4.0000000000000002E-4</v>
      </c>
    </row>
    <row r="116" spans="2:15">
      <c r="B116" t="s">
        <v>606</v>
      </c>
      <c r="C116" t="s">
        <v>607</v>
      </c>
      <c r="D116" t="s">
        <v>100</v>
      </c>
      <c r="E116" t="s">
        <v>123</v>
      </c>
      <c r="F116" t="s">
        <v>608</v>
      </c>
      <c r="G116" t="s">
        <v>609</v>
      </c>
      <c r="H116" t="s">
        <v>102</v>
      </c>
      <c r="I116" s="77">
        <v>75422.55</v>
      </c>
      <c r="J116" s="77">
        <v>223.5</v>
      </c>
      <c r="K116" s="77">
        <v>0</v>
      </c>
      <c r="L116" s="77">
        <v>168.56939925</v>
      </c>
      <c r="M116" s="78">
        <v>2.0000000000000001E-4</v>
      </c>
      <c r="N116" s="78">
        <v>2E-3</v>
      </c>
      <c r="O116" s="78">
        <v>8.9999999999999998E-4</v>
      </c>
    </row>
    <row r="117" spans="2:15">
      <c r="B117" t="s">
        <v>610</v>
      </c>
      <c r="C117" t="s">
        <v>611</v>
      </c>
      <c r="D117" t="s">
        <v>100</v>
      </c>
      <c r="E117" t="s">
        <v>123</v>
      </c>
      <c r="F117" t="s">
        <v>612</v>
      </c>
      <c r="G117" t="s">
        <v>609</v>
      </c>
      <c r="H117" t="s">
        <v>102</v>
      </c>
      <c r="I117" s="77">
        <v>1820.84</v>
      </c>
      <c r="J117" s="77">
        <v>2433</v>
      </c>
      <c r="K117" s="77">
        <v>0</v>
      </c>
      <c r="L117" s="77">
        <v>44.301037200000003</v>
      </c>
      <c r="M117" s="78">
        <v>2.0000000000000001E-4</v>
      </c>
      <c r="N117" s="78">
        <v>5.0000000000000001E-4</v>
      </c>
      <c r="O117" s="78">
        <v>2.0000000000000001E-4</v>
      </c>
    </row>
    <row r="118" spans="2:15">
      <c r="B118" t="s">
        <v>613</v>
      </c>
      <c r="C118" t="s">
        <v>614</v>
      </c>
      <c r="D118" t="s">
        <v>100</v>
      </c>
      <c r="E118" t="s">
        <v>123</v>
      </c>
      <c r="F118" t="s">
        <v>615</v>
      </c>
      <c r="G118" t="s">
        <v>125</v>
      </c>
      <c r="H118" t="s">
        <v>102</v>
      </c>
      <c r="I118" s="77">
        <v>6028.55</v>
      </c>
      <c r="J118" s="77">
        <v>440.9</v>
      </c>
      <c r="K118" s="77">
        <v>0</v>
      </c>
      <c r="L118" s="77">
        <v>26.579876949999999</v>
      </c>
      <c r="M118" s="78">
        <v>4.0000000000000002E-4</v>
      </c>
      <c r="N118" s="78">
        <v>2.9999999999999997E-4</v>
      </c>
      <c r="O118" s="78">
        <v>1E-4</v>
      </c>
    </row>
    <row r="119" spans="2:15">
      <c r="B119" t="s">
        <v>616</v>
      </c>
      <c r="C119" t="s">
        <v>617</v>
      </c>
      <c r="D119" t="s">
        <v>100</v>
      </c>
      <c r="E119" t="s">
        <v>123</v>
      </c>
      <c r="F119" t="s">
        <v>618</v>
      </c>
      <c r="G119" t="s">
        <v>127</v>
      </c>
      <c r="H119" t="s">
        <v>102</v>
      </c>
      <c r="I119" s="77">
        <v>13610.45</v>
      </c>
      <c r="J119" s="77">
        <v>259.3</v>
      </c>
      <c r="K119" s="77">
        <v>0</v>
      </c>
      <c r="L119" s="77">
        <v>35.291896850000001</v>
      </c>
      <c r="M119" s="78">
        <v>2.0000000000000001E-4</v>
      </c>
      <c r="N119" s="78">
        <v>4.0000000000000002E-4</v>
      </c>
      <c r="O119" s="78">
        <v>2.0000000000000001E-4</v>
      </c>
    </row>
    <row r="120" spans="2:15">
      <c r="B120" t="s">
        <v>619</v>
      </c>
      <c r="C120" t="s">
        <v>620</v>
      </c>
      <c r="D120" t="s">
        <v>100</v>
      </c>
      <c r="E120" t="s">
        <v>123</v>
      </c>
      <c r="F120" t="s">
        <v>621</v>
      </c>
      <c r="G120" t="s">
        <v>127</v>
      </c>
      <c r="H120" t="s">
        <v>102</v>
      </c>
      <c r="I120" s="77">
        <v>4332.38</v>
      </c>
      <c r="J120" s="77">
        <v>1423</v>
      </c>
      <c r="K120" s="77">
        <v>0</v>
      </c>
      <c r="L120" s="77">
        <v>61.649767400000002</v>
      </c>
      <c r="M120" s="78">
        <v>2.9999999999999997E-4</v>
      </c>
      <c r="N120" s="78">
        <v>6.9999999999999999E-4</v>
      </c>
      <c r="O120" s="78">
        <v>2.9999999999999997E-4</v>
      </c>
    </row>
    <row r="121" spans="2:15">
      <c r="B121" t="s">
        <v>622</v>
      </c>
      <c r="C121" t="s">
        <v>623</v>
      </c>
      <c r="D121" t="s">
        <v>100</v>
      </c>
      <c r="E121" t="s">
        <v>123</v>
      </c>
      <c r="F121" t="s">
        <v>624</v>
      </c>
      <c r="G121" t="s">
        <v>127</v>
      </c>
      <c r="H121" t="s">
        <v>102</v>
      </c>
      <c r="I121" s="77">
        <v>2290.4899999999998</v>
      </c>
      <c r="J121" s="77">
        <v>1674</v>
      </c>
      <c r="K121" s="77">
        <v>0</v>
      </c>
      <c r="L121" s="77">
        <v>38.342802599999999</v>
      </c>
      <c r="M121" s="78">
        <v>2.9999999999999997E-4</v>
      </c>
      <c r="N121" s="78">
        <v>5.0000000000000001E-4</v>
      </c>
      <c r="O121" s="78">
        <v>2.0000000000000001E-4</v>
      </c>
    </row>
    <row r="122" spans="2:15">
      <c r="B122" t="s">
        <v>625</v>
      </c>
      <c r="C122" t="s">
        <v>626</v>
      </c>
      <c r="D122" t="s">
        <v>100</v>
      </c>
      <c r="E122" t="s">
        <v>123</v>
      </c>
      <c r="F122" t="s">
        <v>627</v>
      </c>
      <c r="G122" t="s">
        <v>127</v>
      </c>
      <c r="H122" t="s">
        <v>102</v>
      </c>
      <c r="I122" s="77">
        <v>3658.12</v>
      </c>
      <c r="J122" s="77">
        <v>386.2</v>
      </c>
      <c r="K122" s="77">
        <v>0</v>
      </c>
      <c r="L122" s="77">
        <v>14.12765944</v>
      </c>
      <c r="M122" s="78">
        <v>2.9999999999999997E-4</v>
      </c>
      <c r="N122" s="78">
        <v>2.0000000000000001E-4</v>
      </c>
      <c r="O122" s="78">
        <v>1E-4</v>
      </c>
    </row>
    <row r="123" spans="2:15">
      <c r="B123" t="s">
        <v>628</v>
      </c>
      <c r="C123" t="s">
        <v>629</v>
      </c>
      <c r="D123" t="s">
        <v>100</v>
      </c>
      <c r="E123" t="s">
        <v>123</v>
      </c>
      <c r="F123" t="s">
        <v>630</v>
      </c>
      <c r="G123" t="s">
        <v>127</v>
      </c>
      <c r="H123" t="s">
        <v>102</v>
      </c>
      <c r="I123" s="77">
        <v>112403.34</v>
      </c>
      <c r="J123" s="77">
        <v>208.4</v>
      </c>
      <c r="K123" s="77">
        <v>0</v>
      </c>
      <c r="L123" s="77">
        <v>234.24856055999999</v>
      </c>
      <c r="M123" s="78">
        <v>2.0000000000000001E-4</v>
      </c>
      <c r="N123" s="78">
        <v>2.8E-3</v>
      </c>
      <c r="O123" s="78">
        <v>1.1999999999999999E-3</v>
      </c>
    </row>
    <row r="124" spans="2:15">
      <c r="B124" t="s">
        <v>631</v>
      </c>
      <c r="C124" t="s">
        <v>632</v>
      </c>
      <c r="D124" t="s">
        <v>100</v>
      </c>
      <c r="E124" t="s">
        <v>123</v>
      </c>
      <c r="F124" t="s">
        <v>633</v>
      </c>
      <c r="G124" t="s">
        <v>128</v>
      </c>
      <c r="H124" t="s">
        <v>102</v>
      </c>
      <c r="I124" s="77">
        <v>71171.13</v>
      </c>
      <c r="J124" s="77">
        <v>228.5</v>
      </c>
      <c r="K124" s="77">
        <v>1.8398399999999999</v>
      </c>
      <c r="L124" s="77">
        <v>164.46587205</v>
      </c>
      <c r="M124" s="78">
        <v>2.9999999999999997E-4</v>
      </c>
      <c r="N124" s="78">
        <v>2E-3</v>
      </c>
      <c r="O124" s="78">
        <v>8.0000000000000004E-4</v>
      </c>
    </row>
    <row r="125" spans="2:15">
      <c r="B125" t="s">
        <v>634</v>
      </c>
      <c r="C125" t="s">
        <v>635</v>
      </c>
      <c r="D125" t="s">
        <v>100</v>
      </c>
      <c r="E125" t="s">
        <v>123</v>
      </c>
      <c r="F125" t="s">
        <v>636</v>
      </c>
      <c r="G125" t="s">
        <v>132</v>
      </c>
      <c r="H125" t="s">
        <v>102</v>
      </c>
      <c r="I125" s="77">
        <v>2239.6799999999998</v>
      </c>
      <c r="J125" s="77">
        <v>1269</v>
      </c>
      <c r="K125" s="77">
        <v>0</v>
      </c>
      <c r="L125" s="77">
        <v>28.421539200000002</v>
      </c>
      <c r="M125" s="78">
        <v>2.0000000000000001E-4</v>
      </c>
      <c r="N125" s="78">
        <v>2.9999999999999997E-4</v>
      </c>
      <c r="O125" s="78">
        <v>1E-4</v>
      </c>
    </row>
    <row r="126" spans="2:15">
      <c r="B126" s="79" t="s">
        <v>637</v>
      </c>
      <c r="E126" s="16"/>
      <c r="F126" s="16"/>
      <c r="G126" s="16"/>
      <c r="I126" s="81">
        <v>0</v>
      </c>
      <c r="K126" s="81">
        <v>0</v>
      </c>
      <c r="L126" s="81">
        <v>0</v>
      </c>
      <c r="N126" s="80">
        <v>0</v>
      </c>
      <c r="O126" s="80">
        <v>0</v>
      </c>
    </row>
    <row r="127" spans="2:15">
      <c r="B127" t="s">
        <v>230</v>
      </c>
      <c r="C127" t="s">
        <v>230</v>
      </c>
      <c r="E127" s="16"/>
      <c r="F127" s="16"/>
      <c r="G127" t="s">
        <v>230</v>
      </c>
      <c r="H127" t="s">
        <v>230</v>
      </c>
      <c r="I127" s="77">
        <v>0</v>
      </c>
      <c r="J127" s="77">
        <v>0</v>
      </c>
      <c r="L127" s="77">
        <v>0</v>
      </c>
      <c r="M127" s="78">
        <v>0</v>
      </c>
      <c r="N127" s="78">
        <v>0</v>
      </c>
      <c r="O127" s="78">
        <v>0</v>
      </c>
    </row>
    <row r="128" spans="2:15">
      <c r="B128" s="79" t="s">
        <v>236</v>
      </c>
      <c r="E128" s="16"/>
      <c r="F128" s="16"/>
      <c r="G128" s="16"/>
      <c r="I128" s="81">
        <v>299695.2</v>
      </c>
      <c r="K128" s="81">
        <v>22.724</v>
      </c>
      <c r="L128" s="81">
        <v>29914.699976383174</v>
      </c>
      <c r="N128" s="80">
        <v>0.35520000000000002</v>
      </c>
      <c r="O128" s="80">
        <v>0.1517</v>
      </c>
    </row>
    <row r="129" spans="2:15">
      <c r="B129" s="79" t="s">
        <v>282</v>
      </c>
      <c r="E129" s="16"/>
      <c r="F129" s="16"/>
      <c r="G129" s="16"/>
      <c r="I129" s="81">
        <v>127154.76</v>
      </c>
      <c r="K129" s="81">
        <v>1.0015499999999999</v>
      </c>
      <c r="L129" s="81">
        <v>8784.5843951165807</v>
      </c>
      <c r="N129" s="80">
        <v>0.1043</v>
      </c>
      <c r="O129" s="80">
        <v>4.4499999999999998E-2</v>
      </c>
    </row>
    <row r="130" spans="2:15">
      <c r="B130" t="s">
        <v>638</v>
      </c>
      <c r="C130" t="s">
        <v>639</v>
      </c>
      <c r="D130" t="s">
        <v>640</v>
      </c>
      <c r="E130" t="s">
        <v>641</v>
      </c>
      <c r="F130" t="s">
        <v>642</v>
      </c>
      <c r="G130" t="s">
        <v>643</v>
      </c>
      <c r="H130" t="s">
        <v>106</v>
      </c>
      <c r="I130" s="77">
        <v>3089.45</v>
      </c>
      <c r="J130" s="77">
        <v>1057</v>
      </c>
      <c r="K130" s="77">
        <v>0</v>
      </c>
      <c r="L130" s="77">
        <v>116.4168093725</v>
      </c>
      <c r="M130" s="78">
        <v>1E-4</v>
      </c>
      <c r="N130" s="78">
        <v>1.4E-3</v>
      </c>
      <c r="O130" s="78">
        <v>5.9999999999999995E-4</v>
      </c>
    </row>
    <row r="131" spans="2:15">
      <c r="B131" t="s">
        <v>644</v>
      </c>
      <c r="C131" t="s">
        <v>645</v>
      </c>
      <c r="D131" t="s">
        <v>640</v>
      </c>
      <c r="E131" t="s">
        <v>641</v>
      </c>
      <c r="F131" t="s">
        <v>646</v>
      </c>
      <c r="G131" t="s">
        <v>647</v>
      </c>
      <c r="H131" t="s">
        <v>106</v>
      </c>
      <c r="I131" s="77">
        <v>5952.66</v>
      </c>
      <c r="J131" s="77">
        <v>157</v>
      </c>
      <c r="K131" s="77">
        <v>0</v>
      </c>
      <c r="L131" s="77">
        <v>33.317335653000001</v>
      </c>
      <c r="M131" s="78">
        <v>2.0000000000000001E-4</v>
      </c>
      <c r="N131" s="78">
        <v>4.0000000000000002E-4</v>
      </c>
      <c r="O131" s="78">
        <v>2.0000000000000001E-4</v>
      </c>
    </row>
    <row r="132" spans="2:15">
      <c r="B132" t="s">
        <v>648</v>
      </c>
      <c r="C132" t="s">
        <v>649</v>
      </c>
      <c r="D132" t="s">
        <v>640</v>
      </c>
      <c r="E132" t="s">
        <v>641</v>
      </c>
      <c r="F132" t="s">
        <v>650</v>
      </c>
      <c r="G132" t="s">
        <v>647</v>
      </c>
      <c r="H132" t="s">
        <v>106</v>
      </c>
      <c r="I132" s="77">
        <v>2776.1</v>
      </c>
      <c r="J132" s="77">
        <v>453</v>
      </c>
      <c r="K132" s="77">
        <v>0</v>
      </c>
      <c r="L132" s="77">
        <v>44.832488144999999</v>
      </c>
      <c r="M132" s="78">
        <v>2.0000000000000001E-4</v>
      </c>
      <c r="N132" s="78">
        <v>5.0000000000000001E-4</v>
      </c>
      <c r="O132" s="78">
        <v>2.0000000000000001E-4</v>
      </c>
    </row>
    <row r="133" spans="2:15">
      <c r="B133" t="s">
        <v>651</v>
      </c>
      <c r="C133" t="s">
        <v>652</v>
      </c>
      <c r="D133" t="s">
        <v>640</v>
      </c>
      <c r="E133" t="s">
        <v>641</v>
      </c>
      <c r="F133" t="s">
        <v>653</v>
      </c>
      <c r="G133" t="s">
        <v>647</v>
      </c>
      <c r="H133" t="s">
        <v>106</v>
      </c>
      <c r="I133" s="77">
        <v>2302.0500000000002</v>
      </c>
      <c r="J133" s="77">
        <v>1784</v>
      </c>
      <c r="K133" s="77">
        <v>0</v>
      </c>
      <c r="L133" s="77">
        <v>146.40945918</v>
      </c>
      <c r="M133" s="78">
        <v>0</v>
      </c>
      <c r="N133" s="78">
        <v>1.6999999999999999E-3</v>
      </c>
      <c r="O133" s="78">
        <v>6.9999999999999999E-4</v>
      </c>
    </row>
    <row r="134" spans="2:15">
      <c r="B134" t="s">
        <v>654</v>
      </c>
      <c r="C134" t="s">
        <v>655</v>
      </c>
      <c r="D134" t="s">
        <v>656</v>
      </c>
      <c r="E134" t="s">
        <v>641</v>
      </c>
      <c r="F134" t="s">
        <v>368</v>
      </c>
      <c r="G134" t="s">
        <v>647</v>
      </c>
      <c r="H134" t="s">
        <v>106</v>
      </c>
      <c r="I134" s="77">
        <v>68168.800000000003</v>
      </c>
      <c r="J134" s="77">
        <v>898</v>
      </c>
      <c r="K134" s="77">
        <v>0</v>
      </c>
      <c r="L134" s="77">
        <v>2182.3355125600001</v>
      </c>
      <c r="M134" s="78">
        <v>1E-4</v>
      </c>
      <c r="N134" s="78">
        <v>2.5899999999999999E-2</v>
      </c>
      <c r="O134" s="78">
        <v>1.11E-2</v>
      </c>
    </row>
    <row r="135" spans="2:15">
      <c r="B135" t="s">
        <v>657</v>
      </c>
      <c r="C135" t="s">
        <v>658</v>
      </c>
      <c r="D135" t="s">
        <v>640</v>
      </c>
      <c r="E135" t="s">
        <v>641</v>
      </c>
      <c r="F135" t="s">
        <v>401</v>
      </c>
      <c r="G135" t="s">
        <v>647</v>
      </c>
      <c r="H135" t="s">
        <v>106</v>
      </c>
      <c r="I135" s="77">
        <v>1439.51</v>
      </c>
      <c r="J135" s="77">
        <v>583</v>
      </c>
      <c r="K135" s="77">
        <v>0</v>
      </c>
      <c r="L135" s="77">
        <v>29.918703864499999</v>
      </c>
      <c r="M135" s="78">
        <v>0</v>
      </c>
      <c r="N135" s="78">
        <v>4.0000000000000002E-4</v>
      </c>
      <c r="O135" s="78">
        <v>2.0000000000000001E-4</v>
      </c>
    </row>
    <row r="136" spans="2:15">
      <c r="B136" t="s">
        <v>659</v>
      </c>
      <c r="C136" t="s">
        <v>660</v>
      </c>
      <c r="D136" t="s">
        <v>640</v>
      </c>
      <c r="E136" t="s">
        <v>641</v>
      </c>
      <c r="F136" t="s">
        <v>661</v>
      </c>
      <c r="G136" t="s">
        <v>662</v>
      </c>
      <c r="H136" t="s">
        <v>110</v>
      </c>
      <c r="I136" s="77">
        <v>717.22</v>
      </c>
      <c r="J136" s="77">
        <v>2038</v>
      </c>
      <c r="K136" s="77">
        <v>0</v>
      </c>
      <c r="L136" s="77">
        <v>57.010465123080003</v>
      </c>
      <c r="M136" s="78">
        <v>0</v>
      </c>
      <c r="N136" s="78">
        <v>6.9999999999999999E-4</v>
      </c>
      <c r="O136" s="78">
        <v>2.9999999999999997E-4</v>
      </c>
    </row>
    <row r="137" spans="2:15">
      <c r="B137" t="s">
        <v>663</v>
      </c>
      <c r="C137" t="s">
        <v>664</v>
      </c>
      <c r="D137" t="s">
        <v>656</v>
      </c>
      <c r="E137" t="s">
        <v>641</v>
      </c>
      <c r="F137" t="s">
        <v>665</v>
      </c>
      <c r="G137" t="s">
        <v>666</v>
      </c>
      <c r="H137" t="s">
        <v>106</v>
      </c>
      <c r="I137" s="77">
        <v>1831.48</v>
      </c>
      <c r="J137" s="77">
        <v>2517</v>
      </c>
      <c r="K137" s="77">
        <v>0</v>
      </c>
      <c r="L137" s="77">
        <v>164.340623454</v>
      </c>
      <c r="M137" s="78">
        <v>0</v>
      </c>
      <c r="N137" s="78">
        <v>2E-3</v>
      </c>
      <c r="O137" s="78">
        <v>8.0000000000000004E-4</v>
      </c>
    </row>
    <row r="138" spans="2:15">
      <c r="B138" t="s">
        <v>667</v>
      </c>
      <c r="C138" t="s">
        <v>668</v>
      </c>
      <c r="D138" t="s">
        <v>640</v>
      </c>
      <c r="E138" t="s">
        <v>641</v>
      </c>
      <c r="F138" t="s">
        <v>669</v>
      </c>
      <c r="G138" t="s">
        <v>670</v>
      </c>
      <c r="H138" t="s">
        <v>106</v>
      </c>
      <c r="I138" s="77">
        <v>816.22</v>
      </c>
      <c r="J138" s="77">
        <v>12132</v>
      </c>
      <c r="K138" s="77">
        <v>0</v>
      </c>
      <c r="L138" s="77">
        <v>353.01988407599998</v>
      </c>
      <c r="M138" s="78">
        <v>0</v>
      </c>
      <c r="N138" s="78">
        <v>4.1999999999999997E-3</v>
      </c>
      <c r="O138" s="78">
        <v>1.8E-3</v>
      </c>
    </row>
    <row r="139" spans="2:15">
      <c r="B139" t="s">
        <v>671</v>
      </c>
      <c r="C139" t="s">
        <v>672</v>
      </c>
      <c r="D139" t="s">
        <v>640</v>
      </c>
      <c r="E139" t="s">
        <v>641</v>
      </c>
      <c r="F139" t="s">
        <v>439</v>
      </c>
      <c r="G139" t="s">
        <v>670</v>
      </c>
      <c r="H139" t="s">
        <v>106</v>
      </c>
      <c r="I139" s="77">
        <v>3114.95</v>
      </c>
      <c r="J139" s="77">
        <v>3265</v>
      </c>
      <c r="K139" s="77">
        <v>0</v>
      </c>
      <c r="L139" s="77">
        <v>362.57161388750001</v>
      </c>
      <c r="M139" s="78">
        <v>1E-4</v>
      </c>
      <c r="N139" s="78">
        <v>4.3E-3</v>
      </c>
      <c r="O139" s="78">
        <v>1.8E-3</v>
      </c>
    </row>
    <row r="140" spans="2:15">
      <c r="B140" t="s">
        <v>673</v>
      </c>
      <c r="C140" t="s">
        <v>674</v>
      </c>
      <c r="D140" t="s">
        <v>640</v>
      </c>
      <c r="E140" t="s">
        <v>641</v>
      </c>
      <c r="F140" t="s">
        <v>675</v>
      </c>
      <c r="G140" t="s">
        <v>676</v>
      </c>
      <c r="H140" t="s">
        <v>106</v>
      </c>
      <c r="I140" s="77">
        <v>5437.84</v>
      </c>
      <c r="J140" s="77">
        <v>4300</v>
      </c>
      <c r="K140" s="77">
        <v>0</v>
      </c>
      <c r="L140" s="77">
        <v>833.59368280000001</v>
      </c>
      <c r="M140" s="78">
        <v>1E-4</v>
      </c>
      <c r="N140" s="78">
        <v>9.9000000000000008E-3</v>
      </c>
      <c r="O140" s="78">
        <v>4.1999999999999997E-3</v>
      </c>
    </row>
    <row r="141" spans="2:15">
      <c r="B141" t="s">
        <v>677</v>
      </c>
      <c r="C141" t="s">
        <v>678</v>
      </c>
      <c r="D141" t="s">
        <v>640</v>
      </c>
      <c r="E141" t="s">
        <v>641</v>
      </c>
      <c r="F141" t="s">
        <v>679</v>
      </c>
      <c r="G141" t="s">
        <v>676</v>
      </c>
      <c r="H141" t="s">
        <v>106</v>
      </c>
      <c r="I141" s="77">
        <v>934.06</v>
      </c>
      <c r="J141" s="77">
        <v>10082</v>
      </c>
      <c r="K141" s="77">
        <v>0</v>
      </c>
      <c r="L141" s="77">
        <v>335.72292759800001</v>
      </c>
      <c r="M141" s="78">
        <v>0</v>
      </c>
      <c r="N141" s="78">
        <v>4.0000000000000001E-3</v>
      </c>
      <c r="O141" s="78">
        <v>1.6999999999999999E-3</v>
      </c>
    </row>
    <row r="142" spans="2:15">
      <c r="B142" t="s">
        <v>680</v>
      </c>
      <c r="C142" t="s">
        <v>681</v>
      </c>
      <c r="D142" t="s">
        <v>640</v>
      </c>
      <c r="E142" t="s">
        <v>641</v>
      </c>
      <c r="F142" t="s">
        <v>378</v>
      </c>
      <c r="G142" t="s">
        <v>676</v>
      </c>
      <c r="H142" t="s">
        <v>106</v>
      </c>
      <c r="I142" s="77">
        <v>4474.28</v>
      </c>
      <c r="J142" s="77">
        <v>14356</v>
      </c>
      <c r="K142" s="77">
        <v>0</v>
      </c>
      <c r="L142" s="77">
        <v>2289.8980251920002</v>
      </c>
      <c r="M142" s="78">
        <v>1E-4</v>
      </c>
      <c r="N142" s="78">
        <v>2.7199999999999998E-2</v>
      </c>
      <c r="O142" s="78">
        <v>1.1599999999999999E-2</v>
      </c>
    </row>
    <row r="143" spans="2:15">
      <c r="B143" t="s">
        <v>682</v>
      </c>
      <c r="C143" t="s">
        <v>683</v>
      </c>
      <c r="D143" t="s">
        <v>640</v>
      </c>
      <c r="E143" t="s">
        <v>641</v>
      </c>
      <c r="F143" t="s">
        <v>684</v>
      </c>
      <c r="G143" t="s">
        <v>676</v>
      </c>
      <c r="H143" t="s">
        <v>106</v>
      </c>
      <c r="I143" s="77">
        <v>881.34</v>
      </c>
      <c r="J143" s="77">
        <v>10054</v>
      </c>
      <c r="K143" s="77">
        <v>0</v>
      </c>
      <c r="L143" s="77">
        <v>315.89437763400002</v>
      </c>
      <c r="M143" s="78">
        <v>0</v>
      </c>
      <c r="N143" s="78">
        <v>3.8E-3</v>
      </c>
      <c r="O143" s="78">
        <v>1.6000000000000001E-3</v>
      </c>
    </row>
    <row r="144" spans="2:15">
      <c r="B144" t="s">
        <v>685</v>
      </c>
      <c r="C144" t="s">
        <v>686</v>
      </c>
      <c r="D144" t="s">
        <v>640</v>
      </c>
      <c r="E144" t="s">
        <v>641</v>
      </c>
      <c r="F144" t="s">
        <v>687</v>
      </c>
      <c r="G144" t="s">
        <v>688</v>
      </c>
      <c r="H144" t="s">
        <v>106</v>
      </c>
      <c r="I144" s="77">
        <v>5745.75</v>
      </c>
      <c r="J144" s="77">
        <v>2489</v>
      </c>
      <c r="K144" s="77">
        <v>0</v>
      </c>
      <c r="L144" s="77">
        <v>509.83677288749999</v>
      </c>
      <c r="M144" s="78">
        <v>2.0000000000000001E-4</v>
      </c>
      <c r="N144" s="78">
        <v>6.1000000000000004E-3</v>
      </c>
      <c r="O144" s="78">
        <v>2.5999999999999999E-3</v>
      </c>
    </row>
    <row r="145" spans="2:15">
      <c r="B145" t="s">
        <v>689</v>
      </c>
      <c r="C145" t="s">
        <v>690</v>
      </c>
      <c r="D145" t="s">
        <v>640</v>
      </c>
      <c r="E145" t="s">
        <v>641</v>
      </c>
      <c r="F145" t="s">
        <v>503</v>
      </c>
      <c r="G145" t="s">
        <v>691</v>
      </c>
      <c r="H145" t="s">
        <v>106</v>
      </c>
      <c r="I145" s="77">
        <v>230.6</v>
      </c>
      <c r="J145" s="77">
        <v>371</v>
      </c>
      <c r="K145" s="77">
        <v>0</v>
      </c>
      <c r="L145" s="77">
        <v>3.0499501900000001</v>
      </c>
      <c r="M145" s="78">
        <v>0</v>
      </c>
      <c r="N145" s="78">
        <v>0</v>
      </c>
      <c r="O145" s="78">
        <v>0</v>
      </c>
    </row>
    <row r="146" spans="2:15">
      <c r="B146" t="s">
        <v>692</v>
      </c>
      <c r="C146" t="s">
        <v>693</v>
      </c>
      <c r="D146" t="s">
        <v>640</v>
      </c>
      <c r="E146" t="s">
        <v>641</v>
      </c>
      <c r="F146" t="s">
        <v>694</v>
      </c>
      <c r="G146" t="s">
        <v>123</v>
      </c>
      <c r="H146" t="s">
        <v>106</v>
      </c>
      <c r="I146" s="77">
        <v>3238.06</v>
      </c>
      <c r="J146" s="77">
        <v>878</v>
      </c>
      <c r="K146" s="77">
        <v>0</v>
      </c>
      <c r="L146" s="77">
        <v>101.353544642</v>
      </c>
      <c r="M146" s="78">
        <v>1E-4</v>
      </c>
      <c r="N146" s="78">
        <v>1.1999999999999999E-3</v>
      </c>
      <c r="O146" s="78">
        <v>5.0000000000000001E-4</v>
      </c>
    </row>
    <row r="147" spans="2:15">
      <c r="B147" t="s">
        <v>695</v>
      </c>
      <c r="C147" t="s">
        <v>696</v>
      </c>
      <c r="D147" t="s">
        <v>640</v>
      </c>
      <c r="E147" t="s">
        <v>641</v>
      </c>
      <c r="F147" t="s">
        <v>299</v>
      </c>
      <c r="G147" t="s">
        <v>300</v>
      </c>
      <c r="H147" t="s">
        <v>106</v>
      </c>
      <c r="I147" s="77">
        <v>21.83</v>
      </c>
      <c r="J147" s="77">
        <v>12769</v>
      </c>
      <c r="K147" s="77">
        <v>0</v>
      </c>
      <c r="L147" s="77">
        <v>9.9373401754999993</v>
      </c>
      <c r="M147" s="78">
        <v>0</v>
      </c>
      <c r="N147" s="78">
        <v>1E-4</v>
      </c>
      <c r="O147" s="78">
        <v>1E-4</v>
      </c>
    </row>
    <row r="148" spans="2:15">
      <c r="B148" t="s">
        <v>697</v>
      </c>
      <c r="C148" t="s">
        <v>698</v>
      </c>
      <c r="D148" t="s">
        <v>640</v>
      </c>
      <c r="E148" t="s">
        <v>641</v>
      </c>
      <c r="F148" t="s">
        <v>333</v>
      </c>
      <c r="G148" t="s">
        <v>334</v>
      </c>
      <c r="H148" t="s">
        <v>106</v>
      </c>
      <c r="I148" s="77">
        <v>4608.6899999999996</v>
      </c>
      <c r="J148" s="77">
        <v>1592</v>
      </c>
      <c r="K148" s="77">
        <v>0</v>
      </c>
      <c r="L148" s="77">
        <v>261.56527921200001</v>
      </c>
      <c r="M148" s="78">
        <v>0</v>
      </c>
      <c r="N148" s="78">
        <v>3.0999999999999999E-3</v>
      </c>
      <c r="O148" s="78">
        <v>1.2999999999999999E-3</v>
      </c>
    </row>
    <row r="149" spans="2:15">
      <c r="B149" t="s">
        <v>699</v>
      </c>
      <c r="C149" t="s">
        <v>700</v>
      </c>
      <c r="D149" t="s">
        <v>640</v>
      </c>
      <c r="E149" t="s">
        <v>641</v>
      </c>
      <c r="F149" t="s">
        <v>442</v>
      </c>
      <c r="G149" t="s">
        <v>334</v>
      </c>
      <c r="H149" t="s">
        <v>106</v>
      </c>
      <c r="I149" s="77">
        <v>3053.37</v>
      </c>
      <c r="J149" s="77">
        <v>842</v>
      </c>
      <c r="K149" s="77">
        <v>0</v>
      </c>
      <c r="L149" s="77">
        <v>91.653923301000006</v>
      </c>
      <c r="M149" s="78">
        <v>0</v>
      </c>
      <c r="N149" s="78">
        <v>1.1000000000000001E-3</v>
      </c>
      <c r="O149" s="78">
        <v>5.0000000000000001E-4</v>
      </c>
    </row>
    <row r="150" spans="2:15">
      <c r="B150" t="s">
        <v>701</v>
      </c>
      <c r="C150" t="s">
        <v>702</v>
      </c>
      <c r="D150" t="s">
        <v>640</v>
      </c>
      <c r="E150" t="s">
        <v>641</v>
      </c>
      <c r="F150" t="s">
        <v>703</v>
      </c>
      <c r="G150" t="s">
        <v>704</v>
      </c>
      <c r="H150" t="s">
        <v>106</v>
      </c>
      <c r="I150" s="77">
        <v>1147.72</v>
      </c>
      <c r="J150" s="77">
        <v>1421</v>
      </c>
      <c r="K150" s="77">
        <v>1.0015499999999999</v>
      </c>
      <c r="L150" s="77">
        <v>59.143495778000002</v>
      </c>
      <c r="M150" s="78">
        <v>1E-4</v>
      </c>
      <c r="N150" s="78">
        <v>6.9999999999999999E-4</v>
      </c>
      <c r="O150" s="78">
        <v>2.9999999999999997E-4</v>
      </c>
    </row>
    <row r="151" spans="2:15">
      <c r="B151" t="s">
        <v>705</v>
      </c>
      <c r="C151" t="s">
        <v>706</v>
      </c>
      <c r="D151" t="s">
        <v>656</v>
      </c>
      <c r="E151" t="s">
        <v>641</v>
      </c>
      <c r="F151" t="s">
        <v>707</v>
      </c>
      <c r="G151" t="s">
        <v>485</v>
      </c>
      <c r="H151" t="s">
        <v>106</v>
      </c>
      <c r="I151" s="77">
        <v>888.64</v>
      </c>
      <c r="J151" s="77">
        <v>8556</v>
      </c>
      <c r="K151" s="77">
        <v>0</v>
      </c>
      <c r="L151" s="77">
        <v>271.05421689600001</v>
      </c>
      <c r="M151" s="78">
        <v>0</v>
      </c>
      <c r="N151" s="78">
        <v>3.2000000000000002E-3</v>
      </c>
      <c r="O151" s="78">
        <v>1.4E-3</v>
      </c>
    </row>
    <row r="152" spans="2:15">
      <c r="B152" t="s">
        <v>708</v>
      </c>
      <c r="C152" t="s">
        <v>709</v>
      </c>
      <c r="D152" t="s">
        <v>640</v>
      </c>
      <c r="E152" t="s">
        <v>641</v>
      </c>
      <c r="F152" t="s">
        <v>500</v>
      </c>
      <c r="G152" t="s">
        <v>129</v>
      </c>
      <c r="H152" t="s">
        <v>106</v>
      </c>
      <c r="I152" s="77">
        <v>6284.14</v>
      </c>
      <c r="J152" s="77">
        <v>945</v>
      </c>
      <c r="K152" s="77">
        <v>0</v>
      </c>
      <c r="L152" s="77">
        <v>211.707963495</v>
      </c>
      <c r="M152" s="78">
        <v>2.0000000000000001E-4</v>
      </c>
      <c r="N152" s="78">
        <v>2.5000000000000001E-3</v>
      </c>
      <c r="O152" s="78">
        <v>1.1000000000000001E-3</v>
      </c>
    </row>
    <row r="153" spans="2:15">
      <c r="B153" s="79" t="s">
        <v>283</v>
      </c>
      <c r="E153" s="16"/>
      <c r="F153" s="16"/>
      <c r="G153" s="16"/>
      <c r="I153" s="81">
        <v>172540.44</v>
      </c>
      <c r="K153" s="81">
        <v>21.722449999999998</v>
      </c>
      <c r="L153" s="81">
        <v>21130.115581266593</v>
      </c>
      <c r="N153" s="80">
        <v>0.25090000000000001</v>
      </c>
      <c r="O153" s="80">
        <v>0.1071</v>
      </c>
    </row>
    <row r="154" spans="2:15">
      <c r="B154" t="s">
        <v>710</v>
      </c>
      <c r="C154" t="s">
        <v>711</v>
      </c>
      <c r="D154" t="s">
        <v>640</v>
      </c>
      <c r="E154" t="s">
        <v>641</v>
      </c>
      <c r="F154" t="s">
        <v>712</v>
      </c>
      <c r="G154" t="s">
        <v>713</v>
      </c>
      <c r="H154" t="s">
        <v>201</v>
      </c>
      <c r="I154" s="77">
        <v>1830.57</v>
      </c>
      <c r="J154" s="77">
        <v>1700.5</v>
      </c>
      <c r="K154" s="77">
        <v>5.3907999999999996</v>
      </c>
      <c r="L154" s="77">
        <v>120.11303743939</v>
      </c>
      <c r="M154" s="78">
        <v>0</v>
      </c>
      <c r="N154" s="78">
        <v>1.4E-3</v>
      </c>
      <c r="O154" s="78">
        <v>5.9999999999999995E-4</v>
      </c>
    </row>
    <row r="155" spans="2:15">
      <c r="B155" t="s">
        <v>714</v>
      </c>
      <c r="C155" t="s">
        <v>715</v>
      </c>
      <c r="D155" t="s">
        <v>716</v>
      </c>
      <c r="E155" t="s">
        <v>641</v>
      </c>
      <c r="F155" t="s">
        <v>717</v>
      </c>
      <c r="G155" t="s">
        <v>713</v>
      </c>
      <c r="H155" t="s">
        <v>110</v>
      </c>
      <c r="I155" s="77">
        <v>526.4</v>
      </c>
      <c r="J155" s="77">
        <v>5934</v>
      </c>
      <c r="K155" s="77">
        <v>0</v>
      </c>
      <c r="L155" s="77">
        <v>121.8320173728</v>
      </c>
      <c r="M155" s="78">
        <v>0</v>
      </c>
      <c r="N155" s="78">
        <v>1.4E-3</v>
      </c>
      <c r="O155" s="78">
        <v>5.9999999999999995E-4</v>
      </c>
    </row>
    <row r="156" spans="2:15">
      <c r="B156" t="s">
        <v>718</v>
      </c>
      <c r="C156" t="s">
        <v>719</v>
      </c>
      <c r="D156" t="s">
        <v>640</v>
      </c>
      <c r="E156" t="s">
        <v>641</v>
      </c>
      <c r="F156" t="s">
        <v>720</v>
      </c>
      <c r="G156" t="s">
        <v>713</v>
      </c>
      <c r="H156" t="s">
        <v>106</v>
      </c>
      <c r="I156" s="77">
        <v>605.87</v>
      </c>
      <c r="J156" s="77">
        <v>11604</v>
      </c>
      <c r="K156" s="77">
        <v>0</v>
      </c>
      <c r="L156" s="77">
        <v>250.63787686200001</v>
      </c>
      <c r="M156" s="78">
        <v>0</v>
      </c>
      <c r="N156" s="78">
        <v>3.0000000000000001E-3</v>
      </c>
      <c r="O156" s="78">
        <v>1.2999999999999999E-3</v>
      </c>
    </row>
    <row r="157" spans="2:15">
      <c r="B157" t="s">
        <v>721</v>
      </c>
      <c r="C157" t="s">
        <v>722</v>
      </c>
      <c r="D157" t="s">
        <v>640</v>
      </c>
      <c r="E157" t="s">
        <v>641</v>
      </c>
      <c r="F157" t="s">
        <v>723</v>
      </c>
      <c r="G157" t="s">
        <v>713</v>
      </c>
      <c r="H157" t="s">
        <v>110</v>
      </c>
      <c r="I157" s="77">
        <v>376.76</v>
      </c>
      <c r="J157" s="77">
        <v>6450</v>
      </c>
      <c r="K157" s="77">
        <v>0</v>
      </c>
      <c r="L157" s="77">
        <v>94.781268306000001</v>
      </c>
      <c r="M157" s="78">
        <v>0</v>
      </c>
      <c r="N157" s="78">
        <v>1.1000000000000001E-3</v>
      </c>
      <c r="O157" s="78">
        <v>5.0000000000000001E-4</v>
      </c>
    </row>
    <row r="158" spans="2:15">
      <c r="B158" t="s">
        <v>724</v>
      </c>
      <c r="C158" t="s">
        <v>725</v>
      </c>
      <c r="D158" t="s">
        <v>640</v>
      </c>
      <c r="E158" t="s">
        <v>641</v>
      </c>
      <c r="F158" t="s">
        <v>726</v>
      </c>
      <c r="G158" t="s">
        <v>713</v>
      </c>
      <c r="H158" t="s">
        <v>110</v>
      </c>
      <c r="I158" s="77">
        <v>1449.31</v>
      </c>
      <c r="J158" s="77">
        <v>2187</v>
      </c>
      <c r="K158" s="77">
        <v>0</v>
      </c>
      <c r="L158" s="77">
        <v>123.62550675291</v>
      </c>
      <c r="M158" s="78">
        <v>0</v>
      </c>
      <c r="N158" s="78">
        <v>1.5E-3</v>
      </c>
      <c r="O158" s="78">
        <v>5.9999999999999995E-4</v>
      </c>
    </row>
    <row r="159" spans="2:15">
      <c r="B159" t="s">
        <v>727</v>
      </c>
      <c r="C159" t="s">
        <v>728</v>
      </c>
      <c r="D159" t="s">
        <v>640</v>
      </c>
      <c r="E159" t="s">
        <v>641</v>
      </c>
      <c r="F159" t="s">
        <v>729</v>
      </c>
      <c r="G159" t="s">
        <v>713</v>
      </c>
      <c r="H159" t="s">
        <v>106</v>
      </c>
      <c r="I159" s="77">
        <v>370.53</v>
      </c>
      <c r="J159" s="77">
        <v>33895</v>
      </c>
      <c r="K159" s="77">
        <v>0</v>
      </c>
      <c r="L159" s="77">
        <v>447.73242657750001</v>
      </c>
      <c r="M159" s="78">
        <v>0</v>
      </c>
      <c r="N159" s="78">
        <v>5.3E-3</v>
      </c>
      <c r="O159" s="78">
        <v>2.3E-3</v>
      </c>
    </row>
    <row r="160" spans="2:15">
      <c r="B160" t="s">
        <v>730</v>
      </c>
      <c r="C160" t="s">
        <v>731</v>
      </c>
      <c r="D160" t="s">
        <v>732</v>
      </c>
      <c r="E160" t="s">
        <v>641</v>
      </c>
      <c r="F160" t="s">
        <v>733</v>
      </c>
      <c r="G160" t="s">
        <v>713</v>
      </c>
      <c r="H160" t="s">
        <v>110</v>
      </c>
      <c r="I160" s="77">
        <v>583.05999999999995</v>
      </c>
      <c r="J160" s="77">
        <v>7596</v>
      </c>
      <c r="K160" s="77">
        <v>0</v>
      </c>
      <c r="L160" s="77">
        <v>172.74131341128</v>
      </c>
      <c r="M160" s="78">
        <v>0</v>
      </c>
      <c r="N160" s="78">
        <v>2.0999999999999999E-3</v>
      </c>
      <c r="O160" s="78">
        <v>8.9999999999999998E-4</v>
      </c>
    </row>
    <row r="161" spans="2:15">
      <c r="B161" t="s">
        <v>734</v>
      </c>
      <c r="C161" t="s">
        <v>735</v>
      </c>
      <c r="D161" t="s">
        <v>716</v>
      </c>
      <c r="E161" t="s">
        <v>641</v>
      </c>
      <c r="F161" t="s">
        <v>736</v>
      </c>
      <c r="G161" t="s">
        <v>713</v>
      </c>
      <c r="H161" t="s">
        <v>110</v>
      </c>
      <c r="I161" s="77">
        <v>764.58</v>
      </c>
      <c r="J161" s="77">
        <v>7540</v>
      </c>
      <c r="K161" s="77">
        <v>0</v>
      </c>
      <c r="L161" s="77">
        <v>224.8496895996</v>
      </c>
      <c r="M161" s="78">
        <v>0</v>
      </c>
      <c r="N161" s="78">
        <v>2.7000000000000001E-3</v>
      </c>
      <c r="O161" s="78">
        <v>1.1000000000000001E-3</v>
      </c>
    </row>
    <row r="162" spans="2:15">
      <c r="B162" t="s">
        <v>737</v>
      </c>
      <c r="C162" t="s">
        <v>738</v>
      </c>
      <c r="D162" t="s">
        <v>640</v>
      </c>
      <c r="E162" t="s">
        <v>641</v>
      </c>
      <c r="F162" t="s">
        <v>739</v>
      </c>
      <c r="G162" t="s">
        <v>740</v>
      </c>
      <c r="H162" t="s">
        <v>110</v>
      </c>
      <c r="I162" s="77">
        <v>211.6</v>
      </c>
      <c r="J162" s="77">
        <v>20260</v>
      </c>
      <c r="K162" s="77">
        <v>0</v>
      </c>
      <c r="L162" s="77">
        <v>167.20648504799999</v>
      </c>
      <c r="M162" s="78">
        <v>0</v>
      </c>
      <c r="N162" s="78">
        <v>2E-3</v>
      </c>
      <c r="O162" s="78">
        <v>8.0000000000000004E-4</v>
      </c>
    </row>
    <row r="163" spans="2:15">
      <c r="B163" t="s">
        <v>741</v>
      </c>
      <c r="C163" t="s">
        <v>742</v>
      </c>
      <c r="D163" t="s">
        <v>640</v>
      </c>
      <c r="E163" t="s">
        <v>641</v>
      </c>
      <c r="F163" t="s">
        <v>743</v>
      </c>
      <c r="G163" t="s">
        <v>740</v>
      </c>
      <c r="H163" t="s">
        <v>106</v>
      </c>
      <c r="I163" s="77">
        <v>3054.89</v>
      </c>
      <c r="J163" s="77">
        <v>1243</v>
      </c>
      <c r="K163" s="77">
        <v>0</v>
      </c>
      <c r="L163" s="77">
        <v>135.37118782549999</v>
      </c>
      <c r="M163" s="78">
        <v>0</v>
      </c>
      <c r="N163" s="78">
        <v>1.6000000000000001E-3</v>
      </c>
      <c r="O163" s="78">
        <v>6.9999999999999999E-4</v>
      </c>
    </row>
    <row r="164" spans="2:15">
      <c r="B164" t="s">
        <v>744</v>
      </c>
      <c r="C164" t="s">
        <v>745</v>
      </c>
      <c r="D164" t="s">
        <v>640</v>
      </c>
      <c r="E164" t="s">
        <v>641</v>
      </c>
      <c r="F164" t="s">
        <v>746</v>
      </c>
      <c r="G164" t="s">
        <v>740</v>
      </c>
      <c r="H164" t="s">
        <v>106</v>
      </c>
      <c r="I164" s="77">
        <v>188.41</v>
      </c>
      <c r="J164" s="77">
        <v>18955</v>
      </c>
      <c r="K164" s="77">
        <v>0</v>
      </c>
      <c r="L164" s="77">
        <v>127.3172567575</v>
      </c>
      <c r="M164" s="78">
        <v>0</v>
      </c>
      <c r="N164" s="78">
        <v>1.5E-3</v>
      </c>
      <c r="O164" s="78">
        <v>5.9999999999999995E-4</v>
      </c>
    </row>
    <row r="165" spans="2:15">
      <c r="B165" t="s">
        <v>747</v>
      </c>
      <c r="C165" t="s">
        <v>748</v>
      </c>
      <c r="D165" t="s">
        <v>640</v>
      </c>
      <c r="E165" t="s">
        <v>641</v>
      </c>
      <c r="F165" t="s">
        <v>749</v>
      </c>
      <c r="G165" t="s">
        <v>740</v>
      </c>
      <c r="H165" t="s">
        <v>106</v>
      </c>
      <c r="I165" s="77">
        <v>446.39</v>
      </c>
      <c r="J165" s="77">
        <v>8274</v>
      </c>
      <c r="K165" s="77">
        <v>0.38890000000000002</v>
      </c>
      <c r="L165" s="77">
        <v>132.05971015899999</v>
      </c>
      <c r="M165" s="78">
        <v>0</v>
      </c>
      <c r="N165" s="78">
        <v>1.6000000000000001E-3</v>
      </c>
      <c r="O165" s="78">
        <v>6.9999999999999999E-4</v>
      </c>
    </row>
    <row r="166" spans="2:15">
      <c r="B166" t="s">
        <v>750</v>
      </c>
      <c r="C166" t="s">
        <v>751</v>
      </c>
      <c r="D166" t="s">
        <v>640</v>
      </c>
      <c r="E166" t="s">
        <v>641</v>
      </c>
      <c r="F166" t="s">
        <v>752</v>
      </c>
      <c r="G166" t="s">
        <v>753</v>
      </c>
      <c r="H166" t="s">
        <v>106</v>
      </c>
      <c r="I166" s="77">
        <v>679.73</v>
      </c>
      <c r="J166" s="77">
        <v>8561</v>
      </c>
      <c r="K166" s="77">
        <v>0</v>
      </c>
      <c r="L166" s="77">
        <v>207.4533580945</v>
      </c>
      <c r="M166" s="78">
        <v>0</v>
      </c>
      <c r="N166" s="78">
        <v>2.5000000000000001E-3</v>
      </c>
      <c r="O166" s="78">
        <v>1.1000000000000001E-3</v>
      </c>
    </row>
    <row r="167" spans="2:15">
      <c r="B167" t="s">
        <v>754</v>
      </c>
      <c r="C167" t="s">
        <v>755</v>
      </c>
      <c r="D167" t="s">
        <v>640</v>
      </c>
      <c r="E167" t="s">
        <v>641</v>
      </c>
      <c r="F167" t="s">
        <v>756</v>
      </c>
      <c r="G167" t="s">
        <v>753</v>
      </c>
      <c r="H167" t="s">
        <v>106</v>
      </c>
      <c r="I167" s="77">
        <v>109.17</v>
      </c>
      <c r="J167" s="77">
        <v>21150</v>
      </c>
      <c r="K167" s="77">
        <v>0</v>
      </c>
      <c r="L167" s="77">
        <v>82.313907075000003</v>
      </c>
      <c r="M167" s="78">
        <v>0</v>
      </c>
      <c r="N167" s="78">
        <v>1E-3</v>
      </c>
      <c r="O167" s="78">
        <v>4.0000000000000002E-4</v>
      </c>
    </row>
    <row r="168" spans="2:15">
      <c r="B168" t="s">
        <v>757</v>
      </c>
      <c r="C168" t="s">
        <v>758</v>
      </c>
      <c r="D168" t="s">
        <v>640</v>
      </c>
      <c r="E168" t="s">
        <v>641</v>
      </c>
      <c r="F168" t="s">
        <v>759</v>
      </c>
      <c r="G168" t="s">
        <v>753</v>
      </c>
      <c r="H168" t="s">
        <v>106</v>
      </c>
      <c r="I168" s="77">
        <v>92.72</v>
      </c>
      <c r="J168" s="77">
        <v>24505</v>
      </c>
      <c r="K168" s="77">
        <v>0</v>
      </c>
      <c r="L168" s="77">
        <v>81.000493340000006</v>
      </c>
      <c r="M168" s="78">
        <v>0</v>
      </c>
      <c r="N168" s="78">
        <v>1E-3</v>
      </c>
      <c r="O168" s="78">
        <v>4.0000000000000002E-4</v>
      </c>
    </row>
    <row r="169" spans="2:15">
      <c r="B169" t="s">
        <v>760</v>
      </c>
      <c r="C169" t="s">
        <v>761</v>
      </c>
      <c r="D169" t="s">
        <v>640</v>
      </c>
      <c r="E169" t="s">
        <v>641</v>
      </c>
      <c r="F169" t="s">
        <v>762</v>
      </c>
      <c r="G169" t="s">
        <v>753</v>
      </c>
      <c r="H169" t="s">
        <v>110</v>
      </c>
      <c r="I169" s="77">
        <v>289.86</v>
      </c>
      <c r="J169" s="77">
        <v>10116</v>
      </c>
      <c r="K169" s="77">
        <v>0</v>
      </c>
      <c r="L169" s="77">
        <v>114.36552331128</v>
      </c>
      <c r="M169" s="78">
        <v>0</v>
      </c>
      <c r="N169" s="78">
        <v>1.4E-3</v>
      </c>
      <c r="O169" s="78">
        <v>5.9999999999999995E-4</v>
      </c>
    </row>
    <row r="170" spans="2:15">
      <c r="B170" t="s">
        <v>763</v>
      </c>
      <c r="C170" t="s">
        <v>764</v>
      </c>
      <c r="D170" t="s">
        <v>640</v>
      </c>
      <c r="E170" t="s">
        <v>641</v>
      </c>
      <c r="F170" t="s">
        <v>765</v>
      </c>
      <c r="G170" t="s">
        <v>753</v>
      </c>
      <c r="H170" t="s">
        <v>110</v>
      </c>
      <c r="I170" s="77">
        <v>263.27999999999997</v>
      </c>
      <c r="J170" s="77">
        <v>7638</v>
      </c>
      <c r="K170" s="77">
        <v>0</v>
      </c>
      <c r="L170" s="77">
        <v>78.432405757919994</v>
      </c>
      <c r="M170" s="78">
        <v>0</v>
      </c>
      <c r="N170" s="78">
        <v>8.9999999999999998E-4</v>
      </c>
      <c r="O170" s="78">
        <v>4.0000000000000002E-4</v>
      </c>
    </row>
    <row r="171" spans="2:15">
      <c r="B171" t="s">
        <v>766</v>
      </c>
      <c r="C171" t="s">
        <v>767</v>
      </c>
      <c r="D171" t="s">
        <v>640</v>
      </c>
      <c r="E171" t="s">
        <v>641</v>
      </c>
      <c r="F171" t="s">
        <v>768</v>
      </c>
      <c r="G171" t="s">
        <v>769</v>
      </c>
      <c r="H171" t="s">
        <v>113</v>
      </c>
      <c r="I171" s="77">
        <v>11905.54</v>
      </c>
      <c r="J171" s="77">
        <v>577</v>
      </c>
      <c r="K171" s="77">
        <v>0</v>
      </c>
      <c r="L171" s="77">
        <v>302.16167656788002</v>
      </c>
      <c r="M171" s="78">
        <v>1E-4</v>
      </c>
      <c r="N171" s="78">
        <v>3.5999999999999999E-3</v>
      </c>
      <c r="O171" s="78">
        <v>1.5E-3</v>
      </c>
    </row>
    <row r="172" spans="2:15">
      <c r="B172" t="s">
        <v>770</v>
      </c>
      <c r="C172" t="s">
        <v>771</v>
      </c>
      <c r="D172" t="s">
        <v>123</v>
      </c>
      <c r="E172" t="s">
        <v>641</v>
      </c>
      <c r="F172" t="s">
        <v>772</v>
      </c>
      <c r="G172" t="s">
        <v>773</v>
      </c>
      <c r="H172" t="s">
        <v>110</v>
      </c>
      <c r="I172" s="77">
        <v>4203</v>
      </c>
      <c r="J172" s="77">
        <v>1441.5</v>
      </c>
      <c r="K172" s="77">
        <v>0</v>
      </c>
      <c r="L172" s="77">
        <v>236.3045313735</v>
      </c>
      <c r="M172" s="78">
        <v>0</v>
      </c>
      <c r="N172" s="78">
        <v>2.8E-3</v>
      </c>
      <c r="O172" s="78">
        <v>1.1999999999999999E-3</v>
      </c>
    </row>
    <row r="173" spans="2:15">
      <c r="B173" t="s">
        <v>774</v>
      </c>
      <c r="C173" t="s">
        <v>745</v>
      </c>
      <c r="D173" t="s">
        <v>640</v>
      </c>
      <c r="E173" t="s">
        <v>641</v>
      </c>
      <c r="F173" t="s">
        <v>775</v>
      </c>
      <c r="G173" t="s">
        <v>773</v>
      </c>
      <c r="H173" t="s">
        <v>106</v>
      </c>
      <c r="I173" s="77">
        <v>191.31</v>
      </c>
      <c r="J173" s="77">
        <v>28513</v>
      </c>
      <c r="K173" s="77">
        <v>0</v>
      </c>
      <c r="L173" s="77">
        <v>194.46440536950001</v>
      </c>
      <c r="M173" s="78">
        <v>0</v>
      </c>
      <c r="N173" s="78">
        <v>2.3E-3</v>
      </c>
      <c r="O173" s="78">
        <v>1E-3</v>
      </c>
    </row>
    <row r="174" spans="2:15">
      <c r="B174" t="s">
        <v>776</v>
      </c>
      <c r="C174" t="s">
        <v>777</v>
      </c>
      <c r="D174" t="s">
        <v>640</v>
      </c>
      <c r="E174" t="s">
        <v>641</v>
      </c>
      <c r="F174" t="s">
        <v>778</v>
      </c>
      <c r="G174" t="s">
        <v>773</v>
      </c>
      <c r="H174" t="s">
        <v>113</v>
      </c>
      <c r="I174" s="77">
        <v>33802.51</v>
      </c>
      <c r="J174" s="77">
        <v>228.8</v>
      </c>
      <c r="K174" s="77">
        <v>0</v>
      </c>
      <c r="L174" s="77">
        <v>340.18835247196802</v>
      </c>
      <c r="M174" s="78">
        <v>0</v>
      </c>
      <c r="N174" s="78">
        <v>4.0000000000000001E-3</v>
      </c>
      <c r="O174" s="78">
        <v>1.6999999999999999E-3</v>
      </c>
    </row>
    <row r="175" spans="2:15">
      <c r="B175" t="s">
        <v>779</v>
      </c>
      <c r="C175" t="s">
        <v>780</v>
      </c>
      <c r="D175" t="s">
        <v>640</v>
      </c>
      <c r="E175" t="s">
        <v>641</v>
      </c>
      <c r="F175" t="s">
        <v>781</v>
      </c>
      <c r="G175" t="s">
        <v>773</v>
      </c>
      <c r="H175" t="s">
        <v>106</v>
      </c>
      <c r="I175" s="77">
        <v>1308.06</v>
      </c>
      <c r="J175" s="77">
        <v>11362</v>
      </c>
      <c r="K175" s="77">
        <v>2.5683099999999999</v>
      </c>
      <c r="L175" s="77">
        <v>532.40494571800002</v>
      </c>
      <c r="M175" s="78">
        <v>0</v>
      </c>
      <c r="N175" s="78">
        <v>6.3E-3</v>
      </c>
      <c r="O175" s="78">
        <v>2.7000000000000001E-3</v>
      </c>
    </row>
    <row r="176" spans="2:15">
      <c r="B176" t="s">
        <v>782</v>
      </c>
      <c r="C176" t="s">
        <v>783</v>
      </c>
      <c r="D176" t="s">
        <v>640</v>
      </c>
      <c r="E176" t="s">
        <v>641</v>
      </c>
      <c r="F176" t="s">
        <v>784</v>
      </c>
      <c r="G176" t="s">
        <v>785</v>
      </c>
      <c r="H176" t="s">
        <v>106</v>
      </c>
      <c r="I176" s="77">
        <v>585.69000000000005</v>
      </c>
      <c r="J176" s="77">
        <v>16535</v>
      </c>
      <c r="K176" s="77">
        <v>0</v>
      </c>
      <c r="L176" s="77">
        <v>345.24829494750003</v>
      </c>
      <c r="M176" s="78">
        <v>0</v>
      </c>
      <c r="N176" s="78">
        <v>4.1000000000000003E-3</v>
      </c>
      <c r="O176" s="78">
        <v>1.8E-3</v>
      </c>
    </row>
    <row r="177" spans="2:15">
      <c r="B177" t="s">
        <v>786</v>
      </c>
      <c r="C177" t="s">
        <v>787</v>
      </c>
      <c r="D177" t="s">
        <v>788</v>
      </c>
      <c r="E177" t="s">
        <v>641</v>
      </c>
      <c r="F177" t="s">
        <v>789</v>
      </c>
      <c r="G177" t="s">
        <v>785</v>
      </c>
      <c r="H177" t="s">
        <v>201</v>
      </c>
      <c r="I177" s="77">
        <v>698.57</v>
      </c>
      <c r="J177" s="77">
        <v>9945</v>
      </c>
      <c r="K177" s="77">
        <v>0</v>
      </c>
      <c r="L177" s="77">
        <v>256.03500736709998</v>
      </c>
      <c r="M177" s="78">
        <v>0</v>
      </c>
      <c r="N177" s="78">
        <v>3.0000000000000001E-3</v>
      </c>
      <c r="O177" s="78">
        <v>1.2999999999999999E-3</v>
      </c>
    </row>
    <row r="178" spans="2:15">
      <c r="B178" t="s">
        <v>790</v>
      </c>
      <c r="C178" t="s">
        <v>791</v>
      </c>
      <c r="D178" t="s">
        <v>640</v>
      </c>
      <c r="E178" t="s">
        <v>641</v>
      </c>
      <c r="F178" t="s">
        <v>792</v>
      </c>
      <c r="G178" t="s">
        <v>793</v>
      </c>
      <c r="H178" t="s">
        <v>110</v>
      </c>
      <c r="I178" s="77">
        <v>34.78</v>
      </c>
      <c r="J178" s="77">
        <v>47590</v>
      </c>
      <c r="K178" s="77">
        <v>0</v>
      </c>
      <c r="L178" s="77">
        <v>64.556993340600002</v>
      </c>
      <c r="M178" s="78">
        <v>0</v>
      </c>
      <c r="N178" s="78">
        <v>8.0000000000000004E-4</v>
      </c>
      <c r="O178" s="78">
        <v>2.9999999999999997E-4</v>
      </c>
    </row>
    <row r="179" spans="2:15">
      <c r="B179" t="s">
        <v>794</v>
      </c>
      <c r="C179" t="s">
        <v>795</v>
      </c>
      <c r="D179" t="s">
        <v>640</v>
      </c>
      <c r="E179" t="s">
        <v>641</v>
      </c>
      <c r="F179" t="s">
        <v>796</v>
      </c>
      <c r="G179" t="s">
        <v>793</v>
      </c>
      <c r="H179" t="s">
        <v>106</v>
      </c>
      <c r="I179" s="77">
        <v>362.33</v>
      </c>
      <c r="J179" s="77">
        <v>6574</v>
      </c>
      <c r="K179" s="77">
        <v>0</v>
      </c>
      <c r="L179" s="77">
        <v>84.916782022999996</v>
      </c>
      <c r="M179" s="78">
        <v>0</v>
      </c>
      <c r="N179" s="78">
        <v>1E-3</v>
      </c>
      <c r="O179" s="78">
        <v>4.0000000000000002E-4</v>
      </c>
    </row>
    <row r="180" spans="2:15">
      <c r="B180" t="s">
        <v>797</v>
      </c>
      <c r="C180" t="s">
        <v>798</v>
      </c>
      <c r="D180" t="s">
        <v>656</v>
      </c>
      <c r="E180" t="s">
        <v>641</v>
      </c>
      <c r="F180" t="s">
        <v>799</v>
      </c>
      <c r="G180" t="s">
        <v>793</v>
      </c>
      <c r="H180" t="s">
        <v>106</v>
      </c>
      <c r="I180" s="77">
        <v>1115.97</v>
      </c>
      <c r="J180" s="77">
        <v>4263</v>
      </c>
      <c r="K180" s="77">
        <v>0</v>
      </c>
      <c r="L180" s="77">
        <v>169.60060092149999</v>
      </c>
      <c r="M180" s="78">
        <v>0</v>
      </c>
      <c r="N180" s="78">
        <v>2E-3</v>
      </c>
      <c r="O180" s="78">
        <v>8.9999999999999998E-4</v>
      </c>
    </row>
    <row r="181" spans="2:15">
      <c r="B181" t="s">
        <v>800</v>
      </c>
      <c r="C181" t="s">
        <v>801</v>
      </c>
      <c r="D181" t="s">
        <v>640</v>
      </c>
      <c r="E181" t="s">
        <v>641</v>
      </c>
      <c r="F181" t="s">
        <v>802</v>
      </c>
      <c r="G181" t="s">
        <v>803</v>
      </c>
      <c r="H181" t="s">
        <v>106</v>
      </c>
      <c r="I181" s="77">
        <v>231.89</v>
      </c>
      <c r="J181" s="77">
        <v>15934</v>
      </c>
      <c r="K181" s="77">
        <v>0</v>
      </c>
      <c r="L181" s="77">
        <v>131.72444201900001</v>
      </c>
      <c r="M181" s="78">
        <v>0</v>
      </c>
      <c r="N181" s="78">
        <v>1.6000000000000001E-3</v>
      </c>
      <c r="O181" s="78">
        <v>6.9999999999999999E-4</v>
      </c>
    </row>
    <row r="182" spans="2:15">
      <c r="B182" t="s">
        <v>804</v>
      </c>
      <c r="C182" t="s">
        <v>725</v>
      </c>
      <c r="D182" t="s">
        <v>640</v>
      </c>
      <c r="E182" t="s">
        <v>641</v>
      </c>
      <c r="F182" t="s">
        <v>805</v>
      </c>
      <c r="G182" t="s">
        <v>803</v>
      </c>
      <c r="H182" t="s">
        <v>110</v>
      </c>
      <c r="I182" s="77">
        <v>76.03</v>
      </c>
      <c r="J182" s="77">
        <v>23890</v>
      </c>
      <c r="K182" s="77">
        <v>0</v>
      </c>
      <c r="L182" s="77">
        <v>70.843360370100001</v>
      </c>
      <c r="M182" s="78">
        <v>0</v>
      </c>
      <c r="N182" s="78">
        <v>8.0000000000000004E-4</v>
      </c>
      <c r="O182" s="78">
        <v>4.0000000000000002E-4</v>
      </c>
    </row>
    <row r="183" spans="2:15">
      <c r="B183" t="s">
        <v>806</v>
      </c>
      <c r="C183" t="s">
        <v>807</v>
      </c>
      <c r="D183" t="s">
        <v>640</v>
      </c>
      <c r="E183" t="s">
        <v>641</v>
      </c>
      <c r="F183" t="s">
        <v>808</v>
      </c>
      <c r="G183" t="s">
        <v>643</v>
      </c>
      <c r="H183" t="s">
        <v>106</v>
      </c>
      <c r="I183" s="77">
        <v>969.71</v>
      </c>
      <c r="J183" s="77">
        <v>3394</v>
      </c>
      <c r="K183" s="77">
        <v>1.58663</v>
      </c>
      <c r="L183" s="77">
        <v>118.917758131</v>
      </c>
      <c r="M183" s="78">
        <v>0</v>
      </c>
      <c r="N183" s="78">
        <v>1.4E-3</v>
      </c>
      <c r="O183" s="78">
        <v>5.9999999999999995E-4</v>
      </c>
    </row>
    <row r="184" spans="2:15">
      <c r="B184" t="s">
        <v>809</v>
      </c>
      <c r="C184" t="s">
        <v>810</v>
      </c>
      <c r="D184" t="s">
        <v>640</v>
      </c>
      <c r="E184" t="s">
        <v>641</v>
      </c>
      <c r="F184" t="s">
        <v>337</v>
      </c>
      <c r="G184" t="s">
        <v>643</v>
      </c>
      <c r="H184" t="s">
        <v>106</v>
      </c>
      <c r="I184" s="77">
        <v>1038.3</v>
      </c>
      <c r="J184" s="77">
        <v>10208</v>
      </c>
      <c r="K184" s="77">
        <v>2.8314499999999998</v>
      </c>
      <c r="L184" s="77">
        <v>380.68460216</v>
      </c>
      <c r="M184" s="78">
        <v>0</v>
      </c>
      <c r="N184" s="78">
        <v>4.4999999999999997E-3</v>
      </c>
      <c r="O184" s="78">
        <v>1.9E-3</v>
      </c>
    </row>
    <row r="185" spans="2:15">
      <c r="B185" t="s">
        <v>811</v>
      </c>
      <c r="C185" t="s">
        <v>812</v>
      </c>
      <c r="D185" t="s">
        <v>640</v>
      </c>
      <c r="E185" t="s">
        <v>641</v>
      </c>
      <c r="F185" t="s">
        <v>813</v>
      </c>
      <c r="G185" t="s">
        <v>647</v>
      </c>
      <c r="H185" t="s">
        <v>106</v>
      </c>
      <c r="I185" s="77">
        <v>3862.1</v>
      </c>
      <c r="J185" s="77">
        <v>706</v>
      </c>
      <c r="K185" s="77">
        <v>0</v>
      </c>
      <c r="L185" s="77">
        <v>97.204808689999993</v>
      </c>
      <c r="M185" s="78">
        <v>0</v>
      </c>
      <c r="N185" s="78">
        <v>1.1999999999999999E-3</v>
      </c>
      <c r="O185" s="78">
        <v>5.0000000000000001E-4</v>
      </c>
    </row>
    <row r="186" spans="2:15">
      <c r="B186" t="s">
        <v>814</v>
      </c>
      <c r="C186" t="s">
        <v>815</v>
      </c>
      <c r="D186" t="s">
        <v>656</v>
      </c>
      <c r="E186" t="s">
        <v>641</v>
      </c>
      <c r="F186" t="s">
        <v>372</v>
      </c>
      <c r="G186" t="s">
        <v>647</v>
      </c>
      <c r="H186" t="s">
        <v>106</v>
      </c>
      <c r="I186" s="77">
        <v>3136.95</v>
      </c>
      <c r="J186" s="77">
        <v>4809</v>
      </c>
      <c r="K186" s="77">
        <v>0</v>
      </c>
      <c r="L186" s="77">
        <v>537.80137440750002</v>
      </c>
      <c r="M186" s="78">
        <v>0</v>
      </c>
      <c r="N186" s="78">
        <v>6.4000000000000003E-3</v>
      </c>
      <c r="O186" s="78">
        <v>2.7000000000000001E-3</v>
      </c>
    </row>
    <row r="187" spans="2:15">
      <c r="B187" t="s">
        <v>816</v>
      </c>
      <c r="C187" t="s">
        <v>745</v>
      </c>
      <c r="D187" t="s">
        <v>640</v>
      </c>
      <c r="E187" t="s">
        <v>641</v>
      </c>
      <c r="F187" t="s">
        <v>817</v>
      </c>
      <c r="G187" t="s">
        <v>662</v>
      </c>
      <c r="H187" t="s">
        <v>106</v>
      </c>
      <c r="I187" s="77">
        <v>423.2</v>
      </c>
      <c r="J187" s="77">
        <v>21775</v>
      </c>
      <c r="K187" s="77">
        <v>0</v>
      </c>
      <c r="L187" s="77">
        <v>328.52116699999999</v>
      </c>
      <c r="M187" s="78">
        <v>0</v>
      </c>
      <c r="N187" s="78">
        <v>3.8999999999999998E-3</v>
      </c>
      <c r="O187" s="78">
        <v>1.6999999999999999E-3</v>
      </c>
    </row>
    <row r="188" spans="2:15">
      <c r="B188" t="s">
        <v>818</v>
      </c>
      <c r="C188" t="s">
        <v>819</v>
      </c>
      <c r="D188" t="s">
        <v>640</v>
      </c>
      <c r="E188" t="s">
        <v>641</v>
      </c>
      <c r="F188" t="s">
        <v>820</v>
      </c>
      <c r="G188" t="s">
        <v>662</v>
      </c>
      <c r="H188" t="s">
        <v>110</v>
      </c>
      <c r="I188" s="77">
        <v>28748.21</v>
      </c>
      <c r="J188" s="77">
        <v>450.1</v>
      </c>
      <c r="K188" s="77">
        <v>0</v>
      </c>
      <c r="L188" s="77">
        <v>504.682022226963</v>
      </c>
      <c r="M188" s="78">
        <v>0</v>
      </c>
      <c r="N188" s="78">
        <v>6.0000000000000001E-3</v>
      </c>
      <c r="O188" s="78">
        <v>2.5999999999999999E-3</v>
      </c>
    </row>
    <row r="189" spans="2:15">
      <c r="B189" t="s">
        <v>821</v>
      </c>
      <c r="C189" t="s">
        <v>745</v>
      </c>
      <c r="D189" t="s">
        <v>640</v>
      </c>
      <c r="E189" t="s">
        <v>641</v>
      </c>
      <c r="F189" t="s">
        <v>822</v>
      </c>
      <c r="G189" t="s">
        <v>662</v>
      </c>
      <c r="H189" t="s">
        <v>106</v>
      </c>
      <c r="I189" s="77">
        <v>347.83</v>
      </c>
      <c r="J189" s="77">
        <v>14440</v>
      </c>
      <c r="K189" s="77">
        <v>0</v>
      </c>
      <c r="L189" s="77">
        <v>179.05801438</v>
      </c>
      <c r="M189" s="78">
        <v>0</v>
      </c>
      <c r="N189" s="78">
        <v>2.0999999999999999E-3</v>
      </c>
      <c r="O189" s="78">
        <v>8.9999999999999998E-4</v>
      </c>
    </row>
    <row r="190" spans="2:15">
      <c r="B190" t="s">
        <v>823</v>
      </c>
      <c r="C190" t="s">
        <v>742</v>
      </c>
      <c r="D190" t="s">
        <v>640</v>
      </c>
      <c r="E190" t="s">
        <v>641</v>
      </c>
      <c r="F190" t="s">
        <v>824</v>
      </c>
      <c r="G190" t="s">
        <v>662</v>
      </c>
      <c r="H190" t="s">
        <v>106</v>
      </c>
      <c r="I190" s="77">
        <v>153.34</v>
      </c>
      <c r="J190" s="77">
        <v>62457</v>
      </c>
      <c r="K190" s="77">
        <v>0</v>
      </c>
      <c r="L190" s="77">
        <v>341.42562494700002</v>
      </c>
      <c r="M190" s="78">
        <v>0</v>
      </c>
      <c r="N190" s="78">
        <v>4.1000000000000003E-3</v>
      </c>
      <c r="O190" s="78">
        <v>1.6999999999999999E-3</v>
      </c>
    </row>
    <row r="191" spans="2:15">
      <c r="B191" t="s">
        <v>825</v>
      </c>
      <c r="C191" t="s">
        <v>826</v>
      </c>
      <c r="D191" t="s">
        <v>640</v>
      </c>
      <c r="E191" t="s">
        <v>641</v>
      </c>
      <c r="F191" t="s">
        <v>827</v>
      </c>
      <c r="G191" t="s">
        <v>662</v>
      </c>
      <c r="H191" t="s">
        <v>106</v>
      </c>
      <c r="I191" s="77">
        <v>1473.35</v>
      </c>
      <c r="J191" s="77">
        <v>8037</v>
      </c>
      <c r="K191" s="77">
        <v>0</v>
      </c>
      <c r="L191" s="77">
        <v>422.14284231750003</v>
      </c>
      <c r="M191" s="78">
        <v>0</v>
      </c>
      <c r="N191" s="78">
        <v>5.0000000000000001E-3</v>
      </c>
      <c r="O191" s="78">
        <v>2.0999999999999999E-3</v>
      </c>
    </row>
    <row r="192" spans="2:15">
      <c r="B192" t="s">
        <v>828</v>
      </c>
      <c r="C192" t="s">
        <v>829</v>
      </c>
      <c r="D192" t="s">
        <v>640</v>
      </c>
      <c r="E192" t="s">
        <v>641</v>
      </c>
      <c r="F192" t="s">
        <v>830</v>
      </c>
      <c r="G192" t="s">
        <v>662</v>
      </c>
      <c r="H192" t="s">
        <v>113</v>
      </c>
      <c r="I192" s="77">
        <v>13866.22</v>
      </c>
      <c r="J192" s="77">
        <v>764</v>
      </c>
      <c r="K192" s="77">
        <v>8.9563600000000001</v>
      </c>
      <c r="L192" s="77">
        <v>474.93489843088003</v>
      </c>
      <c r="M192" s="78">
        <v>0</v>
      </c>
      <c r="N192" s="78">
        <v>5.5999999999999999E-3</v>
      </c>
      <c r="O192" s="78">
        <v>2.3999999999999998E-3</v>
      </c>
    </row>
    <row r="193" spans="2:15">
      <c r="B193" t="s">
        <v>831</v>
      </c>
      <c r="C193" t="s">
        <v>832</v>
      </c>
      <c r="D193" t="s">
        <v>640</v>
      </c>
      <c r="E193" t="s">
        <v>641</v>
      </c>
      <c r="F193" t="s">
        <v>833</v>
      </c>
      <c r="G193" t="s">
        <v>666</v>
      </c>
      <c r="H193" t="s">
        <v>106</v>
      </c>
      <c r="I193" s="77">
        <v>189.41</v>
      </c>
      <c r="J193" s="77">
        <v>194972</v>
      </c>
      <c r="K193" s="77">
        <v>0</v>
      </c>
      <c r="L193" s="77">
        <v>1316.5418984380001</v>
      </c>
      <c r="M193" s="78">
        <v>0</v>
      </c>
      <c r="N193" s="78">
        <v>1.5599999999999999E-2</v>
      </c>
      <c r="O193" s="78">
        <v>6.7000000000000002E-3</v>
      </c>
    </row>
    <row r="194" spans="2:15">
      <c r="B194" t="s">
        <v>834</v>
      </c>
      <c r="C194" t="s">
        <v>742</v>
      </c>
      <c r="D194" t="s">
        <v>640</v>
      </c>
      <c r="E194" t="s">
        <v>641</v>
      </c>
      <c r="F194" t="s">
        <v>835</v>
      </c>
      <c r="G194" t="s">
        <v>666</v>
      </c>
      <c r="H194" t="s">
        <v>106</v>
      </c>
      <c r="I194" s="77">
        <v>260.88</v>
      </c>
      <c r="J194" s="77">
        <v>15101</v>
      </c>
      <c r="K194" s="77">
        <v>0</v>
      </c>
      <c r="L194" s="77">
        <v>140.44491757200001</v>
      </c>
      <c r="M194" s="78">
        <v>0</v>
      </c>
      <c r="N194" s="78">
        <v>1.6999999999999999E-3</v>
      </c>
      <c r="O194" s="78">
        <v>6.9999999999999999E-4</v>
      </c>
    </row>
    <row r="195" spans="2:15">
      <c r="B195" t="s">
        <v>836</v>
      </c>
      <c r="C195" t="s">
        <v>837</v>
      </c>
      <c r="D195" t="s">
        <v>640</v>
      </c>
      <c r="E195" t="s">
        <v>641</v>
      </c>
      <c r="F195" t="s">
        <v>838</v>
      </c>
      <c r="G195" t="s">
        <v>666</v>
      </c>
      <c r="H195" t="s">
        <v>203</v>
      </c>
      <c r="I195" s="77">
        <v>2173.9699999999998</v>
      </c>
      <c r="J195" s="77">
        <v>12800</v>
      </c>
      <c r="K195" s="77">
        <v>0</v>
      </c>
      <c r="L195" s="77">
        <v>97.922565504000005</v>
      </c>
      <c r="M195" s="78">
        <v>0</v>
      </c>
      <c r="N195" s="78">
        <v>1.1999999999999999E-3</v>
      </c>
      <c r="O195" s="78">
        <v>5.0000000000000001E-4</v>
      </c>
    </row>
    <row r="196" spans="2:15">
      <c r="B196" t="s">
        <v>839</v>
      </c>
      <c r="C196" t="s">
        <v>840</v>
      </c>
      <c r="D196" t="s">
        <v>656</v>
      </c>
      <c r="E196" t="s">
        <v>641</v>
      </c>
      <c r="F196" t="s">
        <v>841</v>
      </c>
      <c r="G196" t="s">
        <v>666</v>
      </c>
      <c r="H196" t="s">
        <v>106</v>
      </c>
      <c r="I196" s="77">
        <v>188.41</v>
      </c>
      <c r="J196" s="77">
        <v>18671</v>
      </c>
      <c r="K196" s="77">
        <v>0</v>
      </c>
      <c r="L196" s="77">
        <v>125.4096808715</v>
      </c>
      <c r="M196" s="78">
        <v>0</v>
      </c>
      <c r="N196" s="78">
        <v>1.5E-3</v>
      </c>
      <c r="O196" s="78">
        <v>5.9999999999999995E-4</v>
      </c>
    </row>
    <row r="197" spans="2:15">
      <c r="B197" t="s">
        <v>842</v>
      </c>
      <c r="C197" t="s">
        <v>843</v>
      </c>
      <c r="D197" t="s">
        <v>640</v>
      </c>
      <c r="E197" t="s">
        <v>641</v>
      </c>
      <c r="F197" t="s">
        <v>844</v>
      </c>
      <c r="G197" t="s">
        <v>666</v>
      </c>
      <c r="H197" t="s">
        <v>106</v>
      </c>
      <c r="I197" s="77">
        <v>443.87</v>
      </c>
      <c r="J197" s="77">
        <v>37550</v>
      </c>
      <c r="K197" s="77">
        <v>0</v>
      </c>
      <c r="L197" s="77">
        <v>594.18990452499997</v>
      </c>
      <c r="M197" s="78">
        <v>0</v>
      </c>
      <c r="N197" s="78">
        <v>7.1000000000000004E-3</v>
      </c>
      <c r="O197" s="78">
        <v>3.0000000000000001E-3</v>
      </c>
    </row>
    <row r="198" spans="2:15">
      <c r="B198" t="s">
        <v>845</v>
      </c>
      <c r="C198" t="s">
        <v>846</v>
      </c>
      <c r="D198" t="s">
        <v>847</v>
      </c>
      <c r="E198" t="s">
        <v>641</v>
      </c>
      <c r="F198" t="s">
        <v>848</v>
      </c>
      <c r="G198" t="s">
        <v>666</v>
      </c>
      <c r="H198" t="s">
        <v>113</v>
      </c>
      <c r="I198" s="77">
        <v>637.70000000000005</v>
      </c>
      <c r="J198" s="77">
        <v>4072</v>
      </c>
      <c r="K198" s="77">
        <v>0</v>
      </c>
      <c r="L198" s="77">
        <v>114.2190795984</v>
      </c>
      <c r="M198" s="78">
        <v>0</v>
      </c>
      <c r="N198" s="78">
        <v>1.4E-3</v>
      </c>
      <c r="O198" s="78">
        <v>5.9999999999999995E-4</v>
      </c>
    </row>
    <row r="199" spans="2:15">
      <c r="B199" t="s">
        <v>849</v>
      </c>
      <c r="C199" t="s">
        <v>850</v>
      </c>
      <c r="D199" t="s">
        <v>656</v>
      </c>
      <c r="E199" t="s">
        <v>641</v>
      </c>
      <c r="F199" t="s">
        <v>851</v>
      </c>
      <c r="G199" t="s">
        <v>666</v>
      </c>
      <c r="H199" t="s">
        <v>106</v>
      </c>
      <c r="I199" s="77">
        <v>910.17</v>
      </c>
      <c r="J199" s="77">
        <v>9297</v>
      </c>
      <c r="K199" s="77">
        <v>0</v>
      </c>
      <c r="L199" s="77">
        <v>301.66496996849997</v>
      </c>
      <c r="M199" s="78">
        <v>0</v>
      </c>
      <c r="N199" s="78">
        <v>3.5999999999999999E-3</v>
      </c>
      <c r="O199" s="78">
        <v>1.5E-3</v>
      </c>
    </row>
    <row r="200" spans="2:15">
      <c r="B200" t="s">
        <v>852</v>
      </c>
      <c r="C200" t="s">
        <v>853</v>
      </c>
      <c r="D200" t="s">
        <v>640</v>
      </c>
      <c r="E200" t="s">
        <v>641</v>
      </c>
      <c r="F200" t="s">
        <v>854</v>
      </c>
      <c r="G200" t="s">
        <v>666</v>
      </c>
      <c r="H200" t="s">
        <v>106</v>
      </c>
      <c r="I200" s="77">
        <v>782.63</v>
      </c>
      <c r="J200" s="77">
        <v>4781</v>
      </c>
      <c r="K200" s="77">
        <v>0</v>
      </c>
      <c r="L200" s="77">
        <v>133.39353116949999</v>
      </c>
      <c r="M200" s="78">
        <v>0</v>
      </c>
      <c r="N200" s="78">
        <v>1.6000000000000001E-3</v>
      </c>
      <c r="O200" s="78">
        <v>6.9999999999999999E-4</v>
      </c>
    </row>
    <row r="201" spans="2:15">
      <c r="B201" t="s">
        <v>855</v>
      </c>
      <c r="C201" t="s">
        <v>856</v>
      </c>
      <c r="D201" t="s">
        <v>640</v>
      </c>
      <c r="E201" t="s">
        <v>641</v>
      </c>
      <c r="F201" t="s">
        <v>857</v>
      </c>
      <c r="G201" t="s">
        <v>670</v>
      </c>
      <c r="H201" t="s">
        <v>110</v>
      </c>
      <c r="I201" s="77">
        <v>434.86</v>
      </c>
      <c r="J201" s="77">
        <v>24245</v>
      </c>
      <c r="K201" s="77">
        <v>0</v>
      </c>
      <c r="L201" s="77">
        <v>411.21567684209998</v>
      </c>
      <c r="M201" s="78">
        <v>0</v>
      </c>
      <c r="N201" s="78">
        <v>4.8999999999999998E-3</v>
      </c>
      <c r="O201" s="78">
        <v>2.0999999999999999E-3</v>
      </c>
    </row>
    <row r="202" spans="2:15">
      <c r="B202" t="s">
        <v>858</v>
      </c>
      <c r="C202" t="s">
        <v>859</v>
      </c>
      <c r="D202" t="s">
        <v>640</v>
      </c>
      <c r="E202" t="s">
        <v>641</v>
      </c>
      <c r="F202" t="s">
        <v>860</v>
      </c>
      <c r="G202" t="s">
        <v>670</v>
      </c>
      <c r="H202" t="s">
        <v>106</v>
      </c>
      <c r="I202" s="77">
        <v>637.70000000000005</v>
      </c>
      <c r="J202" s="77">
        <v>5412</v>
      </c>
      <c r="K202" s="77">
        <v>0</v>
      </c>
      <c r="L202" s="77">
        <v>123.03643506</v>
      </c>
      <c r="M202" s="78">
        <v>0</v>
      </c>
      <c r="N202" s="78">
        <v>1.5E-3</v>
      </c>
      <c r="O202" s="78">
        <v>5.9999999999999995E-4</v>
      </c>
    </row>
    <row r="203" spans="2:15">
      <c r="B203" t="s">
        <v>861</v>
      </c>
      <c r="C203" t="s">
        <v>862</v>
      </c>
      <c r="D203" t="s">
        <v>640</v>
      </c>
      <c r="E203" t="s">
        <v>641</v>
      </c>
      <c r="F203" t="s">
        <v>863</v>
      </c>
      <c r="G203" t="s">
        <v>670</v>
      </c>
      <c r="H203" t="s">
        <v>106</v>
      </c>
      <c r="I203" s="77">
        <v>144.93</v>
      </c>
      <c r="J203" s="77">
        <v>26360</v>
      </c>
      <c r="K203" s="77">
        <v>0</v>
      </c>
      <c r="L203" s="77">
        <v>136.19564861999999</v>
      </c>
      <c r="M203" s="78">
        <v>0</v>
      </c>
      <c r="N203" s="78">
        <v>1.6000000000000001E-3</v>
      </c>
      <c r="O203" s="78">
        <v>6.9999999999999999E-4</v>
      </c>
    </row>
    <row r="204" spans="2:15">
      <c r="B204" t="s">
        <v>864</v>
      </c>
      <c r="C204" t="s">
        <v>865</v>
      </c>
      <c r="D204" t="s">
        <v>640</v>
      </c>
      <c r="E204" t="s">
        <v>641</v>
      </c>
      <c r="F204" t="s">
        <v>866</v>
      </c>
      <c r="G204" t="s">
        <v>670</v>
      </c>
      <c r="H204" t="s">
        <v>106</v>
      </c>
      <c r="I204" s="77">
        <v>3983.53</v>
      </c>
      <c r="J204" s="77">
        <v>8188</v>
      </c>
      <c r="K204" s="77">
        <v>0</v>
      </c>
      <c r="L204" s="77">
        <v>1162.801170766</v>
      </c>
      <c r="M204" s="78">
        <v>1E-4</v>
      </c>
      <c r="N204" s="78">
        <v>1.38E-2</v>
      </c>
      <c r="O204" s="78">
        <v>5.8999999999999999E-3</v>
      </c>
    </row>
    <row r="205" spans="2:15">
      <c r="B205" t="s">
        <v>867</v>
      </c>
      <c r="C205" t="s">
        <v>868</v>
      </c>
      <c r="D205" t="s">
        <v>656</v>
      </c>
      <c r="E205" t="s">
        <v>641</v>
      </c>
      <c r="F205" t="s">
        <v>869</v>
      </c>
      <c r="G205" t="s">
        <v>676</v>
      </c>
      <c r="H205" t="s">
        <v>106</v>
      </c>
      <c r="I205" s="77">
        <v>432.09</v>
      </c>
      <c r="J205" s="77">
        <v>19448</v>
      </c>
      <c r="K205" s="77">
        <v>0</v>
      </c>
      <c r="L205" s="77">
        <v>299.57715730799998</v>
      </c>
      <c r="M205" s="78">
        <v>0</v>
      </c>
      <c r="N205" s="78">
        <v>3.5999999999999999E-3</v>
      </c>
      <c r="O205" s="78">
        <v>1.5E-3</v>
      </c>
    </row>
    <row r="206" spans="2:15">
      <c r="B206" t="s">
        <v>870</v>
      </c>
      <c r="C206" t="s">
        <v>871</v>
      </c>
      <c r="D206" t="s">
        <v>640</v>
      </c>
      <c r="E206" t="s">
        <v>641</v>
      </c>
      <c r="F206" t="s">
        <v>872</v>
      </c>
      <c r="G206" t="s">
        <v>676</v>
      </c>
      <c r="H206" t="s">
        <v>106</v>
      </c>
      <c r="I206" s="77">
        <v>936.69</v>
      </c>
      <c r="J206" s="77">
        <v>16680</v>
      </c>
      <c r="K206" s="77">
        <v>0</v>
      </c>
      <c r="L206" s="77">
        <v>556.99521498000001</v>
      </c>
      <c r="M206" s="78">
        <v>0</v>
      </c>
      <c r="N206" s="78">
        <v>6.6E-3</v>
      </c>
      <c r="O206" s="78">
        <v>2.8E-3</v>
      </c>
    </row>
    <row r="207" spans="2:15">
      <c r="B207" t="s">
        <v>873</v>
      </c>
      <c r="C207" t="s">
        <v>874</v>
      </c>
      <c r="D207" t="s">
        <v>640</v>
      </c>
      <c r="E207" t="s">
        <v>641</v>
      </c>
      <c r="F207" t="s">
        <v>875</v>
      </c>
      <c r="G207" t="s">
        <v>676</v>
      </c>
      <c r="H207" t="s">
        <v>106</v>
      </c>
      <c r="I207" s="77">
        <v>283</v>
      </c>
      <c r="J207" s="77">
        <v>116281</v>
      </c>
      <c r="K207" s="77">
        <v>0</v>
      </c>
      <c r="L207" s="77">
        <v>1173.1531949499999</v>
      </c>
      <c r="M207" s="78">
        <v>0</v>
      </c>
      <c r="N207" s="78">
        <v>1.3899999999999999E-2</v>
      </c>
      <c r="O207" s="78">
        <v>5.8999999999999999E-3</v>
      </c>
    </row>
    <row r="208" spans="2:15">
      <c r="B208" t="s">
        <v>876</v>
      </c>
      <c r="C208" t="s">
        <v>877</v>
      </c>
      <c r="D208" t="s">
        <v>640</v>
      </c>
      <c r="E208" t="s">
        <v>641</v>
      </c>
      <c r="F208" t="s">
        <v>878</v>
      </c>
      <c r="G208" t="s">
        <v>676</v>
      </c>
      <c r="H208" t="s">
        <v>106</v>
      </c>
      <c r="I208" s="77">
        <v>299.45</v>
      </c>
      <c r="J208" s="77">
        <v>24156</v>
      </c>
      <c r="K208" s="77">
        <v>0</v>
      </c>
      <c r="L208" s="77">
        <v>257.87478123</v>
      </c>
      <c r="M208" s="78">
        <v>0</v>
      </c>
      <c r="N208" s="78">
        <v>3.0999999999999999E-3</v>
      </c>
      <c r="O208" s="78">
        <v>1.2999999999999999E-3</v>
      </c>
    </row>
    <row r="209" spans="2:15">
      <c r="B209" t="s">
        <v>879</v>
      </c>
      <c r="C209" t="s">
        <v>880</v>
      </c>
      <c r="D209" t="s">
        <v>640</v>
      </c>
      <c r="E209" t="s">
        <v>641</v>
      </c>
      <c r="F209" t="s">
        <v>881</v>
      </c>
      <c r="G209" t="s">
        <v>676</v>
      </c>
      <c r="H209" t="s">
        <v>106</v>
      </c>
      <c r="I209" s="77">
        <v>1775.44</v>
      </c>
      <c r="J209" s="77">
        <v>15771</v>
      </c>
      <c r="K209" s="77">
        <v>0</v>
      </c>
      <c r="L209" s="77">
        <v>998.21655015600004</v>
      </c>
      <c r="M209" s="78">
        <v>0</v>
      </c>
      <c r="N209" s="78">
        <v>1.1900000000000001E-2</v>
      </c>
      <c r="O209" s="78">
        <v>5.1000000000000004E-3</v>
      </c>
    </row>
    <row r="210" spans="2:15">
      <c r="B210" t="s">
        <v>882</v>
      </c>
      <c r="C210" t="s">
        <v>883</v>
      </c>
      <c r="D210" t="s">
        <v>640</v>
      </c>
      <c r="E210" t="s">
        <v>641</v>
      </c>
      <c r="F210" t="s">
        <v>884</v>
      </c>
      <c r="G210" t="s">
        <v>676</v>
      </c>
      <c r="H210" t="s">
        <v>106</v>
      </c>
      <c r="I210" s="77">
        <v>1266.95</v>
      </c>
      <c r="J210" s="77">
        <v>9574</v>
      </c>
      <c r="K210" s="77">
        <v>0</v>
      </c>
      <c r="L210" s="77">
        <v>432.42663204500002</v>
      </c>
      <c r="M210" s="78">
        <v>0</v>
      </c>
      <c r="N210" s="78">
        <v>5.1000000000000004E-3</v>
      </c>
      <c r="O210" s="78">
        <v>2.2000000000000001E-3</v>
      </c>
    </row>
    <row r="211" spans="2:15">
      <c r="B211" t="s">
        <v>885</v>
      </c>
      <c r="C211" t="s">
        <v>886</v>
      </c>
      <c r="D211" t="s">
        <v>640</v>
      </c>
      <c r="E211" t="s">
        <v>641</v>
      </c>
      <c r="F211" t="s">
        <v>887</v>
      </c>
      <c r="G211" t="s">
        <v>676</v>
      </c>
      <c r="H211" t="s">
        <v>106</v>
      </c>
      <c r="I211" s="77">
        <v>926.05</v>
      </c>
      <c r="J211" s="77">
        <v>6367</v>
      </c>
      <c r="K211" s="77">
        <v>0</v>
      </c>
      <c r="L211" s="77">
        <v>210.19811647750001</v>
      </c>
      <c r="M211" s="78">
        <v>0</v>
      </c>
      <c r="N211" s="78">
        <v>2.5000000000000001E-3</v>
      </c>
      <c r="O211" s="78">
        <v>1.1000000000000001E-3</v>
      </c>
    </row>
    <row r="212" spans="2:15">
      <c r="B212" t="s">
        <v>888</v>
      </c>
      <c r="C212" t="s">
        <v>889</v>
      </c>
      <c r="D212" t="s">
        <v>640</v>
      </c>
      <c r="E212" t="s">
        <v>641</v>
      </c>
      <c r="F212" t="s">
        <v>890</v>
      </c>
      <c r="G212" t="s">
        <v>676</v>
      </c>
      <c r="H212" t="s">
        <v>106</v>
      </c>
      <c r="I212" s="77">
        <v>424.89</v>
      </c>
      <c r="J212" s="77">
        <v>16112</v>
      </c>
      <c r="K212" s="77">
        <v>0</v>
      </c>
      <c r="L212" s="77">
        <v>244.053756792</v>
      </c>
      <c r="M212" s="78">
        <v>0</v>
      </c>
      <c r="N212" s="78">
        <v>2.8999999999999998E-3</v>
      </c>
      <c r="O212" s="78">
        <v>1.1999999999999999E-3</v>
      </c>
    </row>
    <row r="213" spans="2:15">
      <c r="B213" t="s">
        <v>891</v>
      </c>
      <c r="C213" t="s">
        <v>892</v>
      </c>
      <c r="D213" t="s">
        <v>640</v>
      </c>
      <c r="E213" t="s">
        <v>641</v>
      </c>
      <c r="F213" t="s">
        <v>893</v>
      </c>
      <c r="G213" t="s">
        <v>688</v>
      </c>
      <c r="H213" t="s">
        <v>106</v>
      </c>
      <c r="I213" s="77">
        <v>344.94</v>
      </c>
      <c r="J213" s="77">
        <v>25429</v>
      </c>
      <c r="K213" s="77">
        <v>0</v>
      </c>
      <c r="L213" s="77">
        <v>312.703235619</v>
      </c>
      <c r="M213" s="78">
        <v>0</v>
      </c>
      <c r="N213" s="78">
        <v>3.7000000000000002E-3</v>
      </c>
      <c r="O213" s="78">
        <v>1.6000000000000001E-3</v>
      </c>
    </row>
    <row r="214" spans="2:15">
      <c r="B214" t="s">
        <v>894</v>
      </c>
      <c r="C214" t="s">
        <v>895</v>
      </c>
      <c r="D214" t="s">
        <v>640</v>
      </c>
      <c r="E214" t="s">
        <v>641</v>
      </c>
      <c r="F214" t="s">
        <v>896</v>
      </c>
      <c r="G214" t="s">
        <v>688</v>
      </c>
      <c r="H214" t="s">
        <v>106</v>
      </c>
      <c r="I214" s="77">
        <v>811.61</v>
      </c>
      <c r="J214" s="77">
        <v>3931</v>
      </c>
      <c r="K214" s="77">
        <v>0</v>
      </c>
      <c r="L214" s="77">
        <v>113.7391471415</v>
      </c>
      <c r="M214" s="78">
        <v>0</v>
      </c>
      <c r="N214" s="78">
        <v>1.4E-3</v>
      </c>
      <c r="O214" s="78">
        <v>5.9999999999999995E-4</v>
      </c>
    </row>
    <row r="215" spans="2:15">
      <c r="B215" t="s">
        <v>897</v>
      </c>
      <c r="C215" t="s">
        <v>898</v>
      </c>
      <c r="D215" t="s">
        <v>640</v>
      </c>
      <c r="E215" t="s">
        <v>641</v>
      </c>
      <c r="F215" t="s">
        <v>899</v>
      </c>
      <c r="G215" t="s">
        <v>688</v>
      </c>
      <c r="H215" t="s">
        <v>110</v>
      </c>
      <c r="I215" s="77">
        <v>9742.2800000000007</v>
      </c>
      <c r="J215" s="77">
        <v>286.89999999999998</v>
      </c>
      <c r="K215" s="77">
        <v>0</v>
      </c>
      <c r="L215" s="77">
        <v>109.015730328396</v>
      </c>
      <c r="M215" s="78">
        <v>0</v>
      </c>
      <c r="N215" s="78">
        <v>1.2999999999999999E-3</v>
      </c>
      <c r="O215" s="78">
        <v>5.9999999999999995E-4</v>
      </c>
    </row>
    <row r="216" spans="2:15">
      <c r="B216" t="s">
        <v>900</v>
      </c>
      <c r="C216" t="s">
        <v>901</v>
      </c>
      <c r="D216" t="s">
        <v>656</v>
      </c>
      <c r="E216" t="s">
        <v>641</v>
      </c>
      <c r="F216" t="s">
        <v>902</v>
      </c>
      <c r="G216" t="s">
        <v>688</v>
      </c>
      <c r="H216" t="s">
        <v>106</v>
      </c>
      <c r="I216" s="77">
        <v>481.42</v>
      </c>
      <c r="J216" s="77">
        <v>16396</v>
      </c>
      <c r="K216" s="77">
        <v>0</v>
      </c>
      <c r="L216" s="77">
        <v>281.39836670800003</v>
      </c>
      <c r="M216" s="78">
        <v>0</v>
      </c>
      <c r="N216" s="78">
        <v>3.3E-3</v>
      </c>
      <c r="O216" s="78">
        <v>1.4E-3</v>
      </c>
    </row>
    <row r="217" spans="2:15">
      <c r="B217" t="s">
        <v>903</v>
      </c>
      <c r="C217" t="s">
        <v>904</v>
      </c>
      <c r="D217" t="s">
        <v>640</v>
      </c>
      <c r="E217" t="s">
        <v>641</v>
      </c>
      <c r="F217" t="s">
        <v>905</v>
      </c>
      <c r="G217" t="s">
        <v>688</v>
      </c>
      <c r="H217" t="s">
        <v>203</v>
      </c>
      <c r="I217" s="77">
        <v>14110.79</v>
      </c>
      <c r="J217" s="77">
        <v>8106</v>
      </c>
      <c r="K217" s="77">
        <v>0</v>
      </c>
      <c r="L217" s="77">
        <v>402.51048230105999</v>
      </c>
      <c r="M217" s="78">
        <v>0</v>
      </c>
      <c r="N217" s="78">
        <v>4.7999999999999996E-3</v>
      </c>
      <c r="O217" s="78">
        <v>2E-3</v>
      </c>
    </row>
    <row r="218" spans="2:15">
      <c r="B218" t="s">
        <v>906</v>
      </c>
      <c r="C218" t="s">
        <v>907</v>
      </c>
      <c r="D218" t="s">
        <v>640</v>
      </c>
      <c r="E218" t="s">
        <v>641</v>
      </c>
      <c r="F218" t="s">
        <v>908</v>
      </c>
      <c r="G218" t="s">
        <v>909</v>
      </c>
      <c r="H218" t="s">
        <v>110</v>
      </c>
      <c r="I218" s="77">
        <v>4200.8100000000004</v>
      </c>
      <c r="J218" s="77">
        <v>2465.5</v>
      </c>
      <c r="K218" s="77">
        <v>0</v>
      </c>
      <c r="L218" s="77">
        <v>403.957856436165</v>
      </c>
      <c r="M218" s="78">
        <v>0</v>
      </c>
      <c r="N218" s="78">
        <v>4.7999999999999996E-3</v>
      </c>
      <c r="O218" s="78">
        <v>2E-3</v>
      </c>
    </row>
    <row r="219" spans="2:15">
      <c r="B219" t="s">
        <v>910</v>
      </c>
      <c r="C219" t="s">
        <v>745</v>
      </c>
      <c r="D219" t="s">
        <v>640</v>
      </c>
      <c r="E219" t="s">
        <v>641</v>
      </c>
      <c r="F219" t="s">
        <v>911</v>
      </c>
      <c r="G219" t="s">
        <v>909</v>
      </c>
      <c r="H219" t="s">
        <v>106</v>
      </c>
      <c r="I219" s="77">
        <v>67.790000000000006</v>
      </c>
      <c r="J219" s="77">
        <v>99300</v>
      </c>
      <c r="K219" s="77">
        <v>0</v>
      </c>
      <c r="L219" s="77">
        <v>239.97965055</v>
      </c>
      <c r="M219" s="78">
        <v>0</v>
      </c>
      <c r="N219" s="78">
        <v>2.8E-3</v>
      </c>
      <c r="O219" s="78">
        <v>1.1999999999999999E-3</v>
      </c>
    </row>
    <row r="220" spans="2:15">
      <c r="B220" t="s">
        <v>912</v>
      </c>
      <c r="C220" t="s">
        <v>745</v>
      </c>
      <c r="D220" t="s">
        <v>640</v>
      </c>
      <c r="E220" t="s">
        <v>641</v>
      </c>
      <c r="F220" t="s">
        <v>913</v>
      </c>
      <c r="G220" t="s">
        <v>909</v>
      </c>
      <c r="H220" t="s">
        <v>106</v>
      </c>
      <c r="I220" s="77">
        <v>1476.69</v>
      </c>
      <c r="J220" s="77">
        <v>9342</v>
      </c>
      <c r="K220" s="77">
        <v>0</v>
      </c>
      <c r="L220" s="77">
        <v>491.80023398700001</v>
      </c>
      <c r="M220" s="78">
        <v>0</v>
      </c>
      <c r="N220" s="78">
        <v>5.7999999999999996E-3</v>
      </c>
      <c r="O220" s="78">
        <v>2.5000000000000001E-3</v>
      </c>
    </row>
    <row r="221" spans="2:15">
      <c r="B221" t="s">
        <v>914</v>
      </c>
      <c r="C221" t="s">
        <v>915</v>
      </c>
      <c r="D221" t="s">
        <v>640</v>
      </c>
      <c r="E221" t="s">
        <v>641</v>
      </c>
      <c r="F221" t="s">
        <v>916</v>
      </c>
      <c r="G221" t="s">
        <v>101</v>
      </c>
      <c r="H221" t="s">
        <v>110</v>
      </c>
      <c r="I221" s="77">
        <v>49.28</v>
      </c>
      <c r="J221" s="77">
        <v>33845</v>
      </c>
      <c r="K221" s="77">
        <v>0</v>
      </c>
      <c r="L221" s="77">
        <v>65.052386044800002</v>
      </c>
      <c r="M221" s="78">
        <v>0</v>
      </c>
      <c r="N221" s="78">
        <v>8.0000000000000004E-4</v>
      </c>
      <c r="O221" s="78">
        <v>2.9999999999999997E-4</v>
      </c>
    </row>
    <row r="222" spans="2:15">
      <c r="B222" t="s">
        <v>917</v>
      </c>
      <c r="C222" t="s">
        <v>918</v>
      </c>
      <c r="D222" t="s">
        <v>640</v>
      </c>
      <c r="E222" t="s">
        <v>641</v>
      </c>
      <c r="F222" t="s">
        <v>919</v>
      </c>
      <c r="G222" t="s">
        <v>123</v>
      </c>
      <c r="H222" t="s">
        <v>106</v>
      </c>
      <c r="I222" s="77">
        <v>521.75</v>
      </c>
      <c r="J222" s="77">
        <v>8697</v>
      </c>
      <c r="K222" s="77">
        <v>0</v>
      </c>
      <c r="L222" s="77">
        <v>161.76757008749999</v>
      </c>
      <c r="M222" s="78">
        <v>0</v>
      </c>
      <c r="N222" s="78">
        <v>1.9E-3</v>
      </c>
      <c r="O222" s="78">
        <v>8.0000000000000004E-4</v>
      </c>
    </row>
    <row r="223" spans="2:15">
      <c r="B223" t="s">
        <v>920</v>
      </c>
      <c r="C223" t="s">
        <v>921</v>
      </c>
      <c r="D223" t="s">
        <v>640</v>
      </c>
      <c r="E223" t="s">
        <v>641</v>
      </c>
      <c r="F223" t="s">
        <v>922</v>
      </c>
      <c r="G223" t="s">
        <v>338</v>
      </c>
      <c r="H223" t="s">
        <v>106</v>
      </c>
      <c r="I223" s="77">
        <v>159.41999999999999</v>
      </c>
      <c r="J223" s="77">
        <v>32407</v>
      </c>
      <c r="K223" s="77">
        <v>0</v>
      </c>
      <c r="L223" s="77">
        <v>184.17944846099999</v>
      </c>
      <c r="M223" s="78">
        <v>0</v>
      </c>
      <c r="N223" s="78">
        <v>2.2000000000000001E-3</v>
      </c>
      <c r="O223" s="78">
        <v>8.9999999999999998E-4</v>
      </c>
    </row>
    <row r="224" spans="2:15">
      <c r="B224" t="s">
        <v>923</v>
      </c>
      <c r="C224" t="s">
        <v>924</v>
      </c>
      <c r="D224" t="s">
        <v>640</v>
      </c>
      <c r="E224" t="s">
        <v>641</v>
      </c>
      <c r="F224" t="s">
        <v>375</v>
      </c>
      <c r="G224" t="s">
        <v>125</v>
      </c>
      <c r="H224" t="s">
        <v>106</v>
      </c>
      <c r="I224" s="77">
        <v>3063.02</v>
      </c>
      <c r="J224" s="77">
        <v>6766</v>
      </c>
      <c r="K224" s="77">
        <v>0</v>
      </c>
      <c r="L224" s="77">
        <v>738.824621858</v>
      </c>
      <c r="M224" s="78">
        <v>1E-4</v>
      </c>
      <c r="N224" s="78">
        <v>8.8000000000000005E-3</v>
      </c>
      <c r="O224" s="78">
        <v>3.7000000000000002E-3</v>
      </c>
    </row>
    <row r="225" spans="2:7">
      <c r="B225" t="s">
        <v>238</v>
      </c>
      <c r="E225" s="16"/>
      <c r="F225" s="16"/>
      <c r="G225" s="16"/>
    </row>
    <row r="226" spans="2:7">
      <c r="B226" t="s">
        <v>276</v>
      </c>
      <c r="E226" s="16"/>
      <c r="F226" s="16"/>
      <c r="G226" s="16"/>
    </row>
    <row r="227" spans="2:7">
      <c r="B227" t="s">
        <v>277</v>
      </c>
      <c r="E227" s="16"/>
      <c r="F227" s="16"/>
      <c r="G227" s="16"/>
    </row>
    <row r="228" spans="2:7">
      <c r="B228" t="s">
        <v>278</v>
      </c>
      <c r="E228" s="16"/>
      <c r="F228" s="16"/>
      <c r="G228" s="16"/>
    </row>
    <row r="229" spans="2:7">
      <c r="B229" t="s">
        <v>279</v>
      </c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43921</v>
      </c>
    </row>
    <row r="2" spans="2:63" s="1" customFormat="1">
      <c r="B2" s="2" t="s">
        <v>1</v>
      </c>
      <c r="C2" s="12" t="s">
        <v>1379</v>
      </c>
    </row>
    <row r="3" spans="2:63" s="1" customFormat="1">
      <c r="B3" s="2" t="s">
        <v>2</v>
      </c>
      <c r="C3" s="83" t="s">
        <v>1380</v>
      </c>
    </row>
    <row r="4" spans="2:63" s="1" customFormat="1">
      <c r="B4" s="2" t="s">
        <v>3</v>
      </c>
      <c r="C4" s="84" t="s">
        <v>197</v>
      </c>
    </row>
    <row r="5" spans="2:63">
      <c r="B5" s="74" t="s">
        <v>198</v>
      </c>
      <c r="C5" t="s">
        <v>199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988291.97</v>
      </c>
      <c r="I11" s="7"/>
      <c r="J11" s="75">
        <v>1.9305399999999999</v>
      </c>
      <c r="K11" s="75">
        <v>48467.034581192958</v>
      </c>
      <c r="L11" s="7"/>
      <c r="M11" s="76">
        <v>1</v>
      </c>
      <c r="N11" s="76">
        <v>0.24579999999999999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296563.19</v>
      </c>
      <c r="J12" s="81">
        <v>0</v>
      </c>
      <c r="K12" s="81">
        <v>5827.1247038199999</v>
      </c>
      <c r="M12" s="80">
        <v>0.1202</v>
      </c>
      <c r="N12" s="80">
        <v>2.9499999999999998E-2</v>
      </c>
    </row>
    <row r="13" spans="2:63">
      <c r="B13" s="79" t="s">
        <v>925</v>
      </c>
      <c r="D13" s="16"/>
      <c r="E13" s="16"/>
      <c r="F13" s="16"/>
      <c r="G13" s="16"/>
      <c r="H13" s="81">
        <v>296563.19</v>
      </c>
      <c r="J13" s="81">
        <v>0</v>
      </c>
      <c r="K13" s="81">
        <v>5827.1247038199999</v>
      </c>
      <c r="M13" s="80">
        <v>0.1202</v>
      </c>
      <c r="N13" s="80">
        <v>2.9499999999999998E-2</v>
      </c>
    </row>
    <row r="14" spans="2:63">
      <c r="B14" t="s">
        <v>926</v>
      </c>
      <c r="C14" t="s">
        <v>927</v>
      </c>
      <c r="D14" t="s">
        <v>100</v>
      </c>
      <c r="E14" t="s">
        <v>928</v>
      </c>
      <c r="F14" t="s">
        <v>929</v>
      </c>
      <c r="G14" t="s">
        <v>102</v>
      </c>
      <c r="H14" s="77">
        <v>38819.440000000002</v>
      </c>
      <c r="I14" s="77">
        <v>1253</v>
      </c>
      <c r="J14" s="77">
        <v>0</v>
      </c>
      <c r="K14" s="77">
        <v>486.40758319999998</v>
      </c>
      <c r="L14" s="78">
        <v>2.0000000000000001E-4</v>
      </c>
      <c r="M14" s="78">
        <v>0.01</v>
      </c>
      <c r="N14" s="78">
        <v>2.5000000000000001E-3</v>
      </c>
    </row>
    <row r="15" spans="2:63">
      <c r="B15" t="s">
        <v>930</v>
      </c>
      <c r="C15" t="s">
        <v>931</v>
      </c>
      <c r="D15" t="s">
        <v>100</v>
      </c>
      <c r="E15" t="s">
        <v>928</v>
      </c>
      <c r="F15" t="s">
        <v>929</v>
      </c>
      <c r="G15" t="s">
        <v>102</v>
      </c>
      <c r="H15" s="77">
        <v>59117.63</v>
      </c>
      <c r="I15" s="77">
        <v>1853</v>
      </c>
      <c r="J15" s="77">
        <v>0</v>
      </c>
      <c r="K15" s="77">
        <v>1095.4496839000001</v>
      </c>
      <c r="L15" s="78">
        <v>8.0000000000000004E-4</v>
      </c>
      <c r="M15" s="78">
        <v>2.2599999999999999E-2</v>
      </c>
      <c r="N15" s="78">
        <v>5.5999999999999999E-3</v>
      </c>
    </row>
    <row r="16" spans="2:63">
      <c r="B16" t="s">
        <v>932</v>
      </c>
      <c r="C16" t="s">
        <v>933</v>
      </c>
      <c r="D16" t="s">
        <v>100</v>
      </c>
      <c r="E16" t="s">
        <v>934</v>
      </c>
      <c r="F16" t="s">
        <v>929</v>
      </c>
      <c r="G16" t="s">
        <v>102</v>
      </c>
      <c r="H16" s="77">
        <v>70997.47</v>
      </c>
      <c r="I16" s="77">
        <v>1249</v>
      </c>
      <c r="J16" s="77">
        <v>0</v>
      </c>
      <c r="K16" s="77">
        <v>886.75840029999995</v>
      </c>
      <c r="L16" s="78">
        <v>2.0000000000000001E-4</v>
      </c>
      <c r="M16" s="78">
        <v>1.83E-2</v>
      </c>
      <c r="N16" s="78">
        <v>4.4999999999999997E-3</v>
      </c>
    </row>
    <row r="17" spans="2:14">
      <c r="B17" t="s">
        <v>935</v>
      </c>
      <c r="C17" t="s">
        <v>936</v>
      </c>
      <c r="D17" t="s">
        <v>100</v>
      </c>
      <c r="E17" t="s">
        <v>934</v>
      </c>
      <c r="F17" t="s">
        <v>929</v>
      </c>
      <c r="G17" t="s">
        <v>102</v>
      </c>
      <c r="H17" s="77">
        <v>24.94</v>
      </c>
      <c r="I17" s="77">
        <v>832.8</v>
      </c>
      <c r="J17" s="77">
        <v>0</v>
      </c>
      <c r="K17" s="77">
        <v>0.20770031999999999</v>
      </c>
      <c r="L17" s="78">
        <v>0</v>
      </c>
      <c r="M17" s="78">
        <v>0</v>
      </c>
      <c r="N17" s="78">
        <v>0</v>
      </c>
    </row>
    <row r="18" spans="2:14">
      <c r="B18" t="s">
        <v>937</v>
      </c>
      <c r="C18" t="s">
        <v>938</v>
      </c>
      <c r="D18" t="s">
        <v>100</v>
      </c>
      <c r="E18" t="s">
        <v>934</v>
      </c>
      <c r="F18" t="s">
        <v>929</v>
      </c>
      <c r="G18" t="s">
        <v>102</v>
      </c>
      <c r="H18" s="77">
        <v>14342.92</v>
      </c>
      <c r="I18" s="77">
        <v>1834</v>
      </c>
      <c r="J18" s="77">
        <v>0</v>
      </c>
      <c r="K18" s="77">
        <v>263.0491528</v>
      </c>
      <c r="L18" s="78">
        <v>1E-4</v>
      </c>
      <c r="M18" s="78">
        <v>5.4000000000000003E-3</v>
      </c>
      <c r="N18" s="78">
        <v>1.2999999999999999E-3</v>
      </c>
    </row>
    <row r="19" spans="2:14">
      <c r="B19" t="s">
        <v>939</v>
      </c>
      <c r="C19" t="s">
        <v>940</v>
      </c>
      <c r="D19" t="s">
        <v>100</v>
      </c>
      <c r="E19" t="s">
        <v>941</v>
      </c>
      <c r="F19" t="s">
        <v>929</v>
      </c>
      <c r="G19" t="s">
        <v>102</v>
      </c>
      <c r="H19" s="77">
        <v>11131.36</v>
      </c>
      <c r="I19" s="77">
        <v>12280</v>
      </c>
      <c r="J19" s="77">
        <v>0</v>
      </c>
      <c r="K19" s="77">
        <v>1366.931008</v>
      </c>
      <c r="L19" s="78">
        <v>1E-4</v>
      </c>
      <c r="M19" s="78">
        <v>2.8199999999999999E-2</v>
      </c>
      <c r="N19" s="78">
        <v>6.8999999999999999E-3</v>
      </c>
    </row>
    <row r="20" spans="2:14">
      <c r="B20" t="s">
        <v>942</v>
      </c>
      <c r="C20" t="s">
        <v>943</v>
      </c>
      <c r="D20" t="s">
        <v>100</v>
      </c>
      <c r="E20" t="s">
        <v>941</v>
      </c>
      <c r="F20" t="s">
        <v>929</v>
      </c>
      <c r="G20" t="s">
        <v>102</v>
      </c>
      <c r="H20" s="77">
        <v>824.72</v>
      </c>
      <c r="I20" s="77">
        <v>18050</v>
      </c>
      <c r="J20" s="77">
        <v>0</v>
      </c>
      <c r="K20" s="77">
        <v>148.86196000000001</v>
      </c>
      <c r="L20" s="78">
        <v>0</v>
      </c>
      <c r="M20" s="78">
        <v>3.0999999999999999E-3</v>
      </c>
      <c r="N20" s="78">
        <v>8.0000000000000004E-4</v>
      </c>
    </row>
    <row r="21" spans="2:14">
      <c r="B21" t="s">
        <v>944</v>
      </c>
      <c r="C21" t="s">
        <v>945</v>
      </c>
      <c r="D21" t="s">
        <v>100</v>
      </c>
      <c r="E21" t="s">
        <v>946</v>
      </c>
      <c r="F21" t="s">
        <v>929</v>
      </c>
      <c r="G21" t="s">
        <v>102</v>
      </c>
      <c r="H21" s="77">
        <v>48641.22</v>
      </c>
      <c r="I21" s="77">
        <v>1268</v>
      </c>
      <c r="J21" s="77">
        <v>0</v>
      </c>
      <c r="K21" s="77">
        <v>616.77066960000002</v>
      </c>
      <c r="L21" s="78">
        <v>1E-4</v>
      </c>
      <c r="M21" s="78">
        <v>1.2699999999999999E-2</v>
      </c>
      <c r="N21" s="78">
        <v>3.0999999999999999E-3</v>
      </c>
    </row>
    <row r="22" spans="2:14">
      <c r="B22" t="s">
        <v>947</v>
      </c>
      <c r="C22" t="s">
        <v>948</v>
      </c>
      <c r="D22" t="s">
        <v>100</v>
      </c>
      <c r="E22" t="s">
        <v>946</v>
      </c>
      <c r="F22" t="s">
        <v>929</v>
      </c>
      <c r="G22" t="s">
        <v>102</v>
      </c>
      <c r="H22" s="77">
        <v>0.01</v>
      </c>
      <c r="I22" s="77">
        <v>1313</v>
      </c>
      <c r="J22" s="77">
        <v>0</v>
      </c>
      <c r="K22" s="77">
        <v>1.3129999999999999E-4</v>
      </c>
      <c r="L22" s="78">
        <v>0</v>
      </c>
      <c r="M22" s="78">
        <v>0</v>
      </c>
      <c r="N22" s="78">
        <v>0</v>
      </c>
    </row>
    <row r="23" spans="2:14">
      <c r="B23" t="s">
        <v>949</v>
      </c>
      <c r="C23" t="s">
        <v>950</v>
      </c>
      <c r="D23" t="s">
        <v>100</v>
      </c>
      <c r="E23" t="s">
        <v>946</v>
      </c>
      <c r="F23" t="s">
        <v>929</v>
      </c>
      <c r="G23" t="s">
        <v>102</v>
      </c>
      <c r="H23" s="77">
        <v>52663.48</v>
      </c>
      <c r="I23" s="77">
        <v>1828</v>
      </c>
      <c r="J23" s="77">
        <v>0</v>
      </c>
      <c r="K23" s="77">
        <v>962.68841440000006</v>
      </c>
      <c r="L23" s="78">
        <v>2.9999999999999997E-4</v>
      </c>
      <c r="M23" s="78">
        <v>1.9900000000000001E-2</v>
      </c>
      <c r="N23" s="78">
        <v>4.8999999999999998E-3</v>
      </c>
    </row>
    <row r="24" spans="2:14">
      <c r="B24" s="79" t="s">
        <v>951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952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230</v>
      </c>
      <c r="C27" t="s">
        <v>230</v>
      </c>
      <c r="D27" s="16"/>
      <c r="E27" s="16"/>
      <c r="F27" t="s">
        <v>230</v>
      </c>
      <c r="G27" t="s">
        <v>230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953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230</v>
      </c>
      <c r="C29" t="s">
        <v>230</v>
      </c>
      <c r="D29" s="16"/>
      <c r="E29" s="16"/>
      <c r="F29" t="s">
        <v>230</v>
      </c>
      <c r="G29" t="s">
        <v>230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284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230</v>
      </c>
      <c r="C31" t="s">
        <v>230</v>
      </c>
      <c r="D31" s="16"/>
      <c r="E31" s="16"/>
      <c r="F31" t="s">
        <v>230</v>
      </c>
      <c r="G31" t="s">
        <v>230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954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236</v>
      </c>
      <c r="D34" s="16"/>
      <c r="E34" s="16"/>
      <c r="F34" s="16"/>
      <c r="G34" s="16"/>
      <c r="H34" s="81">
        <v>691728.78</v>
      </c>
      <c r="J34" s="81">
        <v>1.9305399999999999</v>
      </c>
      <c r="K34" s="81">
        <v>42639.909877372957</v>
      </c>
      <c r="M34" s="80">
        <v>0.87980000000000003</v>
      </c>
      <c r="N34" s="80">
        <v>0.2162</v>
      </c>
    </row>
    <row r="35" spans="2:14">
      <c r="B35" s="79" t="s">
        <v>955</v>
      </c>
      <c r="D35" s="16"/>
      <c r="E35" s="16"/>
      <c r="F35" s="16"/>
      <c r="G35" s="16"/>
      <c r="H35" s="81">
        <v>686296.41</v>
      </c>
      <c r="J35" s="81">
        <v>1.9305399999999999</v>
      </c>
      <c r="K35" s="81">
        <v>42166.982412571961</v>
      </c>
      <c r="M35" s="80">
        <v>0.87</v>
      </c>
      <c r="N35" s="80">
        <v>0.21379999999999999</v>
      </c>
    </row>
    <row r="36" spans="2:14">
      <c r="B36" t="s">
        <v>956</v>
      </c>
      <c r="C36" t="s">
        <v>957</v>
      </c>
      <c r="D36" t="s">
        <v>640</v>
      </c>
      <c r="E36" t="s">
        <v>958</v>
      </c>
      <c r="F36" t="s">
        <v>753</v>
      </c>
      <c r="G36" t="s">
        <v>106</v>
      </c>
      <c r="H36" s="77">
        <v>231.76</v>
      </c>
      <c r="I36" s="77">
        <v>384.21</v>
      </c>
      <c r="J36" s="77">
        <v>0</v>
      </c>
      <c r="K36" s="77">
        <v>3.17443676724</v>
      </c>
      <c r="L36" s="78">
        <v>0</v>
      </c>
      <c r="M36" s="78">
        <v>1E-4</v>
      </c>
      <c r="N36" s="78">
        <v>0</v>
      </c>
    </row>
    <row r="37" spans="2:14">
      <c r="B37" t="s">
        <v>959</v>
      </c>
      <c r="C37" t="s">
        <v>960</v>
      </c>
      <c r="D37" t="s">
        <v>640</v>
      </c>
      <c r="E37" t="s">
        <v>961</v>
      </c>
      <c r="F37" t="s">
        <v>753</v>
      </c>
      <c r="G37" t="s">
        <v>204</v>
      </c>
      <c r="H37" s="77">
        <v>209428.49</v>
      </c>
      <c r="I37" s="77">
        <v>2390</v>
      </c>
      <c r="J37" s="77">
        <v>0</v>
      </c>
      <c r="K37" s="77">
        <v>2296.9509440579</v>
      </c>
      <c r="L37" s="78">
        <v>8.9999999999999998E-4</v>
      </c>
      <c r="M37" s="78">
        <v>4.7399999999999998E-2</v>
      </c>
      <c r="N37" s="78">
        <v>1.1599999999999999E-2</v>
      </c>
    </row>
    <row r="38" spans="2:14">
      <c r="B38" t="s">
        <v>962</v>
      </c>
      <c r="C38" t="s">
        <v>963</v>
      </c>
      <c r="D38" t="s">
        <v>640</v>
      </c>
      <c r="E38" t="s">
        <v>964</v>
      </c>
      <c r="F38" t="s">
        <v>753</v>
      </c>
      <c r="G38" t="s">
        <v>106</v>
      </c>
      <c r="H38" s="77">
        <v>2843.55</v>
      </c>
      <c r="I38" s="77">
        <v>11446</v>
      </c>
      <c r="J38" s="77">
        <v>0</v>
      </c>
      <c r="K38" s="77">
        <v>1160.3102931450001</v>
      </c>
      <c r="L38" s="78">
        <v>0</v>
      </c>
      <c r="M38" s="78">
        <v>2.3900000000000001E-2</v>
      </c>
      <c r="N38" s="78">
        <v>5.8999999999999999E-3</v>
      </c>
    </row>
    <row r="39" spans="2:14">
      <c r="B39" t="s">
        <v>965</v>
      </c>
      <c r="C39" t="s">
        <v>966</v>
      </c>
      <c r="D39" t="s">
        <v>640</v>
      </c>
      <c r="E39" t="s">
        <v>967</v>
      </c>
      <c r="F39" t="s">
        <v>753</v>
      </c>
      <c r="G39" t="s">
        <v>106</v>
      </c>
      <c r="H39" s="77">
        <v>5927.69</v>
      </c>
      <c r="I39" s="77">
        <v>4424</v>
      </c>
      <c r="J39" s="77">
        <v>0</v>
      </c>
      <c r="K39" s="77">
        <v>934.88918496400004</v>
      </c>
      <c r="L39" s="78">
        <v>0</v>
      </c>
      <c r="M39" s="78">
        <v>1.9300000000000001E-2</v>
      </c>
      <c r="N39" s="78">
        <v>4.7000000000000002E-3</v>
      </c>
    </row>
    <row r="40" spans="2:14">
      <c r="B40" t="s">
        <v>968</v>
      </c>
      <c r="C40" t="s">
        <v>969</v>
      </c>
      <c r="D40" t="s">
        <v>656</v>
      </c>
      <c r="E40" t="s">
        <v>970</v>
      </c>
      <c r="F40" t="s">
        <v>753</v>
      </c>
      <c r="G40" t="s">
        <v>106</v>
      </c>
      <c r="H40" s="77">
        <v>7956.09</v>
      </c>
      <c r="I40" s="77">
        <v>5447</v>
      </c>
      <c r="J40" s="77">
        <v>0</v>
      </c>
      <c r="K40" s="77">
        <v>1544.9577124995001</v>
      </c>
      <c r="L40" s="78">
        <v>0</v>
      </c>
      <c r="M40" s="78">
        <v>3.1899999999999998E-2</v>
      </c>
      <c r="N40" s="78">
        <v>7.7999999999999996E-3</v>
      </c>
    </row>
    <row r="41" spans="2:14">
      <c r="B41" t="s">
        <v>971</v>
      </c>
      <c r="C41" t="s">
        <v>972</v>
      </c>
      <c r="D41" t="s">
        <v>640</v>
      </c>
      <c r="E41" t="s">
        <v>973</v>
      </c>
      <c r="F41" t="s">
        <v>753</v>
      </c>
      <c r="G41" t="s">
        <v>116</v>
      </c>
      <c r="H41" s="77">
        <v>12407.22</v>
      </c>
      <c r="I41" s="77">
        <v>3066</v>
      </c>
      <c r="J41" s="77">
        <v>0</v>
      </c>
      <c r="K41" s="77">
        <v>951.08949407303999</v>
      </c>
      <c r="L41" s="78">
        <v>0</v>
      </c>
      <c r="M41" s="78">
        <v>1.9599999999999999E-2</v>
      </c>
      <c r="N41" s="78">
        <v>4.7999999999999996E-3</v>
      </c>
    </row>
    <row r="42" spans="2:14">
      <c r="B42" t="s">
        <v>974</v>
      </c>
      <c r="C42" t="s">
        <v>975</v>
      </c>
      <c r="D42" t="s">
        <v>656</v>
      </c>
      <c r="E42" t="s">
        <v>976</v>
      </c>
      <c r="F42" t="s">
        <v>753</v>
      </c>
      <c r="G42" t="s">
        <v>106</v>
      </c>
      <c r="H42" s="77">
        <v>3924.74</v>
      </c>
      <c r="I42" s="77">
        <v>8858</v>
      </c>
      <c r="J42" s="77">
        <v>0</v>
      </c>
      <c r="K42" s="77">
        <v>1239.3846176980001</v>
      </c>
      <c r="L42" s="78">
        <v>0</v>
      </c>
      <c r="M42" s="78">
        <v>2.5600000000000001E-2</v>
      </c>
      <c r="N42" s="78">
        <v>6.3E-3</v>
      </c>
    </row>
    <row r="43" spans="2:14">
      <c r="B43" t="s">
        <v>977</v>
      </c>
      <c r="C43" t="s">
        <v>978</v>
      </c>
      <c r="D43" t="s">
        <v>640</v>
      </c>
      <c r="E43" t="s">
        <v>979</v>
      </c>
      <c r="F43" t="s">
        <v>753</v>
      </c>
      <c r="G43" t="s">
        <v>106</v>
      </c>
      <c r="H43" s="77">
        <v>151.82</v>
      </c>
      <c r="I43" s="77">
        <v>26350</v>
      </c>
      <c r="J43" s="77">
        <v>0</v>
      </c>
      <c r="K43" s="77">
        <v>142.61629205</v>
      </c>
      <c r="L43" s="78">
        <v>0</v>
      </c>
      <c r="M43" s="78">
        <v>2.8999999999999998E-3</v>
      </c>
      <c r="N43" s="78">
        <v>6.9999999999999999E-4</v>
      </c>
    </row>
    <row r="44" spans="2:14">
      <c r="B44" t="s">
        <v>980</v>
      </c>
      <c r="C44" t="s">
        <v>981</v>
      </c>
      <c r="D44" t="s">
        <v>640</v>
      </c>
      <c r="E44" t="s">
        <v>982</v>
      </c>
      <c r="F44" t="s">
        <v>753</v>
      </c>
      <c r="G44" t="s">
        <v>106</v>
      </c>
      <c r="H44" s="77">
        <v>141907.07</v>
      </c>
      <c r="I44" s="77">
        <v>664.5</v>
      </c>
      <c r="J44" s="77">
        <v>0</v>
      </c>
      <c r="K44" s="77">
        <v>3361.6968917347499</v>
      </c>
      <c r="L44" s="78">
        <v>0</v>
      </c>
      <c r="M44" s="78">
        <v>6.9400000000000003E-2</v>
      </c>
      <c r="N44" s="78">
        <v>1.7000000000000001E-2</v>
      </c>
    </row>
    <row r="45" spans="2:14">
      <c r="B45" t="s">
        <v>983</v>
      </c>
      <c r="C45" t="s">
        <v>984</v>
      </c>
      <c r="D45" t="s">
        <v>640</v>
      </c>
      <c r="E45" t="s">
        <v>985</v>
      </c>
      <c r="F45" t="s">
        <v>753</v>
      </c>
      <c r="G45" t="s">
        <v>106</v>
      </c>
      <c r="H45" s="77">
        <v>1699.76</v>
      </c>
      <c r="I45" s="77">
        <v>21029</v>
      </c>
      <c r="J45" s="77">
        <v>0</v>
      </c>
      <c r="K45" s="77">
        <v>1274.282620876</v>
      </c>
      <c r="L45" s="78">
        <v>0</v>
      </c>
      <c r="M45" s="78">
        <v>2.63E-2</v>
      </c>
      <c r="N45" s="78">
        <v>6.4999999999999997E-3</v>
      </c>
    </row>
    <row r="46" spans="2:14">
      <c r="B46" t="s">
        <v>986</v>
      </c>
      <c r="C46" t="s">
        <v>987</v>
      </c>
      <c r="D46" t="s">
        <v>640</v>
      </c>
      <c r="E46" t="s">
        <v>988</v>
      </c>
      <c r="F46" t="s">
        <v>753</v>
      </c>
      <c r="G46" t="s">
        <v>110</v>
      </c>
      <c r="H46" s="77">
        <v>2925.29</v>
      </c>
      <c r="I46" s="77">
        <v>2192</v>
      </c>
      <c r="J46" s="77">
        <v>0</v>
      </c>
      <c r="K46" s="77">
        <v>250.09642822704001</v>
      </c>
      <c r="L46" s="78">
        <v>0</v>
      </c>
      <c r="M46" s="78">
        <v>5.1999999999999998E-3</v>
      </c>
      <c r="N46" s="78">
        <v>1.2999999999999999E-3</v>
      </c>
    </row>
    <row r="47" spans="2:14">
      <c r="B47" t="s">
        <v>989</v>
      </c>
      <c r="C47" t="s">
        <v>990</v>
      </c>
      <c r="D47" t="s">
        <v>640</v>
      </c>
      <c r="E47" t="s">
        <v>991</v>
      </c>
      <c r="F47" t="s">
        <v>753</v>
      </c>
      <c r="G47" t="s">
        <v>110</v>
      </c>
      <c r="H47" s="77">
        <v>1493.89</v>
      </c>
      <c r="I47" s="77">
        <v>2836</v>
      </c>
      <c r="J47" s="77">
        <v>0</v>
      </c>
      <c r="K47" s="77">
        <v>165.24291957611999</v>
      </c>
      <c r="L47" s="78">
        <v>5.0000000000000001E-4</v>
      </c>
      <c r="M47" s="78">
        <v>3.3999999999999998E-3</v>
      </c>
      <c r="N47" s="78">
        <v>8.0000000000000004E-4</v>
      </c>
    </row>
    <row r="48" spans="2:14">
      <c r="B48" t="s">
        <v>992</v>
      </c>
      <c r="C48" t="s">
        <v>993</v>
      </c>
      <c r="D48" t="s">
        <v>994</v>
      </c>
      <c r="E48" t="s">
        <v>995</v>
      </c>
      <c r="F48" t="s">
        <v>753</v>
      </c>
      <c r="G48" t="s">
        <v>106</v>
      </c>
      <c r="H48" s="77">
        <v>3637.77</v>
      </c>
      <c r="I48" s="77">
        <v>4788</v>
      </c>
      <c r="J48" s="77">
        <v>0</v>
      </c>
      <c r="K48" s="77">
        <v>620.93896439399998</v>
      </c>
      <c r="L48" s="78">
        <v>0</v>
      </c>
      <c r="M48" s="78">
        <v>1.2800000000000001E-2</v>
      </c>
      <c r="N48" s="78">
        <v>3.0999999999999999E-3</v>
      </c>
    </row>
    <row r="49" spans="2:14">
      <c r="B49" t="s">
        <v>996</v>
      </c>
      <c r="C49" t="s">
        <v>993</v>
      </c>
      <c r="D49" t="s">
        <v>994</v>
      </c>
      <c r="E49" t="s">
        <v>995</v>
      </c>
      <c r="F49" t="s">
        <v>753</v>
      </c>
      <c r="G49" t="s">
        <v>106</v>
      </c>
      <c r="H49" s="77">
        <v>46287.77</v>
      </c>
      <c r="I49" s="77">
        <v>403</v>
      </c>
      <c r="J49" s="77">
        <v>0</v>
      </c>
      <c r="K49" s="77">
        <v>665.01407720149996</v>
      </c>
      <c r="L49" s="78">
        <v>0</v>
      </c>
      <c r="M49" s="78">
        <v>1.37E-2</v>
      </c>
      <c r="N49" s="78">
        <v>3.3999999999999998E-3</v>
      </c>
    </row>
    <row r="50" spans="2:14">
      <c r="B50" t="s">
        <v>997</v>
      </c>
      <c r="C50" t="s">
        <v>993</v>
      </c>
      <c r="D50" t="s">
        <v>994</v>
      </c>
      <c r="E50" t="s">
        <v>995</v>
      </c>
      <c r="F50" t="s">
        <v>753</v>
      </c>
      <c r="G50" t="s">
        <v>106</v>
      </c>
      <c r="H50" s="77">
        <v>27536.93</v>
      </c>
      <c r="I50" s="77">
        <v>483.88</v>
      </c>
      <c r="J50" s="77">
        <v>0</v>
      </c>
      <c r="K50" s="77">
        <v>475.02090939146001</v>
      </c>
      <c r="L50" s="78">
        <v>1.1999999999999999E-3</v>
      </c>
      <c r="M50" s="78">
        <v>9.7999999999999997E-3</v>
      </c>
      <c r="N50" s="78">
        <v>2.3999999999999998E-3</v>
      </c>
    </row>
    <row r="51" spans="2:14">
      <c r="B51" t="s">
        <v>998</v>
      </c>
      <c r="C51" t="s">
        <v>999</v>
      </c>
      <c r="D51" t="s">
        <v>640</v>
      </c>
      <c r="E51" t="s">
        <v>1000</v>
      </c>
      <c r="F51" t="s">
        <v>753</v>
      </c>
      <c r="G51" t="s">
        <v>110</v>
      </c>
      <c r="H51" s="77">
        <v>5378.01</v>
      </c>
      <c r="I51" s="77">
        <v>4230.5</v>
      </c>
      <c r="J51" s="77">
        <v>0</v>
      </c>
      <c r="K51" s="77">
        <v>887.38343590891498</v>
      </c>
      <c r="L51" s="78">
        <v>0</v>
      </c>
      <c r="M51" s="78">
        <v>1.83E-2</v>
      </c>
      <c r="N51" s="78">
        <v>4.4999999999999997E-3</v>
      </c>
    </row>
    <row r="52" spans="2:14">
      <c r="B52" t="s">
        <v>1001</v>
      </c>
      <c r="C52" t="s">
        <v>1002</v>
      </c>
      <c r="D52" t="s">
        <v>640</v>
      </c>
      <c r="E52" t="s">
        <v>1003</v>
      </c>
      <c r="F52" t="s">
        <v>753</v>
      </c>
      <c r="G52" t="s">
        <v>106</v>
      </c>
      <c r="H52" s="77">
        <v>2019.27</v>
      </c>
      <c r="I52" s="77">
        <v>14386</v>
      </c>
      <c r="J52" s="77">
        <v>0</v>
      </c>
      <c r="K52" s="77">
        <v>1035.6046295430001</v>
      </c>
      <c r="L52" s="78">
        <v>0</v>
      </c>
      <c r="M52" s="78">
        <v>2.1399999999999999E-2</v>
      </c>
      <c r="N52" s="78">
        <v>5.3E-3</v>
      </c>
    </row>
    <row r="53" spans="2:14">
      <c r="B53" t="s">
        <v>1004</v>
      </c>
      <c r="C53" t="s">
        <v>1005</v>
      </c>
      <c r="D53" t="s">
        <v>640</v>
      </c>
      <c r="E53" t="s">
        <v>1006</v>
      </c>
      <c r="F53" t="s">
        <v>753</v>
      </c>
      <c r="G53" t="s">
        <v>106</v>
      </c>
      <c r="H53" s="77">
        <v>6920.53</v>
      </c>
      <c r="I53" s="77">
        <v>4527</v>
      </c>
      <c r="J53" s="77">
        <v>0</v>
      </c>
      <c r="K53" s="77">
        <v>1116.8873814015001</v>
      </c>
      <c r="L53" s="78">
        <v>1E-3</v>
      </c>
      <c r="M53" s="78">
        <v>2.3E-2</v>
      </c>
      <c r="N53" s="78">
        <v>5.7000000000000002E-3</v>
      </c>
    </row>
    <row r="54" spans="2:14">
      <c r="B54" t="s">
        <v>1007</v>
      </c>
      <c r="C54" t="s">
        <v>1008</v>
      </c>
      <c r="D54" t="s">
        <v>640</v>
      </c>
      <c r="E54" t="s">
        <v>1009</v>
      </c>
      <c r="F54" t="s">
        <v>753</v>
      </c>
      <c r="G54" t="s">
        <v>110</v>
      </c>
      <c r="H54" s="77">
        <v>3497.09</v>
      </c>
      <c r="I54" s="77">
        <v>4268.2</v>
      </c>
      <c r="J54" s="77">
        <v>0</v>
      </c>
      <c r="K54" s="77">
        <v>582.16968082061396</v>
      </c>
      <c r="L54" s="78">
        <v>1.1000000000000001E-3</v>
      </c>
      <c r="M54" s="78">
        <v>1.2E-2</v>
      </c>
      <c r="N54" s="78">
        <v>3.0000000000000001E-3</v>
      </c>
    </row>
    <row r="55" spans="2:14">
      <c r="B55" t="s">
        <v>1010</v>
      </c>
      <c r="C55" t="s">
        <v>1011</v>
      </c>
      <c r="D55" t="s">
        <v>640</v>
      </c>
      <c r="E55" t="s">
        <v>1009</v>
      </c>
      <c r="F55" t="s">
        <v>753</v>
      </c>
      <c r="G55" t="s">
        <v>106</v>
      </c>
      <c r="H55" s="77">
        <v>1785.3</v>
      </c>
      <c r="I55" s="77">
        <v>2704.5</v>
      </c>
      <c r="J55" s="77">
        <v>0</v>
      </c>
      <c r="K55" s="77">
        <v>172.13045825250001</v>
      </c>
      <c r="L55" s="78">
        <v>0</v>
      </c>
      <c r="M55" s="78">
        <v>3.5999999999999999E-3</v>
      </c>
      <c r="N55" s="78">
        <v>8.9999999999999998E-4</v>
      </c>
    </row>
    <row r="56" spans="2:14">
      <c r="B56" t="s">
        <v>1012</v>
      </c>
      <c r="C56" t="s">
        <v>1013</v>
      </c>
      <c r="D56" t="s">
        <v>640</v>
      </c>
      <c r="E56" t="s">
        <v>1014</v>
      </c>
      <c r="F56" t="s">
        <v>753</v>
      </c>
      <c r="G56" t="s">
        <v>106</v>
      </c>
      <c r="H56" s="77">
        <v>964.23</v>
      </c>
      <c r="I56" s="77">
        <v>11714</v>
      </c>
      <c r="J56" s="77">
        <v>0</v>
      </c>
      <c r="K56" s="77">
        <v>402.66640134300002</v>
      </c>
      <c r="L56" s="78">
        <v>1E-4</v>
      </c>
      <c r="M56" s="78">
        <v>8.3000000000000001E-3</v>
      </c>
      <c r="N56" s="78">
        <v>2E-3</v>
      </c>
    </row>
    <row r="57" spans="2:14">
      <c r="B57" t="s">
        <v>1015</v>
      </c>
      <c r="C57" t="s">
        <v>1016</v>
      </c>
      <c r="D57" t="s">
        <v>640</v>
      </c>
      <c r="E57" t="s">
        <v>1017</v>
      </c>
      <c r="F57" t="s">
        <v>753</v>
      </c>
      <c r="G57" t="s">
        <v>110</v>
      </c>
      <c r="H57" s="77">
        <v>20236.47</v>
      </c>
      <c r="I57" s="77">
        <v>1996.5000000000064</v>
      </c>
      <c r="J57" s="77">
        <v>0</v>
      </c>
      <c r="K57" s="77">
        <v>1575.8035881820699</v>
      </c>
      <c r="L57" s="78">
        <v>0</v>
      </c>
      <c r="M57" s="78">
        <v>3.2500000000000001E-2</v>
      </c>
      <c r="N57" s="78">
        <v>8.0000000000000002E-3</v>
      </c>
    </row>
    <row r="58" spans="2:14">
      <c r="B58" t="s">
        <v>1018</v>
      </c>
      <c r="C58" t="s">
        <v>1019</v>
      </c>
      <c r="D58" t="s">
        <v>656</v>
      </c>
      <c r="E58" t="s">
        <v>1020</v>
      </c>
      <c r="F58" t="s">
        <v>753</v>
      </c>
      <c r="G58" t="s">
        <v>106</v>
      </c>
      <c r="H58" s="77">
        <v>3731.33</v>
      </c>
      <c r="I58" s="77">
        <v>5901</v>
      </c>
      <c r="J58" s="77">
        <v>0</v>
      </c>
      <c r="K58" s="77">
        <v>784.96231746449996</v>
      </c>
      <c r="L58" s="78">
        <v>0</v>
      </c>
      <c r="M58" s="78">
        <v>1.6199999999999999E-2</v>
      </c>
      <c r="N58" s="78">
        <v>4.0000000000000001E-3</v>
      </c>
    </row>
    <row r="59" spans="2:14">
      <c r="B59" t="s">
        <v>1021</v>
      </c>
      <c r="C59" t="s">
        <v>993</v>
      </c>
      <c r="D59" t="s">
        <v>994</v>
      </c>
      <c r="E59" t="s">
        <v>1020</v>
      </c>
      <c r="F59" t="s">
        <v>753</v>
      </c>
      <c r="G59" t="s">
        <v>106</v>
      </c>
      <c r="H59" s="77">
        <v>10203.16</v>
      </c>
      <c r="I59" s="77">
        <v>2572.5</v>
      </c>
      <c r="J59" s="77">
        <v>0</v>
      </c>
      <c r="K59" s="77">
        <v>935.72797741500005</v>
      </c>
      <c r="L59" s="78">
        <v>1.1999999999999999E-3</v>
      </c>
      <c r="M59" s="78">
        <v>1.9300000000000001E-2</v>
      </c>
      <c r="N59" s="78">
        <v>4.7000000000000002E-3</v>
      </c>
    </row>
    <row r="60" spans="2:14">
      <c r="B60" t="s">
        <v>1022</v>
      </c>
      <c r="C60" t="s">
        <v>1023</v>
      </c>
      <c r="D60" t="s">
        <v>640</v>
      </c>
      <c r="E60" t="s">
        <v>1024</v>
      </c>
      <c r="F60" t="s">
        <v>753</v>
      </c>
      <c r="G60" t="s">
        <v>110</v>
      </c>
      <c r="H60" s="77">
        <v>3538.7</v>
      </c>
      <c r="I60" s="77">
        <v>17674</v>
      </c>
      <c r="J60" s="77">
        <v>0</v>
      </c>
      <c r="K60" s="77">
        <v>2439.3639971513999</v>
      </c>
      <c r="L60" s="78">
        <v>1.1000000000000001E-3</v>
      </c>
      <c r="M60" s="78">
        <v>5.0299999999999997E-2</v>
      </c>
      <c r="N60" s="78">
        <v>1.24E-2</v>
      </c>
    </row>
    <row r="61" spans="2:14">
      <c r="B61" t="s">
        <v>1025</v>
      </c>
      <c r="C61" t="s">
        <v>1026</v>
      </c>
      <c r="D61" t="s">
        <v>640</v>
      </c>
      <c r="E61" t="s">
        <v>1027</v>
      </c>
      <c r="F61" t="s">
        <v>753</v>
      </c>
      <c r="G61" t="s">
        <v>106</v>
      </c>
      <c r="H61" s="77">
        <v>4606.3900000000003</v>
      </c>
      <c r="I61" s="77">
        <v>21190</v>
      </c>
      <c r="J61" s="77">
        <v>0</v>
      </c>
      <c r="K61" s="77">
        <v>3479.775256165</v>
      </c>
      <c r="L61" s="78">
        <v>1E-4</v>
      </c>
      <c r="M61" s="78">
        <v>7.1800000000000003E-2</v>
      </c>
      <c r="N61" s="78">
        <v>1.7600000000000001E-2</v>
      </c>
    </row>
    <row r="62" spans="2:14">
      <c r="B62" t="s">
        <v>1028</v>
      </c>
      <c r="C62" t="s">
        <v>1029</v>
      </c>
      <c r="D62" t="s">
        <v>640</v>
      </c>
      <c r="E62" t="s">
        <v>1030</v>
      </c>
      <c r="F62" t="s">
        <v>753</v>
      </c>
      <c r="G62" t="s">
        <v>113</v>
      </c>
      <c r="H62" s="77">
        <v>0</v>
      </c>
      <c r="I62" s="77">
        <v>0</v>
      </c>
      <c r="J62" s="77">
        <v>1.9305399999999999</v>
      </c>
      <c r="K62" s="77">
        <v>1.9305399999999999</v>
      </c>
      <c r="L62" s="78">
        <v>0</v>
      </c>
      <c r="M62" s="78">
        <v>0</v>
      </c>
      <c r="N62" s="78">
        <v>0</v>
      </c>
    </row>
    <row r="63" spans="2:14">
      <c r="B63" t="s">
        <v>1031</v>
      </c>
      <c r="C63" t="s">
        <v>993</v>
      </c>
      <c r="D63" t="s">
        <v>994</v>
      </c>
      <c r="E63" t="s">
        <v>1032</v>
      </c>
      <c r="F63" t="s">
        <v>1033</v>
      </c>
      <c r="G63" t="s">
        <v>106</v>
      </c>
      <c r="H63" s="77">
        <v>1579.75</v>
      </c>
      <c r="I63" s="77">
        <v>7643</v>
      </c>
      <c r="J63" s="77">
        <v>0</v>
      </c>
      <c r="K63" s="77">
        <v>430.43914276250001</v>
      </c>
      <c r="L63" s="78">
        <v>5.9999999999999995E-4</v>
      </c>
      <c r="M63" s="78">
        <v>8.8999999999999999E-3</v>
      </c>
      <c r="N63" s="78">
        <v>2.2000000000000001E-3</v>
      </c>
    </row>
    <row r="64" spans="2:14">
      <c r="B64" t="s">
        <v>1034</v>
      </c>
      <c r="C64" t="s">
        <v>1035</v>
      </c>
      <c r="D64" t="s">
        <v>640</v>
      </c>
      <c r="E64" t="s">
        <v>1036</v>
      </c>
      <c r="F64" t="s">
        <v>929</v>
      </c>
      <c r="G64" t="s">
        <v>106</v>
      </c>
      <c r="H64" s="77">
        <v>9463.09</v>
      </c>
      <c r="I64" s="77">
        <v>5078.3</v>
      </c>
      <c r="J64" s="77">
        <v>0</v>
      </c>
      <c r="K64" s="77">
        <v>1713.2110146105499</v>
      </c>
      <c r="L64" s="78">
        <v>0</v>
      </c>
      <c r="M64" s="78">
        <v>3.5299999999999998E-2</v>
      </c>
      <c r="N64" s="78">
        <v>8.6999999999999994E-3</v>
      </c>
    </row>
    <row r="65" spans="2:14">
      <c r="B65" t="s">
        <v>1037</v>
      </c>
      <c r="C65" t="s">
        <v>1038</v>
      </c>
      <c r="D65" t="s">
        <v>640</v>
      </c>
      <c r="E65" t="s">
        <v>1039</v>
      </c>
      <c r="F65" t="s">
        <v>929</v>
      </c>
      <c r="G65" t="s">
        <v>106</v>
      </c>
      <c r="H65" s="77">
        <v>2260.9299999999998</v>
      </c>
      <c r="I65" s="77">
        <v>2893</v>
      </c>
      <c r="J65" s="77">
        <v>0</v>
      </c>
      <c r="K65" s="77">
        <v>233.18203296850001</v>
      </c>
      <c r="L65" s="78">
        <v>1E-4</v>
      </c>
      <c r="M65" s="78">
        <v>4.7999999999999996E-3</v>
      </c>
      <c r="N65" s="78">
        <v>1.1999999999999999E-3</v>
      </c>
    </row>
    <row r="66" spans="2:14">
      <c r="B66" t="s">
        <v>1040</v>
      </c>
      <c r="C66" t="s">
        <v>1041</v>
      </c>
      <c r="D66" t="s">
        <v>847</v>
      </c>
      <c r="E66" t="s">
        <v>1042</v>
      </c>
      <c r="F66" t="s">
        <v>929</v>
      </c>
      <c r="G66" t="s">
        <v>106</v>
      </c>
      <c r="H66" s="77">
        <v>41791.93</v>
      </c>
      <c r="I66" s="77">
        <v>2299.5</v>
      </c>
      <c r="J66" s="77">
        <v>0</v>
      </c>
      <c r="K66" s="77">
        <v>3425.9843591977501</v>
      </c>
      <c r="L66" s="78">
        <v>0</v>
      </c>
      <c r="M66" s="78">
        <v>7.0699999999999999E-2</v>
      </c>
      <c r="N66" s="78">
        <v>1.7399999999999999E-2</v>
      </c>
    </row>
    <row r="67" spans="2:14">
      <c r="B67" t="s">
        <v>1043</v>
      </c>
      <c r="C67" t="s">
        <v>1044</v>
      </c>
      <c r="D67" t="s">
        <v>640</v>
      </c>
      <c r="E67" t="s">
        <v>1045</v>
      </c>
      <c r="F67" t="s">
        <v>929</v>
      </c>
      <c r="G67" t="s">
        <v>106</v>
      </c>
      <c r="H67" s="77">
        <v>4305.91</v>
      </c>
      <c r="I67" s="77">
        <v>5725</v>
      </c>
      <c r="J67" s="77">
        <v>0</v>
      </c>
      <c r="K67" s="77">
        <v>878.82008383749996</v>
      </c>
      <c r="L67" s="78">
        <v>0</v>
      </c>
      <c r="M67" s="78">
        <v>1.8100000000000002E-2</v>
      </c>
      <c r="N67" s="78">
        <v>4.4999999999999997E-3</v>
      </c>
    </row>
    <row r="68" spans="2:14">
      <c r="B68" t="s">
        <v>1046</v>
      </c>
      <c r="C68" t="s">
        <v>1047</v>
      </c>
      <c r="D68" t="s">
        <v>640</v>
      </c>
      <c r="E68" t="s">
        <v>1009</v>
      </c>
      <c r="F68" t="s">
        <v>929</v>
      </c>
      <c r="G68" t="s">
        <v>110</v>
      </c>
      <c r="H68" s="77">
        <v>3055.15</v>
      </c>
      <c r="I68" s="77">
        <v>10042</v>
      </c>
      <c r="J68" s="77">
        <v>0</v>
      </c>
      <c r="K68" s="77">
        <v>1196.6048751489</v>
      </c>
      <c r="L68" s="78">
        <v>8.0000000000000004E-4</v>
      </c>
      <c r="M68" s="78">
        <v>2.47E-2</v>
      </c>
      <c r="N68" s="78">
        <v>6.1000000000000004E-3</v>
      </c>
    </row>
    <row r="69" spans="2:14">
      <c r="B69" t="s">
        <v>1048</v>
      </c>
      <c r="C69" t="s">
        <v>1049</v>
      </c>
      <c r="D69" t="s">
        <v>640</v>
      </c>
      <c r="E69" t="s">
        <v>1050</v>
      </c>
      <c r="F69" t="s">
        <v>929</v>
      </c>
      <c r="G69" t="s">
        <v>202</v>
      </c>
      <c r="H69" s="77">
        <v>86762.79</v>
      </c>
      <c r="I69" s="77">
        <v>149000</v>
      </c>
      <c r="J69" s="77">
        <v>0</v>
      </c>
      <c r="K69" s="77">
        <v>4238.7197541947999</v>
      </c>
      <c r="L69" s="78">
        <v>1E-4</v>
      </c>
      <c r="M69" s="78">
        <v>8.7499999999999994E-2</v>
      </c>
      <c r="N69" s="78">
        <v>2.1499999999999998E-2</v>
      </c>
    </row>
    <row r="70" spans="2:14">
      <c r="B70" t="s">
        <v>1051</v>
      </c>
      <c r="C70" t="s">
        <v>1052</v>
      </c>
      <c r="D70" t="s">
        <v>640</v>
      </c>
      <c r="E70" t="s">
        <v>1053</v>
      </c>
      <c r="F70" t="s">
        <v>929</v>
      </c>
      <c r="G70" t="s">
        <v>106</v>
      </c>
      <c r="H70" s="77">
        <v>458.45</v>
      </c>
      <c r="I70" s="77">
        <v>48430.5</v>
      </c>
      <c r="J70" s="77">
        <v>0</v>
      </c>
      <c r="K70" s="77">
        <v>791.53562114625004</v>
      </c>
      <c r="L70" s="78">
        <v>1E-4</v>
      </c>
      <c r="M70" s="78">
        <v>1.6299999999999999E-2</v>
      </c>
      <c r="N70" s="78">
        <v>4.0000000000000001E-3</v>
      </c>
    </row>
    <row r="71" spans="2:14">
      <c r="B71" t="s">
        <v>1054</v>
      </c>
      <c r="C71" t="s">
        <v>1055</v>
      </c>
      <c r="D71" t="s">
        <v>107</v>
      </c>
      <c r="E71" t="s">
        <v>1027</v>
      </c>
      <c r="F71" t="s">
        <v>929</v>
      </c>
      <c r="G71" t="s">
        <v>120</v>
      </c>
      <c r="H71" s="77">
        <v>5378.09</v>
      </c>
      <c r="I71" s="77">
        <v>6492</v>
      </c>
      <c r="J71" s="77">
        <v>0</v>
      </c>
      <c r="K71" s="77">
        <v>758.41407840216004</v>
      </c>
      <c r="L71" s="78">
        <v>0</v>
      </c>
      <c r="M71" s="78">
        <v>1.5599999999999999E-2</v>
      </c>
      <c r="N71" s="78">
        <v>3.8E-3</v>
      </c>
    </row>
    <row r="72" spans="2:14">
      <c r="B72" s="79" t="s">
        <v>1056</v>
      </c>
      <c r="D72" s="16"/>
      <c r="E72" s="16"/>
      <c r="F72" s="16"/>
      <c r="G72" s="16"/>
      <c r="H72" s="81">
        <v>5432.37</v>
      </c>
      <c r="J72" s="81">
        <v>0</v>
      </c>
      <c r="K72" s="81">
        <v>472.92746480099999</v>
      </c>
      <c r="M72" s="80">
        <v>9.7999999999999997E-3</v>
      </c>
      <c r="N72" s="80">
        <v>2.3999999999999998E-3</v>
      </c>
    </row>
    <row r="73" spans="2:14">
      <c r="B73" t="s">
        <v>1057</v>
      </c>
      <c r="C73" t="s">
        <v>1058</v>
      </c>
      <c r="D73" t="s">
        <v>123</v>
      </c>
      <c r="E73" t="s">
        <v>1059</v>
      </c>
      <c r="F73" t="s">
        <v>1033</v>
      </c>
      <c r="G73" t="s">
        <v>106</v>
      </c>
      <c r="H73" s="77">
        <v>5432.37</v>
      </c>
      <c r="I73" s="77">
        <v>2442</v>
      </c>
      <c r="J73" s="77">
        <v>0</v>
      </c>
      <c r="K73" s="77">
        <v>472.92746480099999</v>
      </c>
      <c r="L73" s="78">
        <v>2.9999999999999997E-4</v>
      </c>
      <c r="M73" s="78">
        <v>9.7999999999999997E-3</v>
      </c>
      <c r="N73" s="78">
        <v>2.3999999999999998E-3</v>
      </c>
    </row>
    <row r="74" spans="2:14">
      <c r="B74" s="79" t="s">
        <v>284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230</v>
      </c>
      <c r="C75" t="s">
        <v>230</v>
      </c>
      <c r="D75" s="16"/>
      <c r="E75" s="16"/>
      <c r="F75" t="s">
        <v>230</v>
      </c>
      <c r="G75" t="s">
        <v>230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954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t="s">
        <v>238</v>
      </c>
      <c r="D78" s="16"/>
      <c r="E78" s="16"/>
      <c r="F78" s="16"/>
      <c r="G78" s="16"/>
    </row>
    <row r="79" spans="2:14">
      <c r="B79" t="s">
        <v>276</v>
      </c>
      <c r="D79" s="16"/>
      <c r="E79" s="16"/>
      <c r="F79" s="16"/>
      <c r="G79" s="16"/>
    </row>
    <row r="80" spans="2:14">
      <c r="B80" t="s">
        <v>277</v>
      </c>
      <c r="D80" s="16"/>
      <c r="E80" s="16"/>
      <c r="F80" s="16"/>
      <c r="G80" s="16"/>
    </row>
    <row r="81" spans="2:7">
      <c r="B81" t="s">
        <v>278</v>
      </c>
      <c r="D81" s="16"/>
      <c r="E81" s="16"/>
      <c r="F81" s="16"/>
      <c r="G81" s="16"/>
    </row>
    <row r="82" spans="2:7">
      <c r="B82" t="s">
        <v>279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43921</v>
      </c>
    </row>
    <row r="2" spans="2:65" s="1" customFormat="1">
      <c r="B2" s="2" t="s">
        <v>1</v>
      </c>
      <c r="C2" s="12" t="s">
        <v>1379</v>
      </c>
    </row>
    <row r="3" spans="2:65" s="1" customFormat="1">
      <c r="B3" s="2" t="s">
        <v>2</v>
      </c>
      <c r="C3" s="83" t="s">
        <v>1380</v>
      </c>
    </row>
    <row r="4" spans="2:65" s="1" customFormat="1">
      <c r="B4" s="2" t="s">
        <v>3</v>
      </c>
      <c r="C4" s="84" t="s">
        <v>197</v>
      </c>
    </row>
    <row r="5" spans="2:65">
      <c r="B5" s="74" t="s">
        <v>198</v>
      </c>
      <c r="C5" t="s">
        <v>199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66402.61</v>
      </c>
      <c r="K11" s="7"/>
      <c r="L11" s="75">
        <v>5864.1153560724861</v>
      </c>
      <c r="M11" s="7"/>
      <c r="N11" s="76">
        <v>1</v>
      </c>
      <c r="O11" s="76">
        <v>2.9700000000000001E-2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1060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1061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66402.61</v>
      </c>
      <c r="L21" s="81">
        <v>5864.1153560724861</v>
      </c>
      <c r="N21" s="80">
        <v>1</v>
      </c>
      <c r="O21" s="80">
        <v>2.9700000000000001E-2</v>
      </c>
    </row>
    <row r="22" spans="2:15">
      <c r="B22" s="79" t="s">
        <v>1060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1061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I25" t="s">
        <v>230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66402.61</v>
      </c>
      <c r="L26" s="81">
        <v>5864.1153560724861</v>
      </c>
      <c r="N26" s="80">
        <v>1</v>
      </c>
      <c r="O26" s="80">
        <v>2.9700000000000001E-2</v>
      </c>
    </row>
    <row r="27" spans="2:15">
      <c r="B27" t="s">
        <v>1062</v>
      </c>
      <c r="C27" t="s">
        <v>1063</v>
      </c>
      <c r="D27" t="s">
        <v>123</v>
      </c>
      <c r="E27" t="s">
        <v>1064</v>
      </c>
      <c r="F27" t="s">
        <v>753</v>
      </c>
      <c r="G27" t="s">
        <v>230</v>
      </c>
      <c r="H27" t="s">
        <v>231</v>
      </c>
      <c r="I27" t="s">
        <v>106</v>
      </c>
      <c r="J27" s="77">
        <v>48075.75</v>
      </c>
      <c r="K27" s="77">
        <v>1189.7</v>
      </c>
      <c r="L27" s="77">
        <v>2039.02740997875</v>
      </c>
      <c r="M27" s="78">
        <v>0</v>
      </c>
      <c r="N27" s="78">
        <v>0.34770000000000001</v>
      </c>
      <c r="O27" s="78">
        <v>1.03E-2</v>
      </c>
    </row>
    <row r="28" spans="2:15">
      <c r="B28" t="s">
        <v>1065</v>
      </c>
      <c r="C28" t="s">
        <v>1066</v>
      </c>
      <c r="D28" t="s">
        <v>123</v>
      </c>
      <c r="E28" t="s">
        <v>1067</v>
      </c>
      <c r="F28" t="s">
        <v>753</v>
      </c>
      <c r="G28" t="s">
        <v>230</v>
      </c>
      <c r="H28" t="s">
        <v>231</v>
      </c>
      <c r="I28" t="s">
        <v>110</v>
      </c>
      <c r="J28" s="77">
        <v>2475.0500000000002</v>
      </c>
      <c r="K28" s="77">
        <v>2688</v>
      </c>
      <c r="L28" s="77">
        <v>259.48440040320003</v>
      </c>
      <c r="M28" s="78">
        <v>0</v>
      </c>
      <c r="N28" s="78">
        <v>4.4200000000000003E-2</v>
      </c>
      <c r="O28" s="78">
        <v>1.2999999999999999E-3</v>
      </c>
    </row>
    <row r="29" spans="2:15">
      <c r="B29" t="s">
        <v>1068</v>
      </c>
      <c r="C29" t="s">
        <v>1069</v>
      </c>
      <c r="D29" t="s">
        <v>123</v>
      </c>
      <c r="E29" t="s">
        <v>1067</v>
      </c>
      <c r="F29" t="s">
        <v>753</v>
      </c>
      <c r="G29" t="s">
        <v>230</v>
      </c>
      <c r="H29" t="s">
        <v>231</v>
      </c>
      <c r="I29" t="s">
        <v>202</v>
      </c>
      <c r="J29" s="77">
        <v>9565.4599999999991</v>
      </c>
      <c r="K29" s="77">
        <v>123200</v>
      </c>
      <c r="L29" s="77">
        <v>386.39499665535999</v>
      </c>
      <c r="M29" s="78">
        <v>0</v>
      </c>
      <c r="N29" s="78">
        <v>6.59E-2</v>
      </c>
      <c r="O29" s="78">
        <v>2E-3</v>
      </c>
    </row>
    <row r="30" spans="2:15">
      <c r="B30" t="s">
        <v>1070</v>
      </c>
      <c r="C30" t="s">
        <v>1071</v>
      </c>
      <c r="D30" t="s">
        <v>123</v>
      </c>
      <c r="E30" t="s">
        <v>1072</v>
      </c>
      <c r="F30" t="s">
        <v>753</v>
      </c>
      <c r="G30" t="s">
        <v>230</v>
      </c>
      <c r="H30" t="s">
        <v>231</v>
      </c>
      <c r="I30" t="s">
        <v>202</v>
      </c>
      <c r="J30" s="77">
        <v>1248.07</v>
      </c>
      <c r="K30" s="77">
        <v>945755.19999999925</v>
      </c>
      <c r="L30" s="77">
        <v>387.01928688509599</v>
      </c>
      <c r="M30" s="78">
        <v>0</v>
      </c>
      <c r="N30" s="78">
        <v>6.6000000000000003E-2</v>
      </c>
      <c r="O30" s="78">
        <v>2E-3</v>
      </c>
    </row>
    <row r="31" spans="2:15">
      <c r="B31" t="s">
        <v>1073</v>
      </c>
      <c r="C31" t="s">
        <v>1074</v>
      </c>
      <c r="D31" t="s">
        <v>123</v>
      </c>
      <c r="E31" t="s">
        <v>1027</v>
      </c>
      <c r="F31" t="s">
        <v>753</v>
      </c>
      <c r="G31" t="s">
        <v>230</v>
      </c>
      <c r="H31" t="s">
        <v>231</v>
      </c>
      <c r="I31" t="s">
        <v>106</v>
      </c>
      <c r="J31" s="77">
        <v>5038.28</v>
      </c>
      <c r="K31" s="77">
        <v>15545.44</v>
      </c>
      <c r="L31" s="77">
        <v>2792.1892621500801</v>
      </c>
      <c r="M31" s="78">
        <v>0</v>
      </c>
      <c r="N31" s="78">
        <v>0.47610000000000002</v>
      </c>
      <c r="O31" s="78">
        <v>1.4200000000000001E-2</v>
      </c>
    </row>
    <row r="32" spans="2:15">
      <c r="B32" s="79" t="s">
        <v>284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I33" t="s">
        <v>230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238</v>
      </c>
      <c r="C34" s="16"/>
      <c r="D34" s="16"/>
      <c r="E34" s="16"/>
    </row>
    <row r="35" spans="2:15">
      <c r="B35" t="s">
        <v>276</v>
      </c>
      <c r="C35" s="16"/>
      <c r="D35" s="16"/>
      <c r="E35" s="16"/>
    </row>
    <row r="36" spans="2:15">
      <c r="B36" t="s">
        <v>277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43921</v>
      </c>
    </row>
    <row r="2" spans="2:60" s="1" customFormat="1">
      <c r="B2" s="2" t="s">
        <v>1</v>
      </c>
      <c r="C2" s="12" t="s">
        <v>1379</v>
      </c>
    </row>
    <row r="3" spans="2:60" s="1" customFormat="1">
      <c r="B3" s="2" t="s">
        <v>2</v>
      </c>
      <c r="C3" s="83" t="s">
        <v>1380</v>
      </c>
    </row>
    <row r="4" spans="2:60" s="1" customFormat="1">
      <c r="B4" s="2" t="s">
        <v>3</v>
      </c>
      <c r="C4" s="84" t="s">
        <v>197</v>
      </c>
    </row>
    <row r="5" spans="2:60">
      <c r="B5" s="74" t="s">
        <v>198</v>
      </c>
      <c r="C5" t="s">
        <v>199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4875.46</v>
      </c>
      <c r="H11" s="7"/>
      <c r="I11" s="75">
        <v>7.4984083305168996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3741.63</v>
      </c>
      <c r="I12" s="81">
        <v>7.0641974400000001</v>
      </c>
      <c r="K12" s="80">
        <v>0.94210000000000005</v>
      </c>
      <c r="L12" s="80">
        <v>0</v>
      </c>
    </row>
    <row r="13" spans="2:60">
      <c r="B13" s="79" t="s">
        <v>1075</v>
      </c>
      <c r="D13" s="16"/>
      <c r="E13" s="16"/>
      <c r="G13" s="81">
        <v>3741.63</v>
      </c>
      <c r="I13" s="81">
        <v>7.0641974400000001</v>
      </c>
      <c r="K13" s="80">
        <v>0.94210000000000005</v>
      </c>
      <c r="L13" s="80">
        <v>0</v>
      </c>
    </row>
    <row r="14" spans="2:60">
      <c r="B14" t="s">
        <v>1076</v>
      </c>
      <c r="C14" t="s">
        <v>1077</v>
      </c>
      <c r="D14" t="s">
        <v>100</v>
      </c>
      <c r="E14" t="s">
        <v>125</v>
      </c>
      <c r="F14" t="s">
        <v>102</v>
      </c>
      <c r="G14" s="77">
        <v>3741.63</v>
      </c>
      <c r="H14" s="77">
        <v>188.8</v>
      </c>
      <c r="I14" s="77">
        <v>7.0641974400000001</v>
      </c>
      <c r="J14" s="78">
        <v>4.0000000000000002E-4</v>
      </c>
      <c r="K14" s="78">
        <v>0.94210000000000005</v>
      </c>
      <c r="L14" s="78">
        <v>0</v>
      </c>
    </row>
    <row r="15" spans="2:60">
      <c r="B15" s="79" t="s">
        <v>236</v>
      </c>
      <c r="D15" s="16"/>
      <c r="E15" s="16"/>
      <c r="G15" s="81">
        <v>1133.83</v>
      </c>
      <c r="I15" s="81">
        <v>0.43421089051689998</v>
      </c>
      <c r="K15" s="80">
        <v>5.79E-2</v>
      </c>
      <c r="L15" s="80">
        <v>0</v>
      </c>
    </row>
    <row r="16" spans="2:60">
      <c r="B16" s="79" t="s">
        <v>1078</v>
      </c>
      <c r="D16" s="16"/>
      <c r="E16" s="16"/>
      <c r="G16" s="81">
        <v>1133.83</v>
      </c>
      <c r="I16" s="81">
        <v>0.43421089051689998</v>
      </c>
      <c r="K16" s="80">
        <v>5.79E-2</v>
      </c>
      <c r="L16" s="80">
        <v>0</v>
      </c>
    </row>
    <row r="17" spans="2:12">
      <c r="B17" t="s">
        <v>1079</v>
      </c>
      <c r="C17" t="s">
        <v>1080</v>
      </c>
      <c r="D17" t="s">
        <v>640</v>
      </c>
      <c r="E17" t="s">
        <v>402</v>
      </c>
      <c r="F17" t="s">
        <v>106</v>
      </c>
      <c r="G17" s="77">
        <v>1133.83</v>
      </c>
      <c r="H17" s="77">
        <v>10.7422</v>
      </c>
      <c r="I17" s="77">
        <v>0.43421089051689998</v>
      </c>
      <c r="J17" s="78">
        <v>0</v>
      </c>
      <c r="K17" s="78">
        <v>5.79E-2</v>
      </c>
      <c r="L17" s="78">
        <v>0</v>
      </c>
    </row>
    <row r="18" spans="2:12">
      <c r="B18" t="s">
        <v>238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2020-05-31T06:19:28Z</dcterms:modified>
</cp:coreProperties>
</file>