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L12" i="2" l="1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K12" i="26" l="1"/>
  <c r="K13" i="26"/>
  <c r="K14" i="26"/>
  <c r="K15" i="26"/>
  <c r="K16" i="26"/>
  <c r="K17" i="26"/>
  <c r="K18" i="26"/>
  <c r="K19" i="26"/>
  <c r="K20" i="26"/>
  <c r="K21" i="26"/>
  <c r="K22" i="26"/>
  <c r="K11" i="26"/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G16" i="24" l="1"/>
  <c r="G15" i="24"/>
  <c r="G13" i="24"/>
  <c r="G12" i="24" l="1"/>
  <c r="G11" i="24" l="1"/>
  <c r="H24" i="24" l="1"/>
  <c r="H22" i="24"/>
  <c r="H18" i="24"/>
  <c r="H23" i="24"/>
  <c r="H21" i="24"/>
  <c r="H19" i="24"/>
  <c r="H17" i="24"/>
  <c r="H14" i="24"/>
  <c r="H11" i="24"/>
  <c r="H20" i="24"/>
  <c r="H13" i="24"/>
  <c r="H16" i="24"/>
  <c r="H15" i="24"/>
  <c r="H12" i="24"/>
  <c r="C47" i="27" l="1"/>
  <c r="C12" i="27"/>
  <c r="C37" i="1"/>
  <c r="C42" i="1" s="1"/>
  <c r="I13" i="26"/>
  <c r="I12" i="26"/>
  <c r="C11" i="1"/>
  <c r="J58" i="2"/>
  <c r="J54" i="2"/>
  <c r="J40" i="2"/>
  <c r="J36" i="2"/>
  <c r="J33" i="2"/>
  <c r="J26" i="2"/>
  <c r="J21" i="2"/>
  <c r="J18" i="2"/>
  <c r="J13" i="2"/>
  <c r="C11" i="27" l="1"/>
  <c r="C43" i="1" s="1"/>
  <c r="D43" i="1" s="1"/>
  <c r="D22" i="1"/>
  <c r="D28" i="1"/>
  <c r="D24" i="1"/>
  <c r="D36" i="1"/>
  <c r="D39" i="1"/>
  <c r="D32" i="1"/>
  <c r="I11" i="26"/>
  <c r="J12" i="26" s="1"/>
  <c r="D40" i="1"/>
  <c r="D25" i="1"/>
  <c r="D29" i="1"/>
  <c r="D33" i="1"/>
  <c r="D37" i="1"/>
  <c r="D16" i="1"/>
  <c r="D20" i="1"/>
  <c r="D15" i="1"/>
  <c r="D19" i="1"/>
  <c r="D41" i="1"/>
  <c r="D30" i="1"/>
  <c r="D34" i="1"/>
  <c r="D13" i="1"/>
  <c r="D17" i="1"/>
  <c r="D21" i="1"/>
  <c r="L11" i="2"/>
  <c r="D11" i="1"/>
  <c r="D26" i="1"/>
  <c r="D42" i="1"/>
  <c r="D27" i="1"/>
  <c r="D31" i="1"/>
  <c r="D35" i="1"/>
  <c r="D14" i="1"/>
  <c r="D18" i="1"/>
  <c r="J12" i="2"/>
  <c r="J19" i="2"/>
  <c r="J57" i="2"/>
  <c r="J22" i="26" l="1"/>
  <c r="J20" i="26"/>
  <c r="J18" i="26"/>
  <c r="J16" i="26"/>
  <c r="J14" i="26"/>
  <c r="J11" i="26"/>
  <c r="J21" i="26"/>
  <c r="J19" i="26"/>
  <c r="J17" i="26"/>
  <c r="J15" i="26"/>
  <c r="J13" i="26"/>
  <c r="J56" i="2"/>
  <c r="J11" i="2" l="1"/>
  <c r="K39" i="2" l="1"/>
  <c r="K37" i="2"/>
  <c r="K32" i="2"/>
  <c r="K30" i="2"/>
  <c r="K28" i="2"/>
  <c r="K16" i="2"/>
  <c r="K14" i="2"/>
  <c r="K11" i="2"/>
  <c r="K64" i="2"/>
  <c r="K62" i="2"/>
  <c r="K60" i="2"/>
  <c r="K52" i="2"/>
  <c r="K50" i="2"/>
  <c r="K48" i="2"/>
  <c r="K46" i="2"/>
  <c r="K44" i="2"/>
  <c r="K42" i="2"/>
  <c r="K35" i="2"/>
  <c r="K24" i="2"/>
  <c r="K22" i="2"/>
  <c r="K55" i="2"/>
  <c r="K38" i="2"/>
  <c r="K31" i="2"/>
  <c r="K29" i="2"/>
  <c r="K27" i="2"/>
  <c r="K20" i="2"/>
  <c r="K17" i="2"/>
  <c r="K15" i="2"/>
  <c r="K63" i="2"/>
  <c r="K61" i="2"/>
  <c r="K59" i="2"/>
  <c r="K53" i="2"/>
  <c r="K51" i="2"/>
  <c r="K49" i="2"/>
  <c r="K47" i="2"/>
  <c r="K45" i="2"/>
  <c r="K43" i="2"/>
  <c r="K41" i="2"/>
  <c r="K34" i="2"/>
  <c r="K25" i="2"/>
  <c r="K23" i="2"/>
  <c r="K21" i="2"/>
  <c r="K18" i="2"/>
  <c r="K54" i="2"/>
  <c r="K36" i="2"/>
  <c r="K58" i="2"/>
  <c r="K26" i="2"/>
  <c r="K33" i="2"/>
  <c r="K13" i="2"/>
  <c r="K40" i="2"/>
  <c r="K12" i="2"/>
  <c r="K57" i="2"/>
  <c r="K19" i="2"/>
  <c r="K56" i="2"/>
</calcChain>
</file>

<file path=xl/sharedStrings.xml><?xml version="1.0" encoding="utf-8"?>
<sst xmlns="http://schemas.openxmlformats.org/spreadsheetml/2006/main" count="13116" uniqueCount="3847">
  <si>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</si>
  <si>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</si>
  <si>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</si>
  <si>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</si>
  <si>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</si>
  <si>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</si>
  <si>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</si>
  <si>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</si>
  <si>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</si>
  <si>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</si>
  <si>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</si>
  <si>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</si>
  <si>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</si>
  <si>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</si>
  <si>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</si>
  <si>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</si>
  <si>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</si>
  <si>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</si>
  <si>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</si>
  <si>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</si>
  <si>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</si>
  <si>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</si>
  <si>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</si>
  <si>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</si>
  <si>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</si>
  <si>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</si>
  <si>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</si>
  <si>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</si>
  <si>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</si>
  <si>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</si>
  <si>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</si>
  <si>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</si>
  <si>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</si>
  <si>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</si>
  <si>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</si>
  <si>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</si>
  <si>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</si>
  <si>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</si>
  <si>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</si>
  <si>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</si>
  <si>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</si>
  <si>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</si>
  <si>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</si>
  <si>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</si>
  <si>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</si>
  <si>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</si>
  <si>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</si>
  <si>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</si>
  <si>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</si>
  <si>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</si>
  <si>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</si>
  <si>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</si>
  <si>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</si>
  <si>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</si>
  <si>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</si>
  <si>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</si>
  <si>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</si>
  <si>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</si>
  <si>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</si>
  <si>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</si>
  <si>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</si>
  <si>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</si>
  <si>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</si>
  <si>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</si>
  <si>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</si>
  <si>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</si>
  <si>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</si>
  <si>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</si>
  <si>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</si>
  <si>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</si>
  <si>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</si>
  <si>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</si>
  <si>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</si>
  <si>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</si>
  <si>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</si>
  <si>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</si>
  <si>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</si>
  <si>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</si>
  <si>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</si>
  <si>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</si>
  <si>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</si>
  <si>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</si>
  <si>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</si>
  <si>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</si>
  <si>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</si>
  <si>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</si>
  <si>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</si>
  <si>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</si>
  <si>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</si>
  <si>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</si>
  <si>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</si>
  <si>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</si>
  <si>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</si>
  <si>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</si>
  <si>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</si>
  <si>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</si>
  <si>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</si>
  <si>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</si>
  <si>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</si>
  <si>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</si>
  <si>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</si>
  <si>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</si>
  <si>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</si>
  <si>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</si>
  <si>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</si>
  <si>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</si>
  <si>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</si>
  <si>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</si>
  <si>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</si>
  <si>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</si>
  <si>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</si>
  <si>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</si>
  <si>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</si>
  <si>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</si>
  <si>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</si>
  <si>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</si>
  <si>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</si>
  <si>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</si>
  <si>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</si>
  <si>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</si>
  <si>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</si>
  <si>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</si>
  <si>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</si>
  <si>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</si>
  <si>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</si>
  <si>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</si>
  <si>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</si>
  <si>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</si>
  <si>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</si>
  <si>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</si>
  <si>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</si>
  <si>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</si>
  <si>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</si>
  <si>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</si>
  <si>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</si>
  <si>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</si>
  <si>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</si>
  <si>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</si>
  <si>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</si>
  <si>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</si>
  <si>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</si>
  <si>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</si>
  <si>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</si>
  <si>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</si>
  <si>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</si>
  <si>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</si>
  <si>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</si>
  <si>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</si>
  <si>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</si>
  <si>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</si>
  <si>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</si>
  <si>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</si>
  <si>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</si>
  <si>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</si>
  <si>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</si>
  <si>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</si>
  <si>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</si>
  <si>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</si>
  <si>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</si>
  <si>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</si>
  <si>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</si>
  <si>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</si>
  <si>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</si>
  <si>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</si>
  <si>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</si>
  <si>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</si>
  <si>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</si>
  <si>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</si>
  <si>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</si>
  <si>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</si>
  <si>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</si>
  <si>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</si>
  <si>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</si>
  <si>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</si>
  <si>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</si>
  <si>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</si>
  <si>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</si>
  <si>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</si>
  <si>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</si>
  <si>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</si>
  <si>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</si>
  <si>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</si>
  <si>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</si>
  <si>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</si>
  <si>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</si>
  <si>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</si>
  <si>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</si>
  <si>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</si>
  <si>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</si>
  <si>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</si>
  <si>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</si>
  <si>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</si>
  <si>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</si>
  <si>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</si>
  <si>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</si>
  <si>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</si>
  <si>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</si>
  <si>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579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</si>
  <si>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</si>
  <si>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</si>
  <si>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</si>
  <si>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</si>
  <si>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</si>
  <si>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</si>
  <si>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</si>
  <si>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</si>
  <si>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מקסיקו פזו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</si>
  <si>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</si>
  <si>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</si>
  <si>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</si>
  <si>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</si>
  <si>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</si>
  <si>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1111111111- 11- בנק דיסקונט</t>
  </si>
  <si>
    <t>11</t>
  </si>
  <si>
    <t>ilAAA</t>
  </si>
  <si>
    <t>S&amp;P מעלות</t>
  </si>
  <si>
    <t>1111111111- 12- בנק הפועלים</t>
  </si>
  <si>
    <t>12</t>
  </si>
  <si>
    <t>1111111111- 26- יובנק בע"מ</t>
  </si>
  <si>
    <t>26</t>
  </si>
  <si>
    <t>1111111111- 10- לאומי</t>
  </si>
  <si>
    <t>10</t>
  </si>
  <si>
    <t>סה"כ יתרת מזומנים ועו"ש נקובים במט"ח</t>
  </si>
  <si>
    <t>0</t>
  </si>
  <si>
    <t>לא מדורג</t>
  </si>
  <si>
    <t>130018- 12- בנק הפועלים</t>
  </si>
  <si>
    <t>130018- 10- לאומי</t>
  </si>
  <si>
    <t>20001- 60- UBS</t>
  </si>
  <si>
    <t>Baa1</t>
  </si>
  <si>
    <t>Moodys</t>
  </si>
  <si>
    <t>20001- 11- בנק דיסקונט</t>
  </si>
  <si>
    <t>20001- 12- בנק הפועלים</t>
  </si>
  <si>
    <t>200040- 10- לאומי</t>
  </si>
  <si>
    <t>20001- 26- יובנק בע"מ</t>
  </si>
  <si>
    <t>20001- 10- לאומי</t>
  </si>
  <si>
    <t>100006- 60- UBS</t>
  </si>
  <si>
    <t>100006- 11- בנק דיסקונט</t>
  </si>
  <si>
    <t>100006- 12- בנק הפועלים</t>
  </si>
  <si>
    <t>100006- 10- לאומי</t>
  </si>
  <si>
    <t>20003- 60- UBS</t>
  </si>
  <si>
    <t>20003- 11- בנק דיסקונט</t>
  </si>
  <si>
    <t>20003- 12- בנק הפועלים</t>
  </si>
  <si>
    <t>20003- 26- יובנק בע"מ</t>
  </si>
  <si>
    <t>20003- 10- לאומי</t>
  </si>
  <si>
    <t>80031- 11- בנק דיסקונט</t>
  </si>
  <si>
    <t>80031- 12- בנק הפועלים</t>
  </si>
  <si>
    <t>80031- 10- לאומי</t>
  </si>
  <si>
    <t>200010- 12- בנק הפועלים</t>
  </si>
  <si>
    <t>70002- 60- UBS</t>
  </si>
  <si>
    <t>70002- 11- בנק דיסקונט</t>
  </si>
  <si>
    <t>70002- 12- בנק הפועלים</t>
  </si>
  <si>
    <t>70002- 10- לאומי</t>
  </si>
  <si>
    <t>200037- 10- לאומי</t>
  </si>
  <si>
    <t>30005- 26- יובנק בע"מ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</si>
  <si>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</si>
  <si>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</si>
  <si>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</si>
  <si>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</si>
  <si>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</si>
  <si>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</si>
  <si>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</si>
  <si>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</si>
  <si>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</si>
  <si>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</si>
  <si>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</si>
  <si>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</si>
  <si>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</si>
  <si>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</si>
  <si>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</si>
  <si>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</si>
  <si>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</si>
  <si>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</si>
  <si>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</si>
  <si>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</si>
  <si>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</si>
  <si>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</si>
  <si>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</si>
  <si>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</si>
  <si>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</si>
  <si>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</si>
  <si>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</si>
  <si>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</si>
  <si>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</si>
  <si>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</si>
  <si>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</si>
  <si>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</si>
  <si>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</si>
  <si>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</si>
  <si>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</si>
  <si>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11/03/14</t>
  </si>
  <si>
    <t>ממשלתי צמודה 0536- גליל</t>
  </si>
  <si>
    <t>1097708</t>
  </si>
  <si>
    <t>31/12/12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</si>
  <si>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</si>
  <si>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</si>
  <si>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</si>
  <si>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</si>
  <si>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</si>
  <si>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</si>
  <si>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</si>
  <si>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</si>
  <si>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</si>
  <si>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</si>
  <si>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30/04/19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</si>
  <si>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</si>
  <si>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</si>
  <si>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</si>
  <si>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</si>
  <si>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</si>
  <si>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</si>
  <si>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</si>
  <si>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</si>
  <si>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</si>
  <si>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</si>
  <si>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</si>
  <si>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</si>
  <si>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</si>
  <si>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</si>
  <si>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</si>
  <si>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</si>
  <si>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</si>
  <si>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</si>
  <si>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</si>
  <si>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</si>
  <si>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</si>
  <si>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</si>
  <si>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</si>
  <si>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</si>
  <si>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</si>
  <si>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</si>
  <si>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</si>
  <si>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</si>
  <si>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</si>
  <si>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</si>
  <si>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</si>
  <si>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</si>
  <si>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</si>
  <si>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</si>
  <si>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</si>
  <si>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24/06/11</t>
  </si>
  <si>
    <t>ממשל שקלית 0327- שחר</t>
  </si>
  <si>
    <t>1139344</t>
  </si>
  <si>
    <t>09/11/16</t>
  </si>
  <si>
    <t>ממשל שקלית 0347- שחר</t>
  </si>
  <si>
    <t>1140193</t>
  </si>
  <si>
    <t>21/03/17</t>
  </si>
  <si>
    <t>ממשל שקלית 0825- שחר</t>
  </si>
  <si>
    <t>1135557</t>
  </si>
  <si>
    <t>06/05/15</t>
  </si>
  <si>
    <t>ממשל שקלית 323- שחר</t>
  </si>
  <si>
    <t>1126747</t>
  </si>
  <si>
    <t>21/11/12</t>
  </si>
  <si>
    <t>ממשל שקלית 421- שחר</t>
  </si>
  <si>
    <t>1138130</t>
  </si>
  <si>
    <t>01/11/16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</si>
  <si>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</si>
  <si>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</si>
  <si>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</si>
  <si>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</si>
  <si>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</si>
  <si>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</si>
  <si>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</si>
  <si>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</si>
  <si>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</si>
  <si>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</si>
  <si>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</si>
  <si>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</si>
  <si>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</si>
  <si>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</si>
  <si>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</si>
  <si>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</si>
  <si>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</si>
  <si>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</si>
  <si>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</si>
  <si>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</si>
  <si>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</si>
  <si>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</si>
  <si>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</si>
  <si>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</si>
  <si>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</si>
  <si>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</si>
  <si>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</si>
  <si>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</si>
  <si>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</si>
  <si>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</si>
  <si>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</si>
  <si>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</si>
  <si>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</si>
  <si>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</si>
  <si>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</si>
  <si>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</si>
  <si>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</si>
  <si>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</si>
  <si>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</si>
  <si>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</si>
  <si>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</si>
  <si>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</si>
  <si>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</si>
  <si>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</si>
  <si>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</si>
  <si>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</si>
  <si>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21/07/15</t>
  </si>
  <si>
    <t>מוניציפל הנ אגח ב 4.65- מוניציפל הנפקות בעמ</t>
  </si>
  <si>
    <t>1095066</t>
  </si>
  <si>
    <t>513704304</t>
  </si>
  <si>
    <t>27/05/07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</si>
  <si>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</si>
  <si>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</si>
  <si>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</si>
  <si>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</si>
  <si>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</si>
  <si>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</si>
  <si>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</si>
  <si>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</si>
  <si>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</si>
  <si>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</si>
  <si>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</si>
  <si>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</si>
  <si>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</si>
  <si>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</si>
  <si>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</si>
  <si>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</si>
  <si>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</si>
  <si>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</si>
  <si>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</si>
  <si>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</si>
  <si>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</si>
  <si>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</si>
  <si>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</si>
  <si>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</si>
  <si>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</si>
  <si>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</si>
  <si>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</si>
  <si>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</si>
  <si>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</si>
  <si>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</si>
  <si>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</si>
  <si>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</si>
  <si>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</si>
  <si>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</si>
  <si>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</si>
  <si>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</si>
  <si>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</si>
  <si>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</si>
  <si>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</si>
  <si>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</si>
  <si>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</si>
  <si>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</si>
  <si>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</si>
  <si>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</si>
  <si>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</si>
  <si>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</si>
  <si>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</si>
  <si>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</si>
  <si>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</si>
  <si>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</si>
  <si>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</si>
  <si>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18/01/12</t>
  </si>
  <si>
    <t>בינלאומי הנפקות כ נדחה- הבינלאומי הראשון הנפקות בע"מ</t>
  </si>
  <si>
    <t>1121953</t>
  </si>
  <si>
    <t>21/01/13</t>
  </si>
  <si>
    <t>דיסקונט מנפיקים הת ד- דיסקונט מנפיקים בע"מ</t>
  </si>
  <si>
    <t>7480049</t>
  </si>
  <si>
    <t>520029935</t>
  </si>
  <si>
    <t>07/09/10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</si>
  <si>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</si>
  <si>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</si>
  <si>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</si>
  <si>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</si>
  <si>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</si>
  <si>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</si>
  <si>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</si>
  <si>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</si>
  <si>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</si>
  <si>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05/01/15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</si>
  <si>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</si>
  <si>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</si>
  <si>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</si>
  <si>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</si>
  <si>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</si>
  <si>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</si>
  <si>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</si>
  <si>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</si>
  <si>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</si>
  <si>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</si>
  <si>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</si>
  <si>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</si>
  <si>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</si>
  <si>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</si>
  <si>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</si>
  <si>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</si>
  <si>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</si>
  <si>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</si>
  <si>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</si>
  <si>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</si>
  <si>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</si>
  <si>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</si>
  <si>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</si>
  <si>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</si>
  <si>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</si>
  <si>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</si>
  <si>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</si>
  <si>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</si>
  <si>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</si>
  <si>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</si>
  <si>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</si>
  <si>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</si>
  <si>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</si>
  <si>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</si>
  <si>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</si>
  <si>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</si>
  <si>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</si>
  <si>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</si>
  <si>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</si>
  <si>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</si>
  <si>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</si>
  <si>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12/07/09</t>
  </si>
  <si>
    <t>*מליסרון אגח ח- מליסרון בע"מ</t>
  </si>
  <si>
    <t>3230166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</si>
  <si>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</si>
  <si>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</si>
  <si>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</si>
  <si>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</si>
  <si>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</si>
  <si>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</si>
  <si>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</si>
  <si>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</si>
  <si>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</si>
  <si>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</si>
  <si>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</si>
  <si>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</si>
  <si>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</si>
  <si>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</si>
  <si>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</si>
  <si>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</si>
  <si>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</si>
  <si>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</si>
  <si>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</si>
  <si>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</si>
  <si>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</si>
  <si>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</si>
  <si>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</si>
  <si>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</si>
  <si>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</si>
  <si>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</si>
  <si>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</si>
  <si>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</si>
  <si>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</si>
  <si>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23/06/16</t>
  </si>
  <si>
    <t>אמות אגח ב- אמות השקעות בע"מ</t>
  </si>
  <si>
    <t>1126630</t>
  </si>
  <si>
    <t>520026683</t>
  </si>
  <si>
    <t>06/11/13</t>
  </si>
  <si>
    <t>אמות אגח ג- אמות השקעות בע"מ</t>
  </si>
  <si>
    <t>1117357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</si>
  <si>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</si>
  <si>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</si>
  <si>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</si>
  <si>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</si>
  <si>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</si>
  <si>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ז- איירפורט סיטי בע"מ</t>
  </si>
  <si>
    <t>1140110</t>
  </si>
  <si>
    <t>28/02/17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</si>
  <si>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</si>
  <si>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</si>
  <si>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</si>
  <si>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</si>
  <si>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</si>
  <si>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</si>
  <si>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</si>
  <si>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</si>
  <si>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</si>
  <si>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</si>
  <si>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</si>
  <si>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</si>
  <si>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17/03/10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</si>
  <si>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</si>
  <si>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</si>
  <si>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</si>
  <si>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</si>
  <si>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</si>
  <si>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</si>
  <si>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</si>
  <si>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</si>
  <si>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</si>
  <si>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</si>
  <si>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</si>
  <si>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</si>
  <si>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</si>
  <si>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</si>
  <si>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</si>
  <si>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</si>
  <si>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</si>
  <si>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</si>
  <si>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</si>
  <si>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</si>
  <si>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</si>
  <si>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</si>
  <si>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</si>
  <si>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</si>
  <si>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18/09/08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</si>
  <si>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</si>
  <si>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</si>
  <si>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</si>
  <si>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</si>
  <si>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</si>
  <si>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</si>
  <si>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</si>
  <si>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</si>
  <si>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</si>
  <si>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</si>
  <si>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</si>
  <si>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מבני תעשיה יח- מבני תעשיה בע"מ</t>
  </si>
  <si>
    <t>2260479</t>
  </si>
  <si>
    <t>520024126</t>
  </si>
  <si>
    <t>16/05/16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</si>
  <si>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</si>
  <si>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</si>
  <si>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</si>
  <si>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</si>
  <si>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</si>
  <si>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ilAA-</t>
  </si>
  <si>
    <t>08/05/16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</si>
  <si>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</si>
  <si>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</si>
  <si>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</si>
  <si>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</si>
  <si>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</si>
  <si>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</si>
  <si>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</si>
  <si>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</si>
  <si>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</si>
  <si>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</si>
  <si>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</si>
  <si>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</si>
  <si>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</si>
  <si>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</si>
  <si>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</si>
  <si>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</si>
  <si>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</si>
  <si>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</si>
  <si>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</si>
  <si>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</si>
  <si>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</si>
  <si>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</si>
  <si>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</si>
  <si>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</si>
  <si>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</si>
  <si>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</si>
  <si>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</si>
  <si>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</si>
  <si>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</si>
  <si>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</si>
  <si>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</si>
  <si>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</si>
  <si>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</si>
  <si>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</si>
  <si>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</si>
  <si>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</si>
  <si>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</si>
  <si>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</si>
  <si>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</si>
  <si>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</si>
  <si>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</si>
  <si>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</si>
  <si>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</si>
  <si>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</si>
  <si>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</si>
  <si>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</si>
  <si>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</si>
  <si>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</si>
  <si>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</si>
  <si>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</si>
  <si>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</si>
  <si>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בראק אן וי אגחב- בראק קפיטל פרופרטיז אן וי</t>
  </si>
  <si>
    <t>1128347</t>
  </si>
  <si>
    <t>1560</t>
  </si>
  <si>
    <t>נדל"ן מניב בחו"ל</t>
  </si>
  <si>
    <t>21/05/13</t>
  </si>
  <si>
    <t>גזית גלוב אגח יב- גזית-גלוב בע"מ</t>
  </si>
  <si>
    <t>1260603</t>
  </si>
  <si>
    <t>520033234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</si>
  <si>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</si>
  <si>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</si>
  <si>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</si>
  <si>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</si>
  <si>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</si>
  <si>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</si>
  <si>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</si>
  <si>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</si>
  <si>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</si>
  <si>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</si>
  <si>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</si>
  <si>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</si>
  <si>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</si>
  <si>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</si>
  <si>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</si>
  <si>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</si>
  <si>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ירושלים הנ סדרה ט- ירושלים מימון והנפקות (2005) בע"מ</t>
  </si>
  <si>
    <t>1127422</t>
  </si>
  <si>
    <t>513682146</t>
  </si>
  <si>
    <t>25/02/16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</si>
  <si>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</si>
  <si>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</si>
  <si>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</si>
  <si>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</si>
  <si>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</si>
  <si>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</si>
  <si>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</si>
  <si>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</si>
  <si>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</si>
  <si>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</si>
  <si>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</si>
  <si>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</si>
  <si>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</si>
  <si>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</si>
  <si>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</si>
  <si>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</si>
  <si>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</si>
  <si>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</si>
  <si>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</si>
  <si>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</si>
  <si>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</si>
  <si>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</si>
  <si>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</si>
  <si>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</si>
  <si>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</si>
  <si>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</si>
  <si>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</si>
  <si>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</si>
  <si>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</si>
  <si>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</si>
  <si>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</si>
  <si>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</si>
  <si>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</si>
  <si>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</si>
  <si>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</si>
  <si>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</si>
  <si>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</si>
  <si>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</si>
  <si>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</si>
  <si>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</si>
  <si>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</si>
  <si>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</si>
  <si>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</si>
  <si>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</si>
  <si>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</si>
  <si>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</si>
  <si>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</si>
  <si>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</si>
  <si>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</si>
  <si>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</si>
  <si>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</si>
  <si>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</si>
  <si>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05/03/17</t>
  </si>
  <si>
    <t>שה נדחה דיסקונט מנפיקים   א'- דיסקונט מנפיקים בע"מ</t>
  </si>
  <si>
    <t>7480098</t>
  </si>
  <si>
    <t>16/04/09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</si>
  <si>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</si>
  <si>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</si>
  <si>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</si>
  <si>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</si>
  <si>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</si>
  <si>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</si>
  <si>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</si>
  <si>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</si>
  <si>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</si>
  <si>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</si>
  <si>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06/11/12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</si>
  <si>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</si>
  <si>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</si>
  <si>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</si>
  <si>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</si>
  <si>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</si>
  <si>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</si>
  <si>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</si>
  <si>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</si>
  <si>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</si>
  <si>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</si>
  <si>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</si>
  <si>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</si>
  <si>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</si>
  <si>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</si>
  <si>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</si>
  <si>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</si>
  <si>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</si>
  <si>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</si>
  <si>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</si>
  <si>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</si>
  <si>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</si>
  <si>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</si>
  <si>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</si>
  <si>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</si>
  <si>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</si>
  <si>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</si>
  <si>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25/03/10</t>
  </si>
  <si>
    <t>*אזורים אגח 9- אזורים-חברה להשקעות בפתוח ובבנין בע"מ</t>
  </si>
  <si>
    <t>7150337</t>
  </si>
  <si>
    <t>520025990</t>
  </si>
  <si>
    <t>בנייה</t>
  </si>
  <si>
    <t>25/02/13</t>
  </si>
  <si>
    <t>אשדר אגח א- אשדר חברה לבניה בע"מ</t>
  </si>
  <si>
    <t>1104330</t>
  </si>
  <si>
    <t>510609761</t>
  </si>
  <si>
    <t>ilA</t>
  </si>
  <si>
    <t>10/06/07</t>
  </si>
  <si>
    <t>דיסקונט שה 1 סחיר- בנק דיסקונט לישראל בע"מ</t>
  </si>
  <si>
    <t>6910095</t>
  </si>
  <si>
    <t>28/09/08</t>
  </si>
  <si>
    <t>ירושלים הנ סדרה 10 נ- ירושלים מימון והנפקות (2005) בע"מ</t>
  </si>
  <si>
    <t>1127414</t>
  </si>
  <si>
    <t>23/03/16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</si>
  <si>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</si>
  <si>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</si>
  <si>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</si>
  <si>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</si>
  <si>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</si>
  <si>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</si>
  <si>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</si>
  <si>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</si>
  <si>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</si>
  <si>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</si>
  <si>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</si>
  <si>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</si>
  <si>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05/02/15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</si>
  <si>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</si>
  <si>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</si>
  <si>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</si>
  <si>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</si>
  <si>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</si>
  <si>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</si>
  <si>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</si>
  <si>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</si>
  <si>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</si>
  <si>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</si>
  <si>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</si>
  <si>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ilA-</t>
  </si>
  <si>
    <t>27/11/08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</si>
  <si>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</si>
  <si>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</si>
  <si>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</si>
  <si>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</si>
  <si>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</si>
  <si>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30/04/14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</si>
  <si>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</si>
  <si>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</si>
  <si>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</si>
  <si>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</si>
  <si>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</si>
  <si>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</si>
  <si>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</si>
  <si>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</si>
  <si>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</si>
  <si>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</si>
  <si>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</si>
  <si>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16/12/08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</si>
  <si>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</si>
  <si>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</si>
  <si>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</si>
  <si>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</si>
  <si>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</si>
  <si>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</si>
  <si>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</si>
  <si>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</si>
  <si>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25/04/17</t>
  </si>
  <si>
    <t>מזרחי הנפקות 40- מזרחי טפחות חברה להנפקות בע"מ</t>
  </si>
  <si>
    <t>2310167</t>
  </si>
  <si>
    <t>26/04/17</t>
  </si>
  <si>
    <t>מרכנתיל  ב- מרכנתיל הנפקות בע"מ</t>
  </si>
  <si>
    <t>1138205</t>
  </si>
  <si>
    <t>513686154</t>
  </si>
  <si>
    <t>31/03/16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</si>
  <si>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</si>
  <si>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</si>
  <si>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</si>
  <si>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</si>
  <si>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</si>
  <si>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</si>
  <si>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</si>
  <si>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</si>
  <si>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16/11/11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</si>
  <si>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</si>
  <si>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</si>
  <si>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</si>
  <si>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</si>
  <si>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</si>
  <si>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</si>
  <si>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15/09/08</t>
  </si>
  <si>
    <t>שטראוס אגח ה- שטראוס גרופ בע"מ</t>
  </si>
  <si>
    <t>7460389</t>
  </si>
  <si>
    <t>520003781</t>
  </si>
  <si>
    <t>מזון</t>
  </si>
  <si>
    <t>05/07/17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</si>
  <si>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</si>
  <si>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</si>
  <si>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</si>
  <si>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</si>
  <si>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</si>
  <si>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</si>
  <si>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</si>
  <si>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</si>
  <si>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</si>
  <si>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</si>
  <si>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</si>
  <si>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</si>
  <si>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</si>
  <si>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</si>
  <si>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</si>
  <si>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</si>
  <si>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</si>
  <si>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</si>
  <si>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</si>
  <si>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</si>
  <si>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</si>
  <si>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</si>
  <si>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</si>
  <si>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</si>
  <si>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</si>
  <si>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</si>
  <si>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</si>
  <si>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</si>
  <si>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</si>
  <si>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</si>
  <si>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</si>
  <si>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</si>
  <si>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</si>
  <si>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</si>
  <si>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</si>
  <si>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</si>
  <si>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24/01/16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</si>
  <si>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</si>
  <si>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</si>
  <si>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</si>
  <si>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</si>
  <si>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</si>
  <si>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</si>
  <si>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</si>
  <si>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</si>
  <si>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</si>
  <si>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</si>
  <si>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</si>
  <si>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</si>
  <si>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</si>
  <si>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</si>
  <si>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</si>
  <si>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</si>
  <si>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</si>
  <si>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</si>
  <si>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</si>
  <si>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</si>
  <si>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</si>
  <si>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</si>
  <si>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</si>
  <si>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</si>
  <si>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</si>
  <si>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</si>
  <si>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</si>
  <si>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</si>
  <si>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</si>
  <si>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</si>
  <si>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</si>
  <si>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</si>
  <si>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</si>
  <si>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</si>
  <si>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</si>
  <si>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</si>
  <si>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</si>
  <si>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</si>
  <si>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</si>
  <si>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</si>
  <si>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</si>
  <si>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</si>
  <si>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</si>
  <si>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</si>
  <si>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</si>
  <si>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</si>
  <si>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</si>
  <si>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</si>
  <si>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</si>
  <si>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</si>
  <si>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</si>
  <si>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</si>
  <si>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</si>
  <si>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</si>
  <si>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</si>
  <si>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</si>
  <si>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</si>
  <si>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</si>
  <si>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</si>
  <si>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</si>
  <si>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</si>
  <si>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</si>
  <si>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</si>
  <si>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</si>
  <si>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</si>
  <si>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</si>
  <si>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</si>
  <si>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</si>
  <si>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</si>
  <si>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</si>
  <si>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</si>
  <si>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</si>
  <si>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</si>
  <si>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</si>
  <si>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</si>
  <si>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</si>
  <si>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</si>
  <si>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</si>
  <si>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</si>
  <si>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</si>
  <si>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</si>
  <si>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</si>
  <si>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</si>
  <si>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</si>
  <si>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</si>
  <si>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</si>
  <si>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</si>
  <si>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</si>
  <si>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</si>
  <si>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</si>
  <si>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</si>
  <si>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</si>
  <si>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</si>
  <si>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</si>
  <si>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</si>
  <si>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</si>
  <si>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</si>
  <si>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</si>
  <si>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</si>
  <si>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</si>
  <si>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</si>
  <si>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</si>
  <si>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</si>
  <si>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</si>
  <si>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</si>
  <si>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</si>
  <si>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</si>
  <si>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</si>
  <si>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</si>
  <si>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</si>
  <si>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</si>
  <si>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</si>
  <si>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</si>
  <si>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</si>
  <si>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</si>
  <si>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</si>
  <si>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</si>
  <si>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</si>
  <si>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</si>
  <si>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</si>
  <si>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</si>
  <si>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</si>
  <si>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</si>
  <si>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</si>
  <si>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</si>
  <si>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</si>
  <si>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</si>
  <si>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</si>
  <si>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</si>
  <si>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</si>
  <si>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</si>
  <si>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</si>
  <si>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</si>
  <si>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</si>
  <si>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</si>
  <si>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</si>
  <si>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</si>
  <si>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</si>
  <si>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</si>
  <si>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</si>
  <si>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</si>
  <si>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</si>
  <si>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</si>
  <si>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</si>
  <si>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</si>
  <si>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</si>
  <si>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</si>
  <si>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</si>
  <si>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</si>
  <si>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</si>
  <si>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20/08/17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</si>
  <si>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</si>
  <si>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</si>
  <si>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</si>
  <si>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</si>
  <si>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</si>
  <si>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</si>
  <si>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</si>
  <si>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</si>
  <si>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</si>
  <si>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</si>
  <si>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</si>
  <si>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</si>
  <si>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</si>
  <si>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</si>
  <si>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טן דלק אגח ג- טן-חברה לדלק בע"מ</t>
  </si>
  <si>
    <t>1131457</t>
  </si>
  <si>
    <t>511540809</t>
  </si>
  <si>
    <t>ilBBB+</t>
  </si>
  <si>
    <t>27/02/14</t>
  </si>
  <si>
    <t>דיסקונט השקעות אגח ט- חברת השקעות דיסקונט בע"מ</t>
  </si>
  <si>
    <t>6390249</t>
  </si>
  <si>
    <t>520023896</t>
  </si>
  <si>
    <t>ilBBB</t>
  </si>
  <si>
    <t>22/07/09</t>
  </si>
  <si>
    <t>רילייטד א' 2020- רילייטד פרוטפוליו מסחרי לימיטד</t>
  </si>
  <si>
    <t>1134923</t>
  </si>
  <si>
    <t>1638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</si>
  <si>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</si>
  <si>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</si>
  <si>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</si>
  <si>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</si>
  <si>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</si>
  <si>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</si>
  <si>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</si>
  <si>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</si>
  <si>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</si>
  <si>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</si>
  <si>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</si>
  <si>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</si>
  <si>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</si>
  <si>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</si>
  <si>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</si>
  <si>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</si>
  <si>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</si>
  <si>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</si>
  <si>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</si>
  <si>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</si>
  <si>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</si>
  <si>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</si>
  <si>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</si>
  <si>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</si>
  <si>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</si>
  <si>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</si>
  <si>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</si>
  <si>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</si>
  <si>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</si>
  <si>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</si>
  <si>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</si>
  <si>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</si>
  <si>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</si>
  <si>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</si>
  <si>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</si>
  <si>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</si>
  <si>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</si>
  <si>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</si>
  <si>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</si>
  <si>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</si>
  <si>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</si>
  <si>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</si>
  <si>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</si>
  <si>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</si>
  <si>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</si>
  <si>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</si>
  <si>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</si>
  <si>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</si>
  <si>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</si>
  <si>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</si>
  <si>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</si>
  <si>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</si>
  <si>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</si>
  <si>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</si>
  <si>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</si>
  <si>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</si>
  <si>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</si>
  <si>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</si>
  <si>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</si>
  <si>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</si>
  <si>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</si>
  <si>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</si>
  <si>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</si>
  <si>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</si>
  <si>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</si>
  <si>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</si>
  <si>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</si>
  <si>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</si>
  <si>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</si>
  <si>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</si>
  <si>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</si>
  <si>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</si>
  <si>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</si>
  <si>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</si>
  <si>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25/04/18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</si>
  <si>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</si>
  <si>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</si>
  <si>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</si>
  <si>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</si>
  <si>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</si>
  <si>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</si>
  <si>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</si>
  <si>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</si>
  <si>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</si>
  <si>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</si>
  <si>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</si>
  <si>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</si>
  <si>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</si>
  <si>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</si>
  <si>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</si>
  <si>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</si>
  <si>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</si>
  <si>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</si>
  <si>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</si>
  <si>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</si>
  <si>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</si>
  <si>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11/02/16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</si>
  <si>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</si>
  <si>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</si>
  <si>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</si>
  <si>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</si>
  <si>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</si>
  <si>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</si>
  <si>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20/09/17</t>
  </si>
  <si>
    <t>Srenvx 5.75 15/08/50- Swiss life elm bv</t>
  </si>
  <si>
    <t>XS1261170515</t>
  </si>
  <si>
    <t>12108</t>
  </si>
  <si>
    <t>19/01/16</t>
  </si>
  <si>
    <t>16/09/77 4.75% PLC SSE- SSE PLC</t>
  </si>
  <si>
    <t>XS1572343744</t>
  </si>
  <si>
    <t>11139</t>
  </si>
  <si>
    <t>Utilities</t>
  </si>
  <si>
    <t>ilBBB-</t>
  </si>
  <si>
    <t>22/11/18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</si>
  <si>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</si>
  <si>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</si>
  <si>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</si>
  <si>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</si>
  <si>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</si>
  <si>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</si>
  <si>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</si>
  <si>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</si>
  <si>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</si>
  <si>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</si>
  <si>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</si>
  <si>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</si>
  <si>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</si>
  <si>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</si>
  <si>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</si>
  <si>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</si>
  <si>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</si>
  <si>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</si>
  <si>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</si>
  <si>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</si>
  <si>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</si>
  <si>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</si>
  <si>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</si>
  <si>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</si>
  <si>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</si>
  <si>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</si>
  <si>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</si>
  <si>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</si>
  <si>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</si>
  <si>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</si>
  <si>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</si>
  <si>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</si>
  <si>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</si>
  <si>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</si>
  <si>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03/03/17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</si>
  <si>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</si>
  <si>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</si>
  <si>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</si>
  <si>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</si>
  <si>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</si>
  <si>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</si>
  <si>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</si>
  <si>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27/06/18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</si>
  <si>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</si>
  <si>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</si>
  <si>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</si>
  <si>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</si>
  <si>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</si>
  <si>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</si>
  <si>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</si>
  <si>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</si>
  <si>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</si>
  <si>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</si>
  <si>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</si>
  <si>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</si>
  <si>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</si>
  <si>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</si>
  <si>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</si>
  <si>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</si>
  <si>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</si>
  <si>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</si>
  <si>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</si>
  <si>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</si>
  <si>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</si>
  <si>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03/10/18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</si>
  <si>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</si>
  <si>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</si>
  <si>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</si>
  <si>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</si>
  <si>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</si>
  <si>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</si>
  <si>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</si>
  <si>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</si>
  <si>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</si>
  <si>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</si>
  <si>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</si>
  <si>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03/11/17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</si>
  <si>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</si>
  <si>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</si>
  <si>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</si>
  <si>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</si>
  <si>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</si>
  <si>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</si>
  <si>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</si>
  <si>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</si>
  <si>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</si>
  <si>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</si>
  <si>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</si>
  <si>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</si>
  <si>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</si>
  <si>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</si>
  <si>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</si>
  <si>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</si>
  <si>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</si>
  <si>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31/10/16</t>
  </si>
  <si>
    <t>ALLISON TRANSMISSION- allison</t>
  </si>
  <si>
    <t>US019736AD97</t>
  </si>
  <si>
    <t>27589</t>
  </si>
  <si>
    <t>Ba3</t>
  </si>
  <si>
    <t>23/02/17</t>
  </si>
  <si>
    <t>Century Link 4 02/27-02/25- CenturyLink Inc</t>
  </si>
  <si>
    <t>11102</t>
  </si>
  <si>
    <t>CHENIERE CORP CHRISTI HD- Cheniere Energy Inc</t>
  </si>
  <si>
    <t>US16412XAD75</t>
  </si>
  <si>
    <t>27112</t>
  </si>
  <si>
    <t>23/01/18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</si>
  <si>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</si>
  <si>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</si>
  <si>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</si>
  <si>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</si>
  <si>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</si>
  <si>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</si>
  <si>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</si>
  <si>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</si>
  <si>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</si>
  <si>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</si>
  <si>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</si>
  <si>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</si>
  <si>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</si>
  <si>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</si>
  <si>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</si>
  <si>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</si>
  <si>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</si>
  <si>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</si>
  <si>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</si>
  <si>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05/12/16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</si>
  <si>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</si>
  <si>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</si>
  <si>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</si>
  <si>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</si>
  <si>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</si>
  <si>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</si>
  <si>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</si>
  <si>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</si>
  <si>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</si>
  <si>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</si>
  <si>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</si>
  <si>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</si>
  <si>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</si>
  <si>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25/10/16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</si>
  <si>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</si>
  <si>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</si>
  <si>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</si>
  <si>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</si>
  <si>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</si>
  <si>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</si>
  <si>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</si>
  <si>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</si>
  <si>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</si>
  <si>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</si>
  <si>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</si>
  <si>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</si>
  <si>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</si>
  <si>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</si>
  <si>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</si>
  <si>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</si>
  <si>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</si>
  <si>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</si>
  <si>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</si>
  <si>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</si>
  <si>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</si>
  <si>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</si>
  <si>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</si>
  <si>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</si>
  <si>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</si>
  <si>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</si>
  <si>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</si>
  <si>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</si>
  <si>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</si>
  <si>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</si>
  <si>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</si>
  <si>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</si>
  <si>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</si>
  <si>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</si>
  <si>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</si>
  <si>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</si>
  <si>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</si>
  <si>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</si>
  <si>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</si>
  <si>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</si>
  <si>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</si>
  <si>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</si>
  <si>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</si>
  <si>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</si>
  <si>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</si>
  <si>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</si>
  <si>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</si>
  <si>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</si>
  <si>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</si>
  <si>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</si>
  <si>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</si>
  <si>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</si>
  <si>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</si>
  <si>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</si>
  <si>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</si>
  <si>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</si>
  <si>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</si>
  <si>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</si>
  <si>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</si>
  <si>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</si>
  <si>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</si>
  <si>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</si>
  <si>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</si>
  <si>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</si>
  <si>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</si>
  <si>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</si>
  <si>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</si>
  <si>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</si>
  <si>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</si>
  <si>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</si>
  <si>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</si>
  <si>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</si>
  <si>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</si>
  <si>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</si>
  <si>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</si>
  <si>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</si>
  <si>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</si>
  <si>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</si>
  <si>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</si>
  <si>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</si>
  <si>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</si>
  <si>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</si>
  <si>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</si>
  <si>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</si>
  <si>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</si>
  <si>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</si>
  <si>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</si>
  <si>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</si>
  <si>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</si>
  <si>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</si>
  <si>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</si>
  <si>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</si>
  <si>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</si>
  <si>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</si>
  <si>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</si>
  <si>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</si>
  <si>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</si>
  <si>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</si>
  <si>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</si>
  <si>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</si>
  <si>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</si>
  <si>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</si>
  <si>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</si>
  <si>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</si>
  <si>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</si>
  <si>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</si>
  <si>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</si>
  <si>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</si>
  <si>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</si>
  <si>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</si>
  <si>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</si>
  <si>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</si>
  <si>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</si>
  <si>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</si>
  <si>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</si>
  <si>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</si>
  <si>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</si>
  <si>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</si>
  <si>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</si>
  <si>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</si>
  <si>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</si>
  <si>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</si>
  <si>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</si>
  <si>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</si>
  <si>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</si>
  <si>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</si>
  <si>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</si>
  <si>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</si>
  <si>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</si>
  <si>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</si>
  <si>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</si>
  <si>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</si>
  <si>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</si>
  <si>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</si>
  <si>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</si>
  <si>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</si>
  <si>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</si>
  <si>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</si>
  <si>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</si>
  <si>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</si>
  <si>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</si>
  <si>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</si>
  <si>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</si>
  <si>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</si>
  <si>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</si>
  <si>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</si>
  <si>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</si>
  <si>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</si>
  <si>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</si>
  <si>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</si>
  <si>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</si>
  <si>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</si>
  <si>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</si>
  <si>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</si>
  <si>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</si>
  <si>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</si>
  <si>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</si>
  <si>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</si>
  <si>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</si>
  <si>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</si>
  <si>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</si>
  <si>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</si>
  <si>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</si>
  <si>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</si>
  <si>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</si>
  <si>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</si>
  <si>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</si>
  <si>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</si>
  <si>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</si>
  <si>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</si>
  <si>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</si>
  <si>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</si>
  <si>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</si>
  <si>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</si>
  <si>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</si>
  <si>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</si>
  <si>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</si>
  <si>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</si>
  <si>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</si>
  <si>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</si>
  <si>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</si>
  <si>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</si>
  <si>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</si>
  <si>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</si>
  <si>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</si>
  <si>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</si>
  <si>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</si>
  <si>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</si>
  <si>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</si>
  <si>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</si>
  <si>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</si>
  <si>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</si>
  <si>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</si>
  <si>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</si>
  <si>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</si>
  <si>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</si>
  <si>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</si>
  <si>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</si>
  <si>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</si>
  <si>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</si>
  <si>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</si>
  <si>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</si>
  <si>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</si>
  <si>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</si>
  <si>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</si>
  <si>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</si>
  <si>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</si>
  <si>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</si>
  <si>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</si>
  <si>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</si>
  <si>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</si>
  <si>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</si>
  <si>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</si>
  <si>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</si>
  <si>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</si>
  <si>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</si>
  <si>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</si>
  <si>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</si>
  <si>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</si>
  <si>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</si>
  <si>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</si>
  <si>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</si>
  <si>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</si>
  <si>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</si>
  <si>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</si>
  <si>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</si>
  <si>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</si>
  <si>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</si>
  <si>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</si>
  <si>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</si>
  <si>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</si>
  <si>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</si>
  <si>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</si>
  <si>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</si>
  <si>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</si>
  <si>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</si>
  <si>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</si>
  <si>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</si>
  <si>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</si>
  <si>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</si>
  <si>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</si>
  <si>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</si>
  <si>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</si>
  <si>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</si>
  <si>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</si>
  <si>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</si>
  <si>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</si>
  <si>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</si>
  <si>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</si>
  <si>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</si>
  <si>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</si>
  <si>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</si>
  <si>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</si>
  <si>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</si>
  <si>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</si>
  <si>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</si>
  <si>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</si>
  <si>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</si>
  <si>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</si>
  <si>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</si>
  <si>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</si>
  <si>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</si>
  <si>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</si>
  <si>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</si>
  <si>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</si>
  <si>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</si>
  <si>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</si>
  <si>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</si>
  <si>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</si>
  <si>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</si>
  <si>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</si>
  <si>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</si>
  <si>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</si>
  <si>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</si>
  <si>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</si>
  <si>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</si>
  <si>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</si>
  <si>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</si>
  <si>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</si>
  <si>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</si>
  <si>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</si>
  <si>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</si>
  <si>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</si>
  <si>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</si>
  <si>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</si>
  <si>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</si>
  <si>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</si>
  <si>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</si>
  <si>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</si>
  <si>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</si>
  <si>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</si>
  <si>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</si>
  <si>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</si>
  <si>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</si>
  <si>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</si>
  <si>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</si>
  <si>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</si>
  <si>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</si>
  <si>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</si>
  <si>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</si>
  <si>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</si>
  <si>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</si>
  <si>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</si>
  <si>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</si>
  <si>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</si>
  <si>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</si>
  <si>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</si>
  <si>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</si>
  <si>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</si>
  <si>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</si>
  <si>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</si>
  <si>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</si>
  <si>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</si>
  <si>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</si>
  <si>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</si>
  <si>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</si>
  <si>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</si>
  <si>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</si>
  <si>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</si>
  <si>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</si>
  <si>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</si>
  <si>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</si>
  <si>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</si>
  <si>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</si>
  <si>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</si>
  <si>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</si>
  <si>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</si>
  <si>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</si>
  <si>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</si>
  <si>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</si>
  <si>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</si>
  <si>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</si>
  <si>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</si>
  <si>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</si>
  <si>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</si>
  <si>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</si>
  <si>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</si>
  <si>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</si>
  <si>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</si>
  <si>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</si>
  <si>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</si>
  <si>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</si>
  <si>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</si>
  <si>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</si>
  <si>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</si>
  <si>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</si>
  <si>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</si>
  <si>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</si>
  <si>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</si>
  <si>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</si>
  <si>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</si>
  <si>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</si>
  <si>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</si>
  <si>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</si>
  <si>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</si>
  <si>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</si>
  <si>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</si>
  <si>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</si>
  <si>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</si>
  <si>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</si>
  <si>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</si>
  <si>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</si>
  <si>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</si>
  <si>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</si>
  <si>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</si>
  <si>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</si>
  <si>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</si>
  <si>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</si>
  <si>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</si>
  <si>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</si>
  <si>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</si>
  <si>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</si>
  <si>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</si>
  <si>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</si>
  <si>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</si>
  <si>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</si>
  <si>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</si>
  <si>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</si>
  <si>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</si>
  <si>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</si>
  <si>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</si>
  <si>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</si>
  <si>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</si>
  <si>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</si>
  <si>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</si>
  <si>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</si>
  <si>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</si>
  <si>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</si>
  <si>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</si>
  <si>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</si>
  <si>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</si>
  <si>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</si>
  <si>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</si>
  <si>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</si>
  <si>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</si>
  <si>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</si>
  <si>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</si>
  <si>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</si>
  <si>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</si>
  <si>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</si>
  <si>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</si>
  <si>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</si>
  <si>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</si>
  <si>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</si>
  <si>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</si>
  <si>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</si>
  <si>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</si>
  <si>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</si>
  <si>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</si>
  <si>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</si>
  <si>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</si>
  <si>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</si>
  <si>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</si>
  <si>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</si>
  <si>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</si>
  <si>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</si>
  <si>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</si>
  <si>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</si>
  <si>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</si>
  <si>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</si>
  <si>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</si>
  <si>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</si>
  <si>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</si>
  <si>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</si>
  <si>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</si>
  <si>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</si>
  <si>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</si>
  <si>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</si>
  <si>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</si>
  <si>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</si>
  <si>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</si>
  <si>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</si>
  <si>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</si>
  <si>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</si>
  <si>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</si>
  <si>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</si>
  <si>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</si>
  <si>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</si>
  <si>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</si>
  <si>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</si>
  <si>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</si>
  <si>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</si>
  <si>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</si>
  <si>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</si>
  <si>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</si>
  <si>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</si>
  <si>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</si>
  <si>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</si>
  <si>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</si>
  <si>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</si>
  <si>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</si>
  <si>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</si>
  <si>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</si>
  <si>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</si>
  <si>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</si>
  <si>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</si>
  <si>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OWL ROCK CAPITAL CORP- OWL ROCK CAPITAL CORP</t>
  </si>
  <si>
    <t>US69121K1043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</si>
  <si>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</si>
  <si>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</si>
  <si>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</si>
  <si>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</si>
  <si>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</si>
  <si>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</si>
  <si>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</si>
  <si>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</si>
  <si>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</si>
  <si>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</si>
  <si>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</si>
  <si>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</si>
  <si>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</si>
  <si>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</si>
  <si>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</si>
  <si>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</si>
  <si>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</si>
  <si>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</si>
  <si>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</si>
  <si>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</si>
  <si>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</si>
  <si>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</si>
  <si>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</si>
  <si>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</si>
  <si>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</si>
  <si>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</si>
  <si>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</si>
  <si>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</si>
  <si>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</si>
  <si>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</si>
  <si>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</si>
  <si>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</si>
  <si>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</si>
  <si>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</si>
  <si>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</si>
  <si>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</si>
  <si>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</si>
  <si>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</si>
  <si>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</si>
  <si>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</si>
  <si>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</si>
  <si>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</si>
  <si>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</si>
  <si>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</si>
  <si>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</si>
  <si>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</si>
  <si>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</si>
  <si>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</si>
  <si>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</si>
  <si>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</si>
  <si>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</si>
  <si>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</si>
  <si>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</si>
  <si>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</si>
  <si>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</si>
  <si>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</si>
  <si>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</si>
  <si>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</si>
  <si>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</si>
  <si>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</si>
  <si>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</si>
  <si>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</si>
  <si>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</si>
  <si>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</si>
  <si>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</si>
  <si>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</si>
  <si>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</si>
  <si>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</si>
  <si>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</si>
  <si>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</si>
  <si>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</si>
  <si>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</si>
  <si>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</si>
  <si>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</si>
  <si>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</si>
  <si>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</si>
  <si>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</si>
  <si>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</si>
  <si>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</si>
  <si>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</si>
  <si>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</si>
  <si>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</si>
  <si>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</si>
  <si>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</si>
  <si>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</si>
  <si>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</si>
  <si>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</si>
  <si>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</si>
  <si>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</si>
  <si>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</si>
  <si>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</si>
  <si>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</si>
  <si>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</si>
  <si>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</si>
  <si>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</si>
  <si>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</si>
  <si>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</si>
  <si>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</si>
  <si>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</si>
  <si>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</si>
  <si>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</si>
  <si>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</si>
  <si>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</si>
  <si>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</si>
  <si>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</si>
  <si>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</si>
  <si>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</si>
  <si>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</si>
  <si>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</si>
  <si>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</si>
  <si>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</si>
  <si>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</si>
  <si>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</si>
  <si>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</si>
  <si>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</si>
  <si>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</si>
  <si>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</si>
  <si>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</si>
  <si>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</si>
  <si>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</si>
  <si>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</si>
  <si>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</si>
  <si>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</si>
  <si>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</si>
  <si>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</si>
  <si>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</si>
  <si>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</si>
  <si>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</si>
  <si>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</si>
  <si>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</si>
  <si>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</si>
  <si>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</si>
  <si>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</si>
  <si>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</si>
  <si>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</si>
  <si>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</si>
  <si>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</si>
  <si>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</si>
  <si>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</si>
  <si>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</si>
  <si>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</si>
  <si>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</si>
  <si>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</si>
  <si>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</si>
  <si>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</si>
  <si>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</si>
  <si>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</si>
  <si>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</si>
  <si>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</si>
  <si>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</si>
  <si>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</si>
  <si>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</si>
  <si>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</si>
  <si>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</si>
  <si>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</si>
  <si>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</si>
  <si>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</si>
  <si>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</si>
  <si>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</si>
  <si>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</si>
  <si>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</si>
  <si>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</si>
  <si>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</si>
  <si>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</si>
  <si>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</si>
  <si>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</si>
  <si>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</si>
  <si>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</si>
  <si>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</si>
  <si>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</si>
  <si>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</si>
  <si>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</si>
  <si>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</si>
  <si>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</si>
  <si>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</si>
  <si>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</si>
  <si>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</si>
  <si>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</si>
  <si>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</si>
  <si>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</si>
  <si>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</si>
  <si>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</si>
  <si>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קרן סל תא 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</si>
  <si>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</si>
  <si>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</si>
  <si>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</si>
  <si>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</si>
  <si>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</si>
  <si>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</si>
  <si>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</si>
  <si>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</si>
  <si>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</si>
  <si>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</si>
  <si>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</si>
  <si>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</si>
  <si>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</si>
  <si>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</si>
  <si>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</si>
  <si>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</si>
  <si>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</si>
  <si>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</si>
  <si>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</si>
  <si>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</si>
  <si>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</si>
  <si>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</si>
  <si>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</si>
  <si>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</si>
  <si>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</si>
  <si>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</si>
  <si>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</si>
  <si>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</si>
  <si>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</si>
  <si>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</si>
  <si>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</si>
  <si>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</si>
  <si>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</si>
  <si>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</si>
  <si>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</si>
  <si>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</si>
  <si>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</si>
  <si>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</si>
  <si>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</si>
  <si>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</si>
  <si>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</si>
  <si>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</si>
  <si>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</si>
  <si>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</si>
  <si>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</si>
  <si>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</si>
  <si>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</si>
  <si>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</si>
  <si>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</si>
  <si>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</si>
  <si>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</si>
  <si>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</si>
  <si>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</si>
  <si>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</si>
  <si>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</si>
  <si>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</si>
  <si>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</si>
  <si>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</si>
  <si>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</si>
  <si>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</si>
  <si>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</si>
  <si>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</si>
  <si>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</si>
  <si>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</si>
  <si>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</si>
  <si>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</si>
  <si>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</si>
  <si>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</si>
  <si>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</si>
  <si>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</si>
  <si>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</si>
  <si>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</si>
  <si>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</si>
  <si>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</si>
  <si>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</si>
  <si>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</si>
  <si>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</si>
  <si>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</si>
  <si>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</si>
  <si>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</si>
  <si>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</si>
  <si>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</si>
  <si>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</si>
  <si>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</si>
  <si>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</si>
  <si>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</si>
  <si>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</si>
  <si>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</si>
  <si>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</si>
  <si>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</si>
  <si>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</si>
  <si>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</si>
  <si>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</si>
  <si>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</si>
  <si>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</si>
  <si>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</si>
  <si>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</si>
  <si>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</si>
  <si>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</si>
  <si>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</si>
  <si>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</si>
  <si>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</si>
  <si>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</si>
  <si>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</si>
  <si>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</si>
  <si>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</si>
  <si>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</si>
  <si>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</si>
  <si>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</si>
  <si>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</si>
  <si>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</si>
  <si>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</si>
  <si>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</si>
  <si>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</si>
  <si>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</si>
  <si>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</si>
  <si>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</si>
  <si>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</si>
  <si>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</si>
  <si>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</si>
  <si>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</si>
  <si>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</si>
  <si>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</si>
  <si>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</si>
  <si>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</si>
  <si>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</si>
  <si>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</si>
  <si>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</si>
  <si>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</si>
  <si>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</si>
  <si>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</si>
  <si>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</si>
  <si>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</si>
  <si>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</si>
  <si>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</si>
  <si>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</si>
  <si>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</si>
  <si>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</si>
  <si>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</si>
  <si>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</si>
  <si>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</si>
  <si>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</si>
  <si>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</si>
  <si>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</si>
  <si>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</si>
  <si>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</si>
  <si>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</si>
  <si>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</si>
  <si>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</si>
  <si>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</si>
  <si>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</si>
  <si>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</si>
  <si>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</si>
  <si>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</si>
  <si>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</si>
  <si>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</si>
  <si>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</si>
  <si>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</si>
  <si>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</si>
  <si>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</si>
  <si>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</si>
  <si>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</si>
  <si>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</si>
  <si>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</si>
  <si>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</si>
  <si>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</si>
  <si>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</si>
  <si>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</si>
  <si>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</si>
  <si>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</si>
  <si>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</si>
  <si>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</si>
  <si>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</si>
  <si>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</si>
  <si>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</si>
  <si>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</si>
  <si>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</si>
  <si>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</si>
  <si>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</si>
  <si>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</si>
  <si>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</si>
  <si>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</si>
  <si>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</si>
  <si>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</si>
  <si>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</si>
  <si>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</si>
  <si>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</si>
  <si>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</si>
  <si>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</si>
  <si>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</si>
  <si>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</si>
  <si>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</si>
  <si>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</si>
  <si>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</si>
  <si>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</si>
  <si>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</si>
  <si>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</si>
  <si>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</si>
  <si>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</si>
  <si>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</si>
  <si>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</si>
  <si>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</si>
  <si>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</si>
  <si>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</si>
  <si>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</si>
  <si>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</si>
  <si>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</si>
  <si>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</si>
  <si>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</si>
  <si>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</si>
  <si>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</si>
  <si>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</si>
  <si>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</si>
  <si>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</si>
  <si>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</si>
  <si>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</si>
  <si>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</si>
  <si>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</si>
  <si>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</si>
  <si>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</si>
  <si>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</si>
  <si>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</si>
  <si>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</si>
  <si>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</si>
  <si>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</si>
  <si>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</si>
  <si>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</si>
  <si>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</si>
  <si>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</si>
  <si>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</si>
  <si>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</si>
  <si>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</si>
  <si>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</si>
  <si>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</si>
  <si>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</si>
  <si>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</si>
  <si>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</si>
  <si>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</si>
  <si>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</si>
  <si>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</si>
  <si>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</si>
  <si>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</si>
  <si>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</si>
  <si>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</si>
  <si>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</si>
  <si>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</si>
  <si>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</si>
  <si>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</si>
  <si>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</si>
  <si>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</si>
  <si>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</si>
  <si>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</si>
  <si>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</si>
  <si>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</si>
  <si>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</si>
  <si>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</si>
  <si>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</si>
  <si>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</si>
  <si>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</si>
  <si>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</si>
  <si>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</si>
  <si>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</si>
  <si>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</si>
  <si>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</si>
  <si>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</si>
  <si>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</si>
  <si>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</si>
  <si>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</si>
  <si>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</si>
  <si>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</si>
  <si>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</si>
  <si>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</si>
  <si>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</si>
  <si>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</si>
  <si>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</si>
  <si>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</si>
  <si>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</si>
  <si>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</si>
  <si>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</si>
  <si>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</si>
  <si>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</si>
  <si>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</si>
  <si>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</si>
  <si>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</si>
  <si>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</si>
  <si>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</si>
  <si>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</si>
  <si>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</si>
  <si>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</si>
  <si>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</si>
  <si>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</si>
  <si>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</si>
  <si>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</si>
  <si>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פועלים ש"ה ג ר"מ- בנק הפועלים בע"מ</t>
  </si>
  <si>
    <t>6620280</t>
  </si>
  <si>
    <t>01/11/07</t>
  </si>
  <si>
    <t>אספיסי אלעד אגח 2 רמ- אס.פי.סי אל-עד</t>
  </si>
  <si>
    <t>1092774</t>
  </si>
  <si>
    <t>514667021</t>
  </si>
  <si>
    <t>03/04/05</t>
  </si>
  <si>
    <t>אספיסי אלעד אגח 3 רמ- אס.פי.סי אל-עד</t>
  </si>
  <si>
    <t>1093939</t>
  </si>
  <si>
    <t>אלון חברת הדלק אגח סד' א MG- אלון חברת הדלק לישראל בע"מ</t>
  </si>
  <si>
    <t>11015671</t>
  </si>
  <si>
    <t>520041690</t>
  </si>
  <si>
    <t>16/12/13</t>
  </si>
  <si>
    <t>קרדן אן_וי ב חש81/2- קרדן אן.וי.</t>
  </si>
  <si>
    <t>6094</t>
  </si>
  <si>
    <t>21/11/18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</si>
  <si>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</si>
  <si>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</si>
  <si>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</si>
  <si>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</si>
  <si>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</si>
  <si>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</si>
  <si>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</si>
  <si>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</si>
  <si>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</si>
  <si>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</si>
  <si>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</si>
  <si>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</si>
  <si>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</si>
  <si>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</si>
  <si>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</si>
  <si>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</si>
  <si>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</si>
  <si>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</si>
  <si>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</si>
  <si>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</si>
  <si>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</si>
  <si>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</si>
  <si>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</si>
  <si>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</si>
  <si>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</si>
  <si>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</si>
  <si>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</si>
  <si>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</si>
  <si>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</si>
  <si>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</si>
  <si>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</si>
  <si>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</si>
  <si>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Transed 3.951 9/50- TRANSED PARTNERS GP</t>
  </si>
  <si>
    <t>CA89366TAA57</t>
  </si>
  <si>
    <t>27306</t>
  </si>
  <si>
    <t>MEDIVISION LIMIT- MEDIVISION LIMIT</t>
  </si>
  <si>
    <t>70113055</t>
  </si>
  <si>
    <t>511828600</t>
  </si>
  <si>
    <t>אלון דלק מניה לא סחירה- אלון חברת הדלק לישראל בע"מ</t>
  </si>
  <si>
    <t>499906</t>
  </si>
  <si>
    <t>*BIG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</si>
  <si>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</si>
  <si>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</si>
  <si>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</si>
  <si>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</si>
  <si>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</si>
  <si>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</si>
  <si>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</si>
  <si>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Ixi mobile cibc- Ixi mobile</t>
  </si>
  <si>
    <t>BBG000CKHN84</t>
  </si>
  <si>
    <t>10222</t>
  </si>
  <si>
    <t>Traceguard res cibc- TRACEGUARD RES CIBC</t>
  </si>
  <si>
    <t>US8923541010</t>
  </si>
  <si>
    <t>10429</t>
  </si>
  <si>
    <t>Tower Vision preferred shares- Tower Vision Mauritius Ltd</t>
  </si>
  <si>
    <t>29990178</t>
  </si>
  <si>
    <t>10528</t>
  </si>
  <si>
    <t>medlnvest capital s.a.r.l- Medinvest</t>
  </si>
  <si>
    <t>2751</t>
  </si>
  <si>
    <t>12074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</si>
  <si>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</si>
  <si>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</si>
  <si>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</si>
  <si>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</si>
  <si>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</si>
  <si>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</si>
  <si>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</si>
  <si>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</si>
  <si>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</si>
  <si>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</si>
  <si>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</si>
  <si>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</si>
  <si>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</si>
  <si>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</si>
  <si>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</si>
  <si>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</si>
  <si>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</si>
  <si>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</si>
  <si>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3- White Oak</t>
  </si>
  <si>
    <t>4570311</t>
  </si>
  <si>
    <t>13033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</si>
  <si>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</si>
  <si>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</si>
  <si>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</si>
  <si>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</si>
  <si>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</si>
  <si>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</si>
  <si>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</si>
  <si>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</si>
  <si>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</si>
  <si>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</si>
  <si>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</si>
  <si>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</si>
  <si>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KArkin Bio Ventures II L.P- Arkin Bio Ventures II L.P</t>
  </si>
  <si>
    <t>70341</t>
  </si>
  <si>
    <t>17/03/20</t>
  </si>
  <si>
    <t>ויטהלייף ישראל קרן הון- ויטלייף פרטנרס (ישראל) ש.מ</t>
  </si>
  <si>
    <t>600000401</t>
  </si>
  <si>
    <t>ורטקס ישראל קרן הון חול- ורטקס ישראל 3 בע"מ</t>
  </si>
  <si>
    <t>600000361</t>
  </si>
  <si>
    <t>evolution venture c- קרן Evolution</t>
  </si>
  <si>
    <t>50286</t>
  </si>
  <si>
    <t>anatomy  2- קרן אנטומיה</t>
  </si>
  <si>
    <t>5260</t>
  </si>
  <si>
    <t>anatomy- קרן אנטומיה</t>
  </si>
  <si>
    <t>52266</t>
  </si>
  <si>
    <t>אביב (פנטין) קפיטל- מרדכי אביב תעשיות בניה (1973) בע"מ</t>
  </si>
  <si>
    <t>600000271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</si>
  <si>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</si>
  <si>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</si>
  <si>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</si>
  <si>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</si>
  <si>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</si>
  <si>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Reality Real Estate Investment Fund 3 L.P- Reality Real Estate Investment Fund 3 L.P</t>
  </si>
  <si>
    <t>5265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</si>
  <si>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</si>
  <si>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</si>
  <si>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</si>
  <si>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</si>
  <si>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</si>
  <si>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</si>
  <si>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investment in QNERGY- טנא השקעות</t>
  </si>
  <si>
    <t>29993124</t>
  </si>
  <si>
    <t>NOY ASHALIM קרן נוי- קרן נוי 1 להשקעה בתשתיות אנרגיה ש.מ</t>
  </si>
  <si>
    <t>5279</t>
  </si>
  <si>
    <t>קרן נוי 2- קרן נוי 1 להשקעה בתשתיות אנרגיה ש.מ</t>
  </si>
  <si>
    <t>5259</t>
  </si>
  <si>
    <t>TENE GROWTH CAPITAL 4- טנא השקעות</t>
  </si>
  <si>
    <t>5310</t>
  </si>
  <si>
    <t>קרן תשתיות - ISRAEL INFRASTUC- I. INFRASTUCTURE</t>
  </si>
  <si>
    <t>65001010</t>
  </si>
  <si>
    <t>SKY 3- sky 3</t>
  </si>
  <si>
    <t>5289</t>
  </si>
  <si>
    <t>Vintage Investments Partn</t>
  </si>
  <si>
    <t>5300</t>
  </si>
  <si>
    <t>Yesodot Gimmel- Yesodot Gimmel</t>
  </si>
  <si>
    <t>70291</t>
  </si>
  <si>
    <t>04/12/19</t>
  </si>
  <si>
    <t>s.h. sky l.p- ס. ה. סקיי 11 ש.מ.</t>
  </si>
  <si>
    <t>50492</t>
  </si>
  <si>
    <t>FIMI 6- פימי מזנין(1) קרן הון סיכון</t>
  </si>
  <si>
    <t>5272</t>
  </si>
  <si>
    <t>fimi israel opportunity- פימי מזנין(1) קרן הון סיכון</t>
  </si>
  <si>
    <t>50724</t>
  </si>
  <si>
    <t>פלנוס טכנולוגיות לאומי- פלנוס טכנולוגיות בע"מ</t>
  </si>
  <si>
    <t>600000301</t>
  </si>
  <si>
    <t>Kedma Capital III- קדמה קפיטל 3</t>
  </si>
  <si>
    <t>6662</t>
  </si>
  <si>
    <t>21/04/19</t>
  </si>
  <si>
    <t>Accelmed Growth Partners L.P 2- Accelmed Growth Partners L.P</t>
  </si>
  <si>
    <t>5271</t>
  </si>
  <si>
    <t>30/05/18</t>
  </si>
  <si>
    <t>*הליוס- Helios Renewable Energy 1</t>
  </si>
  <si>
    <t>5323</t>
  </si>
  <si>
    <t>*MA Movilim Renewable Energies L.P- אנלייט אנרגיה מתחדשת בע"מ</t>
  </si>
  <si>
    <t>5322</t>
  </si>
  <si>
    <t>סה"כ קרנות הון סיכון בחו"ל</t>
  </si>
  <si>
    <t>Vintage fund of funds ISRAEL V</t>
  </si>
  <si>
    <t>6645</t>
  </si>
  <si>
    <t>5295</t>
  </si>
  <si>
    <t>5333</t>
  </si>
  <si>
    <t>סה"כ קרנות גידור בחו"ל</t>
  </si>
  <si>
    <t>3 CRECH</t>
  </si>
  <si>
    <t>387993</t>
  </si>
  <si>
    <t>CHEYNE 1/A/19/1/GB</t>
  </si>
  <si>
    <t>385196</t>
  </si>
  <si>
    <t>Eden Rock struc-b- EDEN ROCK STRUC.FIN</t>
  </si>
  <si>
    <t>70422498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</si>
  <si>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</si>
  <si>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</si>
  <si>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</si>
  <si>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</si>
  <si>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</si>
  <si>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</si>
  <si>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Brack Capital Real Estate llp- בי.סי.אר.אי-בראק קפיטל ריל אסטייט איווסטמנט בי.וי</t>
  </si>
  <si>
    <t>29990961</t>
  </si>
  <si>
    <t>Brookfield real estate partners II</t>
  </si>
  <si>
    <t>5274</t>
  </si>
  <si>
    <t>Brookfield SREP III</t>
  </si>
  <si>
    <t>5328</t>
  </si>
  <si>
    <t>WATERTON RESIDENTIAL P V XIII</t>
  </si>
  <si>
    <t>5334</t>
  </si>
  <si>
    <t>24/10/18</t>
  </si>
  <si>
    <t>Blackstone R.E. partners VIII.F- Blackstone Real Estate Partners</t>
  </si>
  <si>
    <t>5264</t>
  </si>
  <si>
    <t>Blackstone Real Estate Partners IX- Blackstone Real Estate Partners</t>
  </si>
  <si>
    <t>6649</t>
  </si>
  <si>
    <t>סה"כ קרנות השקעה אחרות בחו"ל</t>
  </si>
  <si>
    <t>Brookfield coinv JCI</t>
  </si>
  <si>
    <t>6665</t>
  </si>
  <si>
    <t>EC - 1 AUDAX CO INV</t>
  </si>
  <si>
    <t>6657</t>
  </si>
  <si>
    <t>EC - 2 AUDAX CO INV</t>
  </si>
  <si>
    <t>70091</t>
  </si>
  <si>
    <t>08/08/19</t>
  </si>
  <si>
    <t>Global Infrastructure Partners IV L.P</t>
  </si>
  <si>
    <t>70181</t>
  </si>
  <si>
    <t>23/10/19</t>
  </si>
  <si>
    <t>Harbourvest co inv : Project Starboard</t>
  </si>
  <si>
    <t>6659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</si>
  <si>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</si>
  <si>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</si>
  <si>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</si>
  <si>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</si>
  <si>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</si>
  <si>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</si>
  <si>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</si>
  <si>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</si>
  <si>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</si>
  <si>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</si>
  <si>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</si>
  <si>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</si>
  <si>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</si>
  <si>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</si>
  <si>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*APCS- Ares special situation fund IB</t>
  </si>
  <si>
    <t>5291</t>
  </si>
  <si>
    <t>*ARES- Ares special situation fund IB</t>
  </si>
  <si>
    <t>4122</t>
  </si>
  <si>
    <t>*AUDAX DIRECT LENDING SOLUTIONS- Ares special situation fund IB</t>
  </si>
  <si>
    <t>5339</t>
  </si>
  <si>
    <t>cheyne redf a1- Cheyn Capital</t>
  </si>
  <si>
    <t>5294</t>
  </si>
  <si>
    <t>cicc growth capital fund- ארקלייט</t>
  </si>
  <si>
    <t>52225</t>
  </si>
  <si>
    <t>harbourvest part' co inv fund IV- ארקלייט</t>
  </si>
  <si>
    <t>5297</t>
  </si>
  <si>
    <t>HIG harbourvest  Tranche B- ארקלייט</t>
  </si>
  <si>
    <t>5313</t>
  </si>
  <si>
    <t>Insight harbourvest tranche B- ארקלייט</t>
  </si>
  <si>
    <t>5321</t>
  </si>
  <si>
    <t>KELSO INVESTMENT ASSOCIATES X - HARB B- ארקלייט</t>
  </si>
  <si>
    <t>6644</t>
  </si>
  <si>
    <t>Migdal-HarbourVes Elatec</t>
  </si>
  <si>
    <t>5318</t>
  </si>
  <si>
    <t>ARCLIGHT AEP FEEDER FUND VII LLC- ארקלייט</t>
  </si>
  <si>
    <t>70250</t>
  </si>
  <si>
    <t>24/02/20</t>
  </si>
  <si>
    <t>Cruise.co.uk</t>
  </si>
  <si>
    <t>5280</t>
  </si>
  <si>
    <t>Warburg Pincus China II L.P- WARBURG PINCUS</t>
  </si>
  <si>
    <t>6945</t>
  </si>
  <si>
    <t>20/06/19</t>
  </si>
  <si>
    <t>ADVENT INTERNATIONAL 8</t>
  </si>
  <si>
    <t>5273</t>
  </si>
  <si>
    <t>APOLLO</t>
  </si>
  <si>
    <t>5281</t>
  </si>
  <si>
    <t>Apollo Fund IX -</t>
  </si>
  <si>
    <t>5302</t>
  </si>
  <si>
    <t>BCP V Brand Co-Invest LP</t>
  </si>
  <si>
    <t>70321</t>
  </si>
  <si>
    <t>BLUEBAY</t>
  </si>
  <si>
    <t>5284</t>
  </si>
  <si>
    <t>BROOKFIELD IV</t>
  </si>
  <si>
    <t>5266</t>
  </si>
  <si>
    <t>co-inv DNLD</t>
  </si>
  <si>
    <t>5292</t>
  </si>
  <si>
    <t>CRESCENT</t>
  </si>
  <si>
    <t>5290</t>
  </si>
  <si>
    <t>DOVER</t>
  </si>
  <si>
    <t>5285</t>
  </si>
  <si>
    <t>GRAPH TECH BROOKFIELD</t>
  </si>
  <si>
    <t>5270</t>
  </si>
  <si>
    <t>harbourvest A</t>
  </si>
  <si>
    <t>70000</t>
  </si>
  <si>
    <t>07/02/18</t>
  </si>
  <si>
    <t>HARBOURVEST A AE II</t>
  </si>
  <si>
    <t>6640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</si>
  <si>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</si>
  <si>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</si>
  <si>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</si>
  <si>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</si>
  <si>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</si>
  <si>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</si>
  <si>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</si>
  <si>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IK HarbourVest Tranche B</t>
  </si>
  <si>
    <t>5336</t>
  </si>
  <si>
    <t>INCLINE</t>
  </si>
  <si>
    <t>5308</t>
  </si>
  <si>
    <t>InfraRed Infrastructure Fund V</t>
  </si>
  <si>
    <t>5309</t>
  </si>
  <si>
    <t>Investindustrial VII Harbourvest B</t>
  </si>
  <si>
    <t>70120</t>
  </si>
  <si>
    <t>15/09/19</t>
  </si>
  <si>
    <t>KARTESIA</t>
  </si>
  <si>
    <t>5303</t>
  </si>
  <si>
    <t>KOTAK</t>
  </si>
  <si>
    <t>5255</t>
  </si>
  <si>
    <t>MERIDIAM 3</t>
  </si>
  <si>
    <t>5278</t>
  </si>
  <si>
    <t>Migdal HarbourVest CO-INV DWYER</t>
  </si>
  <si>
    <t>5329</t>
  </si>
  <si>
    <t>11/06/18</t>
  </si>
  <si>
    <t>migdal harbourvest project saxa</t>
  </si>
  <si>
    <t>5330</t>
  </si>
  <si>
    <t>5239</t>
  </si>
  <si>
    <t>Migdal-HarbourVes project Draco</t>
  </si>
  <si>
    <t>5319</t>
  </si>
  <si>
    <t>MTDL</t>
  </si>
  <si>
    <t>6651</t>
  </si>
  <si>
    <t>OWEL ROCK</t>
  </si>
  <si>
    <t>5316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</si>
  <si>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</si>
  <si>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</si>
  <si>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</si>
  <si>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</si>
  <si>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</si>
  <si>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</si>
  <si>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</si>
  <si>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PERMIRA</t>
  </si>
  <si>
    <t>5287</t>
  </si>
  <si>
    <t>PERMIRA VII L.P.2 SCSP</t>
  </si>
  <si>
    <t>70281</t>
  </si>
  <si>
    <t>05/02/20</t>
  </si>
  <si>
    <t>PGCO 4 CO-MINGLED FUND SCSP</t>
  </si>
  <si>
    <t>5335</t>
  </si>
  <si>
    <t>RHONE V</t>
  </si>
  <si>
    <t>5268</t>
  </si>
  <si>
    <t>Sun Capital Partners  harbourvest B</t>
  </si>
  <si>
    <t>6652</t>
  </si>
  <si>
    <t>17/12/19</t>
  </si>
  <si>
    <t>TDL IV</t>
  </si>
  <si>
    <t>6646</t>
  </si>
  <si>
    <t>27/12/18</t>
  </si>
  <si>
    <t>Thoma Bravo Harbourvest B</t>
  </si>
  <si>
    <t>6642</t>
  </si>
  <si>
    <t>TOMA BRAVO</t>
  </si>
  <si>
    <t>5276</t>
  </si>
  <si>
    <t>TOMA BRAVO FUND 8</t>
  </si>
  <si>
    <t>6647</t>
  </si>
  <si>
    <t>Trilantic capital partners V</t>
  </si>
  <si>
    <t>5269</t>
  </si>
  <si>
    <t>VESTCOM</t>
  </si>
  <si>
    <t>5312</t>
  </si>
  <si>
    <t>27/12/17</t>
  </si>
  <si>
    <t>windjammer V har A</t>
  </si>
  <si>
    <t>6641</t>
  </si>
  <si>
    <t>WSREDII</t>
  </si>
  <si>
    <t>6658</t>
  </si>
  <si>
    <t>קרן סילברפליט</t>
  </si>
  <si>
    <t>5267</t>
  </si>
  <si>
    <t>Advent International GPE IX L.P- Advent International</t>
  </si>
  <si>
    <t>70061</t>
  </si>
  <si>
    <t>24/10/19</t>
  </si>
  <si>
    <t>CO INVESTMENT ANESTHESIA- Blackstone</t>
  </si>
  <si>
    <t>5307</t>
  </si>
  <si>
    <t>PROJECT CELTICS- Blackstone</t>
  </si>
  <si>
    <t>5306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</si>
  <si>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</si>
  <si>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</si>
  <si>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</si>
  <si>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</si>
  <si>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</si>
  <si>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</si>
  <si>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</si>
  <si>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Court Square IV- Court Square</t>
  </si>
  <si>
    <t>53321</t>
  </si>
  <si>
    <t>05/11/19</t>
  </si>
  <si>
    <t>LS POWER FUND IV- Gatewood Capital Opportunity Fund</t>
  </si>
  <si>
    <t>5317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</si>
  <si>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</si>
  <si>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</si>
  <si>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</si>
  <si>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</si>
  <si>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</si>
  <si>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</si>
  <si>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</si>
  <si>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</si>
  <si>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</si>
  <si>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ICGL V- ICG Fund</t>
  </si>
  <si>
    <t>5326</t>
  </si>
  <si>
    <t>KLIRMARK III- Klirmark Opportunity Fund III</t>
  </si>
  <si>
    <t>70191</t>
  </si>
  <si>
    <t>Klirmark Opportunity fund II MG- Klirmark Opportunity L.P</t>
  </si>
  <si>
    <t>29992298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</si>
  <si>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</si>
  <si>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</si>
  <si>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</si>
  <si>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</si>
  <si>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</si>
  <si>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</si>
  <si>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selene- Sun Apollo India Fund</t>
  </si>
  <si>
    <t>52258</t>
  </si>
  <si>
    <t>TPG Asia VII- TPG Partners</t>
  </si>
  <si>
    <t>5337</t>
  </si>
  <si>
    <t>WARBURG PINCUS- WARBURG PINCUS</t>
  </si>
  <si>
    <t>5286</t>
  </si>
  <si>
    <t>ויולה פרייבט אקווטי 2- ויולה</t>
  </si>
  <si>
    <t>5257</t>
  </si>
  <si>
    <t>טנא הון צמיחה (קרן להשקעות)- טנא הון צמיחה (קרן השקעות) שותפות מוגבלת</t>
  </si>
  <si>
    <t>650011101</t>
  </si>
  <si>
    <t>S.C.A.SICAR-EDMOND DE ROTHILD- קרן רוטשילד</t>
  </si>
  <si>
    <t>650011001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</si>
  <si>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</si>
  <si>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</si>
  <si>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</si>
  <si>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</si>
  <si>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</si>
  <si>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</si>
  <si>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</si>
  <si>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</si>
  <si>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</si>
  <si>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COPENHAGEN INFRASTRUCTURE</t>
  </si>
  <si>
    <t>5315</t>
  </si>
  <si>
    <t>30/01/18</t>
  </si>
  <si>
    <t>PAMILCO 4</t>
  </si>
  <si>
    <t>5311</t>
  </si>
  <si>
    <t>*ACE 4- ACE</t>
  </si>
  <si>
    <t>5238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</si>
  <si>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</si>
  <si>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</si>
  <si>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</si>
  <si>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</si>
  <si>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</si>
  <si>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</si>
  <si>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</si>
  <si>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</si>
  <si>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</si>
  <si>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</si>
  <si>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</si>
  <si>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</si>
  <si>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</si>
  <si>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</si>
  <si>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</si>
  <si>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</si>
  <si>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</si>
  <si>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</si>
  <si>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</si>
  <si>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</si>
  <si>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</si>
  <si>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</si>
  <si>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</si>
  <si>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</si>
  <si>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</si>
  <si>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</si>
  <si>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</si>
  <si>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</si>
  <si>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</si>
  <si>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</si>
  <si>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</si>
  <si>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</si>
  <si>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</si>
  <si>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</si>
  <si>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</si>
  <si>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</si>
  <si>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</si>
  <si>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</si>
  <si>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</si>
  <si>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</si>
  <si>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</si>
  <si>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</si>
  <si>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</si>
  <si>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</si>
  <si>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</si>
  <si>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</si>
  <si>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</si>
  <si>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</si>
  <si>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</si>
  <si>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</si>
  <si>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</si>
  <si>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</si>
  <si>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20190909 USD\ILS 3.4650000 20200702</t>
  </si>
  <si>
    <t>90009086</t>
  </si>
  <si>
    <t>09/09/19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</si>
  <si>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</si>
  <si>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</si>
  <si>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</si>
  <si>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</si>
  <si>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</si>
  <si>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</si>
  <si>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</si>
  <si>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</si>
  <si>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</si>
  <si>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</si>
  <si>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</si>
  <si>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</si>
  <si>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</si>
  <si>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CCY\CCY 18.11.20USD\ILS 3.3983- בנק דיסקונט לישראל בע"מ</t>
  </si>
  <si>
    <t>90009382</t>
  </si>
  <si>
    <t>18/11/19</t>
  </si>
  <si>
    <t>FWD CCY\ILS 09.09.20USD\ILS 3.464- בנק דיסקונט לישראל בע"מ</t>
  </si>
  <si>
    <t>90009078</t>
  </si>
  <si>
    <t>04/09/19</t>
  </si>
  <si>
    <t>FWD CCY\ILS01.04.20USD\ILS 3.622- בנק דיסקונט לישראל בע"מ</t>
  </si>
  <si>
    <t>90020460</t>
  </si>
  <si>
    <t>26/03/20</t>
  </si>
  <si>
    <t>FWD CCY\ILS01.04.20USD\ILS3.4487- בנק דיסקונט לישראל בע"מ</t>
  </si>
  <si>
    <t>90020309</t>
  </si>
  <si>
    <t>30/12/19</t>
  </si>
  <si>
    <t>FWD CCY\ILS02.04.20USD\ILS3.4556- בנק דיסקונט לישראל בע"מ</t>
  </si>
  <si>
    <t>90009598</t>
  </si>
  <si>
    <t>07/01/20</t>
  </si>
  <si>
    <t>FWD CCY\ILS02.04.20USD\ILS3.5376- בנק דיסקונט לישראל בע"מ</t>
  </si>
  <si>
    <t>90020463</t>
  </si>
  <si>
    <t>30/03/20</t>
  </si>
  <si>
    <t>FWD CCY\ILS02.04.20USD\ILS3.589- בנק דיסקונט לישראל בע"מ</t>
  </si>
  <si>
    <t>90020462</t>
  </si>
  <si>
    <t>FWD CCY\ILS04.06.20USD\ILS 3.5335- בנק דיסקונט לישראל בע"מ</t>
  </si>
  <si>
    <t>90008565</t>
  </si>
  <si>
    <t>04/06/19</t>
  </si>
  <si>
    <t>FWD CCY\ILS05.05.20USD\ILS 3.4748- בנק דיסקונט לישראל בע"מ</t>
  </si>
  <si>
    <t>90008873</t>
  </si>
  <si>
    <t>22/07/19</t>
  </si>
  <si>
    <t>FWD CCY\ILS06.05.20 ILS\USD 3.4166- בנק דיסקונט לישראל בע"מ</t>
  </si>
  <si>
    <t>90009808</t>
  </si>
  <si>
    <t>10/02/20</t>
  </si>
  <si>
    <t>FWD CCY\ILS07.05.20 USD\ILS 3.54- בנק דיסקונט לישראל בע"מ</t>
  </si>
  <si>
    <t>90008707</t>
  </si>
  <si>
    <t>24/06/19</t>
  </si>
  <si>
    <t>FWD CCY\ILS11.06.20USD\ILS 3.504- בנק דיסקונט לישראל בע"מ</t>
  </si>
  <si>
    <t>90008752</t>
  </si>
  <si>
    <t>01/07/19</t>
  </si>
  <si>
    <t>FWD CCY\ILS13.05.20USD\ILS 3.4373- בנק דיסקונט לישראל בע"מ</t>
  </si>
  <si>
    <t>90009859</t>
  </si>
  <si>
    <t>18/02/20</t>
  </si>
  <si>
    <t>FWD CCY\ILS13.05.20USD\ILS 3.5103- בנק דיסקונט לישראל בע"מ</t>
  </si>
  <si>
    <t>90009656</t>
  </si>
  <si>
    <t>16/01/20</t>
  </si>
  <si>
    <t>FWD CCY\ILS15.09.20USD\ILS 3.49- בנק דיסקונט לישראל בע"מ</t>
  </si>
  <si>
    <t>90008799</t>
  </si>
  <si>
    <t>08/07/19</t>
  </si>
  <si>
    <t>FWD CCY\ILS16.06.20USD\ILS 3.5315- בנק דיסקונט לישראל בע"מ</t>
  </si>
  <si>
    <t>90008585</t>
  </si>
  <si>
    <t>05/06/19</t>
  </si>
  <si>
    <t>FWD CCY\ILS16.06.20USD\ILS 3.5316- בנק דיסקונט לישראל בע"מ</t>
  </si>
  <si>
    <t>90008586</t>
  </si>
  <si>
    <t>FWD CCY\ILS16.07.20USD\ILS 3.6650- בנק דיסקונט לישראל בע"מ</t>
  </si>
  <si>
    <t>90020436</t>
  </si>
  <si>
    <t>23/03/20</t>
  </si>
  <si>
    <t>FWD CCY\ILS19.05.20USD\ILS 3.517- בנק דיסקונט לישראל בע"מ</t>
  </si>
  <si>
    <t>90008602</t>
  </si>
  <si>
    <t>10/06/19</t>
  </si>
  <si>
    <t>FWD CCY\ILS20.05.20USD\ILS 3.4414- בנק דיסקונט לישראל בע"מ</t>
  </si>
  <si>
    <t>90020241</t>
  </si>
  <si>
    <t>02/12/19</t>
  </si>
  <si>
    <t>FWD CCY\ILS21.04.20USD\ILS3.4556- בנק דיסקונט לישראל בע"מ</t>
  </si>
  <si>
    <t>90009637</t>
  </si>
  <si>
    <t>14/01/20</t>
  </si>
  <si>
    <t>FWD CCY\ILS22.07.20USD\ILS 3.65280- בנק דיסקונט לישראל בע"מ</t>
  </si>
  <si>
    <t>90020438</t>
  </si>
  <si>
    <t>24/03/20</t>
  </si>
  <si>
    <t>FWD CCY\ILS23.03.21USD\ILS 3.571- בנק דיסקונט לישראל בע"מ</t>
  </si>
  <si>
    <t>90020461</t>
  </si>
  <si>
    <t>FWD CCY\ILS24.03.20USD\ILS 3.7845- בנק דיסקונט לישראל בע"מ</t>
  </si>
  <si>
    <t>90020418</t>
  </si>
  <si>
    <t>18/03/20</t>
  </si>
  <si>
    <t>FWD CCY\ILS27.01.20USD\ILS 3.5103- בנק דיסקונט לישראל בע"מ</t>
  </si>
  <si>
    <t>90008627</t>
  </si>
  <si>
    <t>12/06/19</t>
  </si>
  <si>
    <t>FWD CCY\ILS27.10.20USD\ILS 3.45- בנק דיסקונט לישראל בע"מ</t>
  </si>
  <si>
    <t>90008833</t>
  </si>
  <si>
    <t>15/07/19</t>
  </si>
  <si>
    <t>FW20.10.20דולר שקל 3.4947- בנק הפועלים בע"מ</t>
  </si>
  <si>
    <t>90008739</t>
  </si>
  <si>
    <t>27/06/19</t>
  </si>
  <si>
    <t>FX Forward_USD_ILS_2020_04_22_S- בנק הפועלים בע"מ</t>
  </si>
  <si>
    <t>90020236</t>
  </si>
  <si>
    <t>FX Swap_EUR_USD_2020_04_20_S_1.12086000- בנק הפועלים בע"מ</t>
  </si>
  <si>
    <t>90020201</t>
  </si>
  <si>
    <t>06/11/19</t>
  </si>
  <si>
    <t>FX Swap_EUR_USD_2020_06_01_S_1.12020000- בנק הפועלים בע"מ</t>
  </si>
  <si>
    <t>90020322</t>
  </si>
  <si>
    <t>09/01/20</t>
  </si>
  <si>
    <t>FX Swap_EUR_USD_2020_10_19_S_1.09180000- בנק הפועלים בע"מ</t>
  </si>
  <si>
    <t>90020443</t>
  </si>
  <si>
    <t>25/03/20</t>
  </si>
  <si>
    <t>FX Swap_GBP_USD_2020_04_23_S_1.30258000- בנק הפועלים בע"מ</t>
  </si>
  <si>
    <t>90020345</t>
  </si>
  <si>
    <t>FX Swap_GBP_USD_2020_05_18_S- בנק הפועלים בע"מ</t>
  </si>
  <si>
    <t>90020167</t>
  </si>
  <si>
    <t>03/10/19</t>
  </si>
  <si>
    <t>90020182</t>
  </si>
  <si>
    <t>FX Swap_USD_ILS_2020_04_01_P_3.61800000- בנק הפועלים בע"מ</t>
  </si>
  <si>
    <t>90020453</t>
  </si>
  <si>
    <t>FX Swap_USD_ILS_2020_04_07_S_3.65300000- בנק הפועלים בע"מ</t>
  </si>
  <si>
    <t>90020394</t>
  </si>
  <si>
    <t>12/03/20</t>
  </si>
  <si>
    <t>FX Swap_USD_ILS_2020_06_26_S_3.43980000- בנק הפועלים בע"מ</t>
  </si>
  <si>
    <t>90020245</t>
  </si>
  <si>
    <t>FX Swap_USD_ILS_2020_10_22_S- בנק הפועלים בע"מ</t>
  </si>
  <si>
    <t>90020084</t>
  </si>
  <si>
    <t>18/07/19</t>
  </si>
  <si>
    <t>FX Swap_USD_ILS_2020_11_03_S- בנק הפועלים בע"מ</t>
  </si>
  <si>
    <t>90020078</t>
  </si>
  <si>
    <t>16/07/19</t>
  </si>
  <si>
    <t>FX Swap_USD_ILS_2020_11_18_S_3.39630000- בנק הפועלים בע"מ</t>
  </si>
  <si>
    <t>90020214</t>
  </si>
  <si>
    <t>FX Swap_USD_ILS_2020_12_03_S- בנק הפועלים בע"מ</t>
  </si>
  <si>
    <t>90020072</t>
  </si>
  <si>
    <t>10/07/19</t>
  </si>
  <si>
    <t>FX Swap_USD_ILS_2021_03_23_S_3.56700000- בנק הפועלים בע"מ</t>
  </si>
  <si>
    <t>90020454</t>
  </si>
  <si>
    <t>FWD CCY\ILS 20190610 USD\ILS 3.5136000 20200519- בנק לאומי לישראל בע"מ</t>
  </si>
  <si>
    <t>90008597</t>
  </si>
  <si>
    <t>FWD CCY\ILS 20190625 USD\ILS 3.5300000 20200618- בנק לאומי לישראל בע"מ</t>
  </si>
  <si>
    <t>90008711</t>
  </si>
  <si>
    <t>25/06/19</t>
  </si>
  <si>
    <t>FWD CCY\ILS 20190626 USD\ILS 3.5069000 20201014- בנק לאומי לישראל בע"מ</t>
  </si>
  <si>
    <t>90008720</t>
  </si>
  <si>
    <t>26/06/19</t>
  </si>
  <si>
    <t>FWD CCY\ILS 20190626 USD\ILS 3.5072000 20201020- בנק לאומי לישראל בע"מ</t>
  </si>
  <si>
    <t>90008718</t>
  </si>
  <si>
    <t>FWD CCY\ILS 20190710 USD\ILS 3.4710000 20201203- בנק לאומי לישראל בע"מ</t>
  </si>
  <si>
    <t>90008814</t>
  </si>
  <si>
    <t>FWD CCY\ILS 20190716 USD\ILS 3.4556000 20201103- בנק לאומי לישראל בע"מ</t>
  </si>
  <si>
    <t>90008835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</si>
  <si>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</si>
  <si>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</si>
  <si>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</si>
  <si>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</si>
  <si>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</si>
  <si>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</si>
  <si>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</si>
  <si>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</si>
  <si>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20190909 USD\ILS 3.4672000 20200707- בנק לאומי לישראל בע"מ</t>
  </si>
  <si>
    <t>90009087</t>
  </si>
  <si>
    <t>FWD CCY\ILS 20190911 USD\ILS 3.4880000 20200707- בנק לאומי לישראל בע"מ</t>
  </si>
  <si>
    <t>90009108</t>
  </si>
  <si>
    <t>11/09/19</t>
  </si>
  <si>
    <t>FWD CCY\ILS 20190916 USD\ILS 3.4673000 20200714- בנק לאומי לישראל בע"מ</t>
  </si>
  <si>
    <t>90009125</t>
  </si>
  <si>
    <t>FWD CCY\ILS 20191111 USD\ILS 3.4336000 20201112- בנק לאומי לישראל בע"מ</t>
  </si>
  <si>
    <t>90009358</t>
  </si>
  <si>
    <t>11/11/19</t>
  </si>
  <si>
    <t>FWD CCY\ILS 20191119 USD\ILS 3.3943000 20201124- בנק לאומי לישראל בע"מ</t>
  </si>
  <si>
    <t>90009385</t>
  </si>
  <si>
    <t>19/11/19</t>
  </si>
  <si>
    <t>FWD CCY\ILS 20191126 USD\ILS 3.4410000 20200506- בנק לאומי לישראל בע"מ</t>
  </si>
  <si>
    <t>90009418</t>
  </si>
  <si>
    <t>26/11/19</t>
  </si>
  <si>
    <t>FWD CCY\ILS 20191204 USD\ILS 3.4422000 20200626- בנק לאומי לישראל בע"מ</t>
  </si>
  <si>
    <t>90009455</t>
  </si>
  <si>
    <t>FWD CCY\ILS 20200120 USD\ILS 3.4381000 20200513- בנק לאומי לישראל בע"מ</t>
  </si>
  <si>
    <t>90009660</t>
  </si>
  <si>
    <t>20/01/20</t>
  </si>
  <si>
    <t>FWD CCY\ILS 20200203 USD\ILS 3.4402000 20200401- בנק לאומי לישראל בע"מ</t>
  </si>
  <si>
    <t>90009736</t>
  </si>
  <si>
    <t>03/02/20</t>
  </si>
  <si>
    <t>FWD CCY\ILS 20200204 USD\ILS 3.4317500 20200422- בנק לאומי לישראל בע"מ</t>
  </si>
  <si>
    <t>90009760</t>
  </si>
  <si>
    <t>04/02/20</t>
  </si>
  <si>
    <t>FWD CCY\ILS 20200212 USD\ILS 3.4079000 20200505- בנק לאומי לישראל בע"מ</t>
  </si>
  <si>
    <t>90009824</t>
  </si>
  <si>
    <t>12/02/20</t>
  </si>
  <si>
    <t>FWD CCY\ILS 20200219 USD\ILS 3.4093000 20200507- בנק לאומי לישראל בע"מ</t>
  </si>
  <si>
    <t>90009863</t>
  </si>
  <si>
    <t>19/02/20</t>
  </si>
  <si>
    <t>FWD CCY\ILS 20200225 USD\ILS 3.3834000 20201022- בנק לאומי לישראל בע"מ</t>
  </si>
  <si>
    <t>90009894</t>
  </si>
  <si>
    <t>25/02/20</t>
  </si>
  <si>
    <t>FWD CCY\ILS 20200304 USD\ILS 3.4100000 20210317- בנק לאומי לישראל בע"מ</t>
  </si>
  <si>
    <t>90009931</t>
  </si>
  <si>
    <t>04/03/20</t>
  </si>
  <si>
    <t>FWD CCY\ILS 20200317 USD\ILS 3.8130000 20200615- בנק לאומי לישראל בע"מ</t>
  </si>
  <si>
    <t>90010011</t>
  </si>
  <si>
    <t>FWD CCY\ILS 20200319 USD\ILS 3.6565000 20200721- בנק לאומי לישראל בע"מ</t>
  </si>
  <si>
    <t>90010036</t>
  </si>
  <si>
    <t>19/03/20</t>
  </si>
  <si>
    <t>FWD CCY\ILS 20200319 USD\ILS 3.7200000 20200715- בנק לאומי לישראל בע"מ</t>
  </si>
  <si>
    <t>90010034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</si>
  <si>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</si>
  <si>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</si>
  <si>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</si>
  <si>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</si>
  <si>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</si>
  <si>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</si>
  <si>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</si>
  <si>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</si>
  <si>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</si>
  <si>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</si>
  <si>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</si>
  <si>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</si>
  <si>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</si>
  <si>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</si>
  <si>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</si>
  <si>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</si>
  <si>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</si>
  <si>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</si>
  <si>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</si>
  <si>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</si>
  <si>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</si>
  <si>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</si>
  <si>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</si>
  <si>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</si>
  <si>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</si>
  <si>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</si>
  <si>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</si>
  <si>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</si>
  <si>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</si>
  <si>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</si>
  <si>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</si>
  <si>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</si>
  <si>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</si>
  <si>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</si>
  <si>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</si>
  <si>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 05.12.19USD\EUR 1.1233229.06.20- בנק דיסקונט לישראל בע"מ</t>
  </si>
  <si>
    <t>90009468</t>
  </si>
  <si>
    <t>05/12/19</t>
  </si>
  <si>
    <t>FWD CCY 20191121 EUR\USD 1.108508062020- בנק דיסקונט לישראל בע"מ</t>
  </si>
  <si>
    <t>90009409</t>
  </si>
  <si>
    <t>21/11/19</t>
  </si>
  <si>
    <t>FWD CCY 20191121 EUR\USD 1.1215601082020- בנק דיסקונט לישראל בע"מ</t>
  </si>
  <si>
    <t>90009688</t>
  </si>
  <si>
    <t>23/01/20</t>
  </si>
  <si>
    <t>FWD CCY 20200527 CAD\USD 1.322799997- בנק דיסקונט לישראל בע"מ</t>
  </si>
  <si>
    <t>90009849</t>
  </si>
  <si>
    <t>17/02/20</t>
  </si>
  <si>
    <t>FWD CCY\CCY 20200108 USD\CAD 1.3003650 20200527 SP- בנק דיסקונט לישראל בע"מ</t>
  </si>
  <si>
    <t>90009604</t>
  </si>
  <si>
    <t>08/01/20</t>
  </si>
  <si>
    <t>FWD CCY\CCY 24.04.20 EUR\USD 1.6387- בנק דיסקונט לישראל בע"מ</t>
  </si>
  <si>
    <t>90008715</t>
  </si>
  <si>
    <t>FWD CCY\CCY 27.04.20 EUR\USD 1.1593- בנק דיסקונט לישראל בע"מ</t>
  </si>
  <si>
    <t>90008751</t>
  </si>
  <si>
    <t>FWD CCY\EUR USD\EUR1.11241 20.04.20- בנק הפועלים בע"מ</t>
  </si>
  <si>
    <t>90020194</t>
  </si>
  <si>
    <t>30/10/19</t>
  </si>
  <si>
    <t>FWD CCY\CCY 20191003 GBP\USD 1.2378500 20200518- בנק לאומי לישראל בע"מ</t>
  </si>
  <si>
    <t>90009203</t>
  </si>
  <si>
    <t>FWD CCY\CCY 20191028 EUR\USD 1.1219000 20200420- בנק לאומי לישראל בע"מ</t>
  </si>
  <si>
    <t>90009286</t>
  </si>
  <si>
    <t>28/10/19</t>
  </si>
  <si>
    <t>FWD CCY\CCY 20191105 EUR\USD 1.1224000 20200420- בנק לאומי לישראל בע"מ</t>
  </si>
  <si>
    <t>90009333</t>
  </si>
  <si>
    <t>FWD CCY\CCY 20191121 EUR\USD 1.1225100 20200608- בנק לאומי לישראל בע"מ</t>
  </si>
  <si>
    <t>90009403</t>
  </si>
  <si>
    <t>FWD CCY\CCY 20191210 EUR\USD 1.1228000 20200720- בנק לאומי לישראל בע"מ</t>
  </si>
  <si>
    <t>90009489</t>
  </si>
  <si>
    <t>10/12/19</t>
  </si>
  <si>
    <t>FWD CCY\CCY 20191230 EUR\USD 1.1334000 20200720- בנק לאומי לישראל בע"מ</t>
  </si>
  <si>
    <t>90009560</t>
  </si>
  <si>
    <t>FWD CCY\CCY 20200109 EUR\USD 1.1197000 20200601- בנק לאומי לישראל בע"מ</t>
  </si>
  <si>
    <t>90009614</t>
  </si>
  <si>
    <t>FWD CCY\CCY 20200115 EUR\USD 1.1283000 20200810- בנק לאומי לישראל בע"מ</t>
  </si>
  <si>
    <t>90009639</t>
  </si>
  <si>
    <t>15/01/20</t>
  </si>
  <si>
    <t>FWD CCY\CCY 20200116 EUR\USD 1.1294400 20200810- בנק לאומי לישראל בע"מ</t>
  </si>
  <si>
    <t>90009646</t>
  </si>
  <si>
    <t>FWD CCY\CCY 20200130 GBP\USD 1.3019000 20200423- בנק לאומי לישראל בע"מ</t>
  </si>
  <si>
    <t>90009725</t>
  </si>
  <si>
    <t>FWD CCY\CCY 20200203 EUR\USD 1.1119000 20200420- בנק לאומי לישראל בע"מ</t>
  </si>
  <si>
    <t>90009749</t>
  </si>
  <si>
    <t>FWD CCY\CCY 20200220 EUR\USD 1.0917200 20200914- בנק לאומי לישראל בע"מ</t>
  </si>
  <si>
    <t>90009873</t>
  </si>
  <si>
    <t>20/02/20</t>
  </si>
  <si>
    <t>FWD CCY\CCY 20200220 EUR\USD 1.09183 20200914- בנק לאומי לישראל בע"מ</t>
  </si>
  <si>
    <t>90009879</t>
  </si>
  <si>
    <t>FWD CCY\CCY 20200227 GBP\USD 1.2968500 20200908- בנק לאומי לישראל בע"מ</t>
  </si>
  <si>
    <t>90009906</t>
  </si>
  <si>
    <t>FWD CCY\CCY 20200325 EUR\USD 1.09254 20201019- בנק לאומי לישראל בע"מ</t>
  </si>
  <si>
    <t>90020444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</si>
  <si>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</si>
  <si>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</si>
  <si>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</si>
  <si>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</si>
  <si>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</si>
  <si>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</si>
  <si>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</si>
  <si>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</si>
  <si>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</si>
  <si>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</si>
  <si>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</si>
  <si>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</si>
  <si>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</si>
  <si>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</si>
  <si>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</si>
  <si>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גורם 110</t>
  </si>
  <si>
    <t>לא</t>
  </si>
  <si>
    <t>29991172</t>
  </si>
  <si>
    <t>AA+</t>
  </si>
  <si>
    <t>דירוג פנימי</t>
  </si>
  <si>
    <t>סה"כ מבוטחות במשכנתא או תיקי משכנתאות</t>
  </si>
  <si>
    <t>483891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</si>
  <si>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</si>
  <si>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</si>
  <si>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</si>
  <si>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</si>
  <si>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</si>
  <si>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</si>
  <si>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</si>
  <si>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</si>
  <si>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496072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</si>
  <si>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</si>
  <si>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</si>
  <si>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</si>
  <si>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</si>
  <si>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</si>
  <si>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</si>
  <si>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</si>
  <si>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</si>
  <si>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</si>
  <si>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</si>
  <si>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</si>
  <si>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</si>
  <si>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33</t>
  </si>
  <si>
    <t>425769</t>
  </si>
  <si>
    <t>455714</t>
  </si>
  <si>
    <t>4563</t>
  </si>
  <si>
    <t>4693</t>
  </si>
  <si>
    <t>474664</t>
  </si>
  <si>
    <t>7520</t>
  </si>
  <si>
    <t>29/03/20</t>
  </si>
  <si>
    <t>גורם 07</t>
  </si>
  <si>
    <t>6387</t>
  </si>
  <si>
    <t>Aa2</t>
  </si>
  <si>
    <t>28/06/18</t>
  </si>
  <si>
    <t>90150400</t>
  </si>
  <si>
    <t>גורם 29</t>
  </si>
  <si>
    <t>29991703</t>
  </si>
  <si>
    <t>AA</t>
  </si>
  <si>
    <t>4410</t>
  </si>
  <si>
    <t>גורם 94</t>
  </si>
  <si>
    <t>6686</t>
  </si>
  <si>
    <t>07/01/19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</si>
  <si>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</si>
  <si>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</si>
  <si>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</si>
  <si>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</si>
  <si>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</si>
  <si>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</si>
  <si>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</si>
  <si>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</si>
  <si>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</si>
  <si>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</si>
  <si>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</si>
  <si>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07/10/19</t>
  </si>
  <si>
    <t>7340</t>
  </si>
  <si>
    <t>05/01/20</t>
  </si>
  <si>
    <t>7493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</si>
  <si>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</si>
  <si>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</si>
  <si>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</si>
  <si>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</si>
  <si>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</si>
  <si>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</si>
  <si>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</si>
  <si>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</si>
  <si>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</si>
  <si>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</si>
  <si>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</si>
  <si>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</si>
  <si>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</si>
  <si>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</si>
  <si>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</si>
  <si>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</si>
  <si>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</si>
  <si>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</si>
  <si>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</si>
  <si>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</si>
  <si>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</si>
  <si>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</si>
  <si>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</si>
  <si>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26/02/14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</si>
  <si>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</si>
  <si>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</si>
  <si>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</si>
  <si>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</si>
  <si>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</si>
  <si>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</si>
  <si>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</si>
  <si>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</si>
  <si>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88769</t>
  </si>
  <si>
    <t>88770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</si>
  <si>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</si>
  <si>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</si>
  <si>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</si>
  <si>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</si>
  <si>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</si>
  <si>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</si>
  <si>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</si>
  <si>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</si>
  <si>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</si>
  <si>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</si>
  <si>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</si>
  <si>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37</t>
  </si>
  <si>
    <t>379497</t>
  </si>
  <si>
    <t>גורם 41</t>
  </si>
  <si>
    <t>3364</t>
  </si>
  <si>
    <t>364477</t>
  </si>
  <si>
    <t>458869</t>
  </si>
  <si>
    <t>458870</t>
  </si>
  <si>
    <t>גורם 42</t>
  </si>
  <si>
    <t>71271</t>
  </si>
  <si>
    <t>7128</t>
  </si>
  <si>
    <t>7130</t>
  </si>
  <si>
    <t>גורם 63</t>
  </si>
  <si>
    <t>371197</t>
  </si>
  <si>
    <t>גורם 64</t>
  </si>
  <si>
    <t>371706</t>
  </si>
  <si>
    <t>גורם 69</t>
  </si>
  <si>
    <t>472710</t>
  </si>
  <si>
    <t>7491</t>
  </si>
  <si>
    <t>גורם 17</t>
  </si>
  <si>
    <t>7497</t>
  </si>
  <si>
    <t>22/03/20</t>
  </si>
  <si>
    <t>29991704</t>
  </si>
  <si>
    <t>2963</t>
  </si>
  <si>
    <t>2968</t>
  </si>
  <si>
    <t>444873</t>
  </si>
  <si>
    <t>4605</t>
  </si>
  <si>
    <t>4606</t>
  </si>
  <si>
    <t>גורם 40</t>
  </si>
  <si>
    <t>451301</t>
  </si>
  <si>
    <t>451302</t>
  </si>
  <si>
    <t>451303</t>
  </si>
  <si>
    <t>451304</t>
  </si>
  <si>
    <t>451305</t>
  </si>
  <si>
    <t>454754</t>
  </si>
  <si>
    <t>07/12/16</t>
  </si>
  <si>
    <t>454874</t>
  </si>
  <si>
    <t>גורם 47</t>
  </si>
  <si>
    <t>487742</t>
  </si>
  <si>
    <t>גורם 61</t>
  </si>
  <si>
    <t>6853</t>
  </si>
  <si>
    <t>07/04/19</t>
  </si>
  <si>
    <t>גורם 62</t>
  </si>
  <si>
    <t>371707</t>
  </si>
  <si>
    <t>372051</t>
  </si>
  <si>
    <t>גורם 76</t>
  </si>
  <si>
    <t>414968</t>
  </si>
  <si>
    <t>גורם 81</t>
  </si>
  <si>
    <t>כן</t>
  </si>
  <si>
    <t>429027</t>
  </si>
  <si>
    <t>גורם 96</t>
  </si>
  <si>
    <t>465782</t>
  </si>
  <si>
    <t>467404</t>
  </si>
  <si>
    <t>470540</t>
  </si>
  <si>
    <t>484097</t>
  </si>
  <si>
    <t>523632</t>
  </si>
  <si>
    <t>09/08/18</t>
  </si>
  <si>
    <t>524747</t>
  </si>
  <si>
    <t>31/08/18</t>
  </si>
  <si>
    <t>6934</t>
  </si>
  <si>
    <t>7355</t>
  </si>
  <si>
    <t>13/01/20</t>
  </si>
  <si>
    <t>גורם 98</t>
  </si>
  <si>
    <t>475998</t>
  </si>
  <si>
    <t>485027</t>
  </si>
  <si>
    <t>494921</t>
  </si>
  <si>
    <t>510443</t>
  </si>
  <si>
    <t>520411</t>
  </si>
  <si>
    <t>525737</t>
  </si>
  <si>
    <t>6685</t>
  </si>
  <si>
    <t>7192</t>
  </si>
  <si>
    <t>7490</t>
  </si>
  <si>
    <t>*גורם 97</t>
  </si>
  <si>
    <t>531814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</si>
  <si>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</si>
  <si>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</si>
  <si>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</si>
  <si>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</si>
  <si>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</si>
  <si>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</si>
  <si>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</si>
  <si>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</si>
  <si>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</si>
  <si>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</si>
  <si>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</si>
  <si>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</si>
  <si>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</si>
  <si>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</si>
  <si>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</si>
  <si>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</si>
  <si>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</si>
  <si>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</si>
  <si>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</si>
  <si>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70071</t>
  </si>
  <si>
    <t>7058</t>
  </si>
  <si>
    <t>24/07/19</t>
  </si>
  <si>
    <t>7078</t>
  </si>
  <si>
    <t>7112</t>
  </si>
  <si>
    <t>7236</t>
  </si>
  <si>
    <t>A</t>
  </si>
  <si>
    <t>7370</t>
  </si>
  <si>
    <t>7453</t>
  </si>
  <si>
    <t>75071</t>
  </si>
  <si>
    <t>גורם 30</t>
  </si>
  <si>
    <t>392454</t>
  </si>
  <si>
    <t>גורם 38</t>
  </si>
  <si>
    <t>2571</t>
  </si>
  <si>
    <t>2572</t>
  </si>
  <si>
    <t>5977</t>
  </si>
  <si>
    <t>6525</t>
  </si>
  <si>
    <t>26/09/18</t>
  </si>
  <si>
    <t>גורם 43</t>
  </si>
  <si>
    <t>345369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</si>
  <si>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</si>
  <si>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</si>
  <si>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</si>
  <si>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</si>
  <si>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</si>
  <si>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</si>
  <si>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</si>
  <si>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</si>
  <si>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</si>
  <si>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</si>
  <si>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</si>
  <si>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</si>
  <si>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</si>
  <si>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</si>
  <si>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908395120</t>
  </si>
  <si>
    <t>908395160</t>
  </si>
  <si>
    <t>455954</t>
  </si>
  <si>
    <t>482153</t>
  </si>
  <si>
    <t>482154</t>
  </si>
  <si>
    <t>7134</t>
  </si>
  <si>
    <t>539178</t>
  </si>
  <si>
    <t>10/03/19</t>
  </si>
  <si>
    <t>462345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</si>
  <si>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</si>
  <si>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</si>
  <si>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</si>
  <si>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</si>
  <si>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</si>
  <si>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</si>
  <si>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</si>
  <si>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</si>
  <si>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</si>
  <si>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</si>
  <si>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גורם 77</t>
  </si>
  <si>
    <t>439968</t>
  </si>
  <si>
    <t>439969</t>
  </si>
  <si>
    <t>445945</t>
  </si>
  <si>
    <t>445946</t>
  </si>
  <si>
    <t>455056</t>
  </si>
  <si>
    <t>455057</t>
  </si>
  <si>
    <t>4565</t>
  </si>
  <si>
    <t>4566</t>
  </si>
  <si>
    <t>472012</t>
  </si>
  <si>
    <t>472013</t>
  </si>
  <si>
    <t>490960</t>
  </si>
  <si>
    <t>490961</t>
  </si>
  <si>
    <t>520888</t>
  </si>
  <si>
    <t>17/07/18</t>
  </si>
  <si>
    <t>520889</t>
  </si>
  <si>
    <t>539177</t>
  </si>
  <si>
    <t>גורם 16</t>
  </si>
  <si>
    <t>75611</t>
  </si>
  <si>
    <t>*גורם 70</t>
  </si>
  <si>
    <t>4647</t>
  </si>
  <si>
    <t>גורם 101</t>
  </si>
  <si>
    <t>508309</t>
  </si>
  <si>
    <t>*גורם 14</t>
  </si>
  <si>
    <t>3153</t>
  </si>
  <si>
    <t>D</t>
  </si>
  <si>
    <t>7566</t>
  </si>
  <si>
    <t>גורם 100</t>
  </si>
  <si>
    <t>7364</t>
  </si>
  <si>
    <t>22/01/20</t>
  </si>
  <si>
    <t>גורם 107</t>
  </si>
  <si>
    <t>6528</t>
  </si>
  <si>
    <t>גורם 108</t>
  </si>
  <si>
    <t>7323</t>
  </si>
  <si>
    <t>29/12/19</t>
  </si>
  <si>
    <t>7324</t>
  </si>
  <si>
    <t>7325</t>
  </si>
  <si>
    <t>7552</t>
  </si>
  <si>
    <t>גורם 109</t>
  </si>
  <si>
    <t>72971</t>
  </si>
  <si>
    <t>גורם 13</t>
  </si>
  <si>
    <t>7202</t>
  </si>
  <si>
    <t>7203</t>
  </si>
  <si>
    <t>7250</t>
  </si>
  <si>
    <t>7251</t>
  </si>
  <si>
    <t>7372</t>
  </si>
  <si>
    <t>28/01/20</t>
  </si>
  <si>
    <t>7375</t>
  </si>
  <si>
    <t>66241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</si>
  <si>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</si>
  <si>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</si>
  <si>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</si>
  <si>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</si>
  <si>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</si>
  <si>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</si>
  <si>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</si>
  <si>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</si>
  <si>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</si>
  <si>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</si>
  <si>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גורם 45</t>
  </si>
  <si>
    <t>7129</t>
  </si>
  <si>
    <t>01/09/19</t>
  </si>
  <si>
    <t>7197</t>
  </si>
  <si>
    <t>7247</t>
  </si>
  <si>
    <t>7281</t>
  </si>
  <si>
    <t>29/11/19</t>
  </si>
  <si>
    <t>7338</t>
  </si>
  <si>
    <t>7387</t>
  </si>
  <si>
    <t>7436</t>
  </si>
  <si>
    <t>7455</t>
  </si>
  <si>
    <t>75340</t>
  </si>
  <si>
    <t>7342</t>
  </si>
  <si>
    <t>גורם 67</t>
  </si>
  <si>
    <t>6370</t>
  </si>
  <si>
    <t>20/03/19</t>
  </si>
  <si>
    <t>6438</t>
  </si>
  <si>
    <t>24/07/18</t>
  </si>
  <si>
    <t>6654</t>
  </si>
  <si>
    <t>17/12/18</t>
  </si>
  <si>
    <t>6826</t>
  </si>
  <si>
    <t>27/03/19</t>
  </si>
  <si>
    <t>70251</t>
  </si>
  <si>
    <t>02/07/19</t>
  </si>
  <si>
    <t>7181</t>
  </si>
  <si>
    <t>24/09/19</t>
  </si>
  <si>
    <t>7318</t>
  </si>
  <si>
    <t>23/12/19</t>
  </si>
  <si>
    <t>7506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</si>
  <si>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</si>
  <si>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</si>
  <si>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</si>
  <si>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</si>
  <si>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</si>
  <si>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</si>
  <si>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</si>
  <si>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</si>
  <si>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</si>
  <si>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</si>
  <si>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</si>
  <si>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גורם 87</t>
  </si>
  <si>
    <t>6828</t>
  </si>
  <si>
    <t>483880</t>
  </si>
  <si>
    <t>27/09/17</t>
  </si>
  <si>
    <t>גורם 116</t>
  </si>
  <si>
    <t>6484</t>
  </si>
  <si>
    <t>24/08/18</t>
  </si>
  <si>
    <t>6496</t>
  </si>
  <si>
    <t>6624</t>
  </si>
  <si>
    <t>30/11/18</t>
  </si>
  <si>
    <t>6785</t>
  </si>
  <si>
    <t>7310</t>
  </si>
  <si>
    <t>15/12/19</t>
  </si>
  <si>
    <t>גורם 84</t>
  </si>
  <si>
    <t>404555</t>
  </si>
  <si>
    <t>גורם 93</t>
  </si>
  <si>
    <t>6711</t>
  </si>
  <si>
    <t>17/01/19</t>
  </si>
  <si>
    <t>7088</t>
  </si>
  <si>
    <t>גורם 86</t>
  </si>
  <si>
    <t>487556</t>
  </si>
  <si>
    <t>ilB</t>
  </si>
  <si>
    <t>487557</t>
  </si>
  <si>
    <t>גורם 02</t>
  </si>
  <si>
    <t>521872</t>
  </si>
  <si>
    <t>7373</t>
  </si>
  <si>
    <t>29/01/20</t>
  </si>
  <si>
    <t>7383</t>
  </si>
  <si>
    <t>7407</t>
  </si>
  <si>
    <t>7454</t>
  </si>
  <si>
    <t>7489</t>
  </si>
  <si>
    <t>15/03/20</t>
  </si>
  <si>
    <t>7532</t>
  </si>
  <si>
    <t>גורם 03</t>
  </si>
  <si>
    <t>6861</t>
  </si>
  <si>
    <t>11/04/19</t>
  </si>
  <si>
    <t>גורם 04</t>
  </si>
  <si>
    <t>6911</t>
  </si>
  <si>
    <t>22/05/19</t>
  </si>
  <si>
    <t>7162</t>
  </si>
  <si>
    <t>12/09/19</t>
  </si>
  <si>
    <t>7217</t>
  </si>
  <si>
    <t>16/10/19</t>
  </si>
  <si>
    <t>7380</t>
  </si>
  <si>
    <t>7382</t>
  </si>
  <si>
    <t>7416</t>
  </si>
  <si>
    <t>11/02/20</t>
  </si>
  <si>
    <t>7472</t>
  </si>
  <si>
    <t>08/03/20</t>
  </si>
  <si>
    <t>גורם 05</t>
  </si>
  <si>
    <t>6922</t>
  </si>
  <si>
    <t>גורם 06</t>
  </si>
  <si>
    <t>6954</t>
  </si>
  <si>
    <t>70201</t>
  </si>
  <si>
    <t>7301</t>
  </si>
  <si>
    <t>7336</t>
  </si>
  <si>
    <t>7347</t>
  </si>
  <si>
    <t>7399</t>
  </si>
  <si>
    <t>7471</t>
  </si>
  <si>
    <t>7533</t>
  </si>
  <si>
    <t>גורם 08</t>
  </si>
  <si>
    <t>6556</t>
  </si>
  <si>
    <t>6989</t>
  </si>
  <si>
    <t>70511</t>
  </si>
  <si>
    <t>7132</t>
  </si>
  <si>
    <t>7238</t>
  </si>
  <si>
    <t>7334</t>
  </si>
  <si>
    <t>7442</t>
  </si>
  <si>
    <t>7502</t>
  </si>
  <si>
    <t>גורם 103</t>
  </si>
  <si>
    <t>491862</t>
  </si>
  <si>
    <t>491863</t>
  </si>
  <si>
    <t>491864</t>
  </si>
  <si>
    <t>גורם 115</t>
  </si>
  <si>
    <t>7059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</si>
  <si>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</si>
  <si>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</si>
  <si>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</si>
  <si>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</si>
  <si>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</si>
  <si>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</si>
  <si>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</si>
  <si>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</si>
  <si>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</si>
  <si>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</si>
  <si>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21/01/20</t>
  </si>
  <si>
    <t>74431</t>
  </si>
  <si>
    <t>7503</t>
  </si>
  <si>
    <t>גורם 12</t>
  </si>
  <si>
    <t>464740</t>
  </si>
  <si>
    <t>30/03/17</t>
  </si>
  <si>
    <t>6932</t>
  </si>
  <si>
    <t>7291</t>
  </si>
  <si>
    <t>475042</t>
  </si>
  <si>
    <t>524763</t>
  </si>
  <si>
    <t>30/08/18</t>
  </si>
  <si>
    <t>גורם 15</t>
  </si>
  <si>
    <t>72100</t>
  </si>
  <si>
    <t>7482</t>
  </si>
  <si>
    <t>7505</t>
  </si>
  <si>
    <t>7056</t>
  </si>
  <si>
    <t>21/07/19</t>
  </si>
  <si>
    <t>7296</t>
  </si>
  <si>
    <t>7504</t>
  </si>
  <si>
    <t>70301</t>
  </si>
  <si>
    <t>04/07/19</t>
  </si>
  <si>
    <t>גורם 19</t>
  </si>
  <si>
    <t>7275</t>
  </si>
  <si>
    <t>27/11/19</t>
  </si>
  <si>
    <t>7385</t>
  </si>
  <si>
    <t>גורם 79</t>
  </si>
  <si>
    <t>474436</t>
  </si>
  <si>
    <t>474437</t>
  </si>
  <si>
    <t>6812</t>
  </si>
  <si>
    <t>13/03/19</t>
  </si>
  <si>
    <t>6872</t>
  </si>
  <si>
    <t>15/04/19</t>
  </si>
  <si>
    <t>7258</t>
  </si>
  <si>
    <t>524748</t>
  </si>
  <si>
    <t>6614</t>
  </si>
  <si>
    <t>6739</t>
  </si>
  <si>
    <t>30/01/19</t>
  </si>
  <si>
    <t>6830</t>
  </si>
  <si>
    <t>6931</t>
  </si>
  <si>
    <t>70151</t>
  </si>
  <si>
    <t>72791</t>
  </si>
  <si>
    <t>7333</t>
  </si>
  <si>
    <t>גורם 88</t>
  </si>
  <si>
    <t>491469</t>
  </si>
  <si>
    <t>6783</t>
  </si>
  <si>
    <t>6800</t>
  </si>
  <si>
    <t>05/03/19</t>
  </si>
  <si>
    <t>6864</t>
  </si>
  <si>
    <t>גורם 91</t>
  </si>
  <si>
    <t>487447</t>
  </si>
  <si>
    <t>12/11/17</t>
  </si>
  <si>
    <t>471677</t>
  </si>
  <si>
    <t>6524</t>
  </si>
  <si>
    <t>6588</t>
  </si>
  <si>
    <t>29/10/18</t>
  </si>
  <si>
    <t>6660</t>
  </si>
  <si>
    <t>6700</t>
  </si>
  <si>
    <t>14/01/19</t>
  </si>
  <si>
    <t>6708</t>
  </si>
  <si>
    <t>15/01/19</t>
  </si>
  <si>
    <t>6734</t>
  </si>
  <si>
    <t>27/01/19</t>
  </si>
  <si>
    <t>6781</t>
  </si>
  <si>
    <t>24/02/19</t>
  </si>
  <si>
    <t>6793</t>
  </si>
  <si>
    <t>6852</t>
  </si>
  <si>
    <t>6871</t>
  </si>
  <si>
    <t>6915</t>
  </si>
  <si>
    <t>7083</t>
  </si>
  <si>
    <t>06/08/19</t>
  </si>
  <si>
    <t>7276</t>
  </si>
  <si>
    <t>7319</t>
  </si>
  <si>
    <t>7320</t>
  </si>
  <si>
    <t>7384</t>
  </si>
  <si>
    <t>7441</t>
  </si>
  <si>
    <t>גורם 95</t>
  </si>
  <si>
    <t>6888</t>
  </si>
  <si>
    <t>6952</t>
  </si>
  <si>
    <t>70331</t>
  </si>
  <si>
    <t>12/07/19</t>
  </si>
  <si>
    <t>7161</t>
  </si>
  <si>
    <t>7216</t>
  </si>
  <si>
    <t>7270</t>
  </si>
  <si>
    <t>17/11/19</t>
  </si>
  <si>
    <t>7348</t>
  </si>
  <si>
    <t>7395</t>
  </si>
  <si>
    <t>7456</t>
  </si>
  <si>
    <t>469140</t>
  </si>
  <si>
    <t>16/05/17</t>
  </si>
  <si>
    <t>סה"כ נקוב במט"ח</t>
  </si>
  <si>
    <t>סה"כ צמודי מט"ח</t>
  </si>
  <si>
    <t>סה"כ מניב</t>
  </si>
  <si>
    <t>נדלן מקרקעין להשכרה - סטריט מול רמת ישי</t>
  </si>
  <si>
    <t>קניון</t>
  </si>
  <si>
    <t>האקליפטוס 3, פינת רח' הצפצפה, א.ת. רמת ישי</t>
  </si>
  <si>
    <t>סה"כ לא מניב</t>
  </si>
  <si>
    <t>אחד העם 56, תל אביב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</si>
  <si>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</si>
  <si>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</si>
  <si>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</si>
  <si>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</si>
  <si>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</si>
  <si>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</si>
  <si>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</si>
  <si>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</si>
  <si>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</si>
  <si>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</si>
  <si>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</si>
  <si>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</si>
  <si>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</si>
  <si>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</si>
  <si>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</si>
  <si>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</si>
  <si>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</si>
  <si>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השתלמות מסלול כללי</t>
  </si>
  <si>
    <t>בנק איגוד *</t>
  </si>
  <si>
    <t>בנק דיסקונט</t>
  </si>
  <si>
    <t>בנק הפועלים</t>
  </si>
  <si>
    <t>יובנק בע"מ</t>
  </si>
  <si>
    <t>בנק לאומי</t>
  </si>
  <si>
    <t>200005- 10- לאומי</t>
  </si>
  <si>
    <t>30005- 10- לאומי</t>
  </si>
  <si>
    <t>UBS</t>
  </si>
  <si>
    <t>גורם 111</t>
  </si>
  <si>
    <t>גורם 105</t>
  </si>
  <si>
    <t>גורם 80</t>
  </si>
  <si>
    <t>גורם 155</t>
  </si>
  <si>
    <t>גורם 154</t>
  </si>
  <si>
    <t>גורם 158</t>
  </si>
  <si>
    <t>גורם 144</t>
  </si>
  <si>
    <t>גורם 156</t>
  </si>
  <si>
    <t>גורם 104</t>
  </si>
  <si>
    <t>Sky I</t>
  </si>
  <si>
    <t>Fimi Israel Opportunity II</t>
  </si>
  <si>
    <t>ANATOMY I</t>
  </si>
  <si>
    <t>Israel Infrastructure I</t>
  </si>
  <si>
    <t>NOY 2 infra &amp; energy investment LP</t>
  </si>
  <si>
    <t>ANATOMY 2</t>
  </si>
  <si>
    <t>Tene Growth II- Qnergy</t>
  </si>
  <si>
    <t>Reality III</t>
  </si>
  <si>
    <t>Accelmed growth partners</t>
  </si>
  <si>
    <t>FIMI 6</t>
  </si>
  <si>
    <t>Vintage IX Migdal LP</t>
  </si>
  <si>
    <t>Orbimed  II</t>
  </si>
  <si>
    <t>NOY 2 co-investment Ashalim plot A</t>
  </si>
  <si>
    <t>sky III</t>
  </si>
  <si>
    <t>TENE GROWTH CAPITAL IV</t>
  </si>
  <si>
    <t>Helios Renewable Energy 1</t>
  </si>
  <si>
    <t>Kedma Capital III</t>
  </si>
  <si>
    <t>Reality IV</t>
  </si>
  <si>
    <t>Yesodot Gimmel</t>
  </si>
  <si>
    <t>Arkin Bio Ventures II, L.P</t>
  </si>
  <si>
    <t>Fortissimo Capital Fund V L.P.</t>
  </si>
  <si>
    <t>גורם 137</t>
  </si>
  <si>
    <t>גורם 148</t>
  </si>
  <si>
    <t>גורם 143</t>
  </si>
  <si>
    <t>גורם 125</t>
  </si>
  <si>
    <t>גורם 138</t>
  </si>
  <si>
    <t>גורם 112</t>
  </si>
  <si>
    <t>גורם 149</t>
  </si>
  <si>
    <t>גורם 142</t>
  </si>
  <si>
    <t>גורם 128</t>
  </si>
  <si>
    <t>גורם 124</t>
  </si>
  <si>
    <t>גורם 139</t>
  </si>
  <si>
    <t>גורם 153</t>
  </si>
  <si>
    <t>גורם 146</t>
  </si>
  <si>
    <t>גורם 157</t>
  </si>
  <si>
    <t>גורם 119</t>
  </si>
  <si>
    <t>Rothschild Europportunities</t>
  </si>
  <si>
    <t>CICC Growth capital fund I</t>
  </si>
  <si>
    <t>Selene -mak</t>
  </si>
  <si>
    <t>KOTAK- CIIF I</t>
  </si>
  <si>
    <t>Brack Capital Real Estate llp</t>
  </si>
  <si>
    <t>Tene Growth II</t>
  </si>
  <si>
    <t>Viola PE II LP</t>
  </si>
  <si>
    <t>Klirmark Opportunity II</t>
  </si>
  <si>
    <t>Ares Special Situations Fund IV</t>
  </si>
  <si>
    <t>Blackstone RE VIII</t>
  </si>
  <si>
    <t>Brookfield Capital Partners IV</t>
  </si>
  <si>
    <t>Silverfleet II</t>
  </si>
  <si>
    <t>Rhone Capital Partners V</t>
  </si>
  <si>
    <t>Graph Tech Brookfield</t>
  </si>
  <si>
    <t>Brookfield  RE  II</t>
  </si>
  <si>
    <t>THOMA BRAVO</t>
  </si>
  <si>
    <t>meridiam III</t>
  </si>
  <si>
    <t>Advent</t>
  </si>
  <si>
    <t>apollo natural pesources partners II</t>
  </si>
  <si>
    <t>Bluebay SLFI</t>
  </si>
  <si>
    <t>Migdal-HarbourVest 2016 Fund L.P. (Tranche B)</t>
  </si>
  <si>
    <t>harbourvest DOVER</t>
  </si>
  <si>
    <t>Warburg Pincus China I</t>
  </si>
  <si>
    <t>SVB</t>
  </si>
  <si>
    <t>Crescent mezzanine VII</t>
  </si>
  <si>
    <t>Permira</t>
  </si>
  <si>
    <t>ARES private credit solutions</t>
  </si>
  <si>
    <t>harbourvest Sec gridiron</t>
  </si>
  <si>
    <t>harbourvest part' co inv fund IV (Tranche B)</t>
  </si>
  <si>
    <t>Horsley Bridge XII Ventures</t>
  </si>
  <si>
    <t>waterton</t>
  </si>
  <si>
    <t>HARBOURVEST co-inv preston</t>
  </si>
  <si>
    <t>Vintage Migdal Co-investment</t>
  </si>
  <si>
    <t>Apollo Fund IX</t>
  </si>
  <si>
    <t>Kartesia Credit Opportunities IV SCS</t>
  </si>
  <si>
    <t>ICG SDP III</t>
  </si>
  <si>
    <t>project Celtics</t>
  </si>
  <si>
    <t>incline</t>
  </si>
  <si>
    <t>Pamlico capital IV</t>
  </si>
  <si>
    <t>HIG harbourvest Tranche B</t>
  </si>
  <si>
    <t>Copenhagen Infrastructure III</t>
  </si>
  <si>
    <t>harbourvest ח-ן מנוהל</t>
  </si>
  <si>
    <t>LS POWER FUND IV</t>
  </si>
  <si>
    <t>Patria VI</t>
  </si>
  <si>
    <t>Enlight</t>
  </si>
  <si>
    <t>Insight harbourvest tranche B</t>
  </si>
  <si>
    <t>migdal harbourvest LYTX</t>
  </si>
  <si>
    <t>ICGL V</t>
  </si>
  <si>
    <t>CDL II</t>
  </si>
  <si>
    <t>ACE IV</t>
  </si>
  <si>
    <t>GTCR harbourvest tranche B</t>
  </si>
  <si>
    <t>SVB IX</t>
  </si>
  <si>
    <t>Migdal-HarbourVest Project Saxa</t>
  </si>
  <si>
    <t>Pantheon Global Secondary Fund VI</t>
  </si>
  <si>
    <t>Court Square IV</t>
  </si>
  <si>
    <t>Vintage Fund of Funds (access) V</t>
  </si>
  <si>
    <t>PGCO IV Co-mingled Fund SCSP</t>
  </si>
  <si>
    <t xml:space="preserve">ADLS </t>
  </si>
  <si>
    <t>ADLS  co-inv</t>
  </si>
  <si>
    <t>IK harbourvest tranche B</t>
  </si>
  <si>
    <t>WestView IV harbourvest</t>
  </si>
  <si>
    <t>MediFox harbourvest</t>
  </si>
  <si>
    <t>Portfolio EDGE</t>
  </si>
  <si>
    <t>KELSO INVESTMENT ASSOCIATES X - HARB B</t>
  </si>
  <si>
    <t xml:space="preserve">TDLIV </t>
  </si>
  <si>
    <t>Thoma Bravo Fund XIII</t>
  </si>
  <si>
    <t>Brookfield Capital Partners V</t>
  </si>
  <si>
    <t>Blackstone Real Estate Partners IX</t>
  </si>
  <si>
    <t>Astorg VII</t>
  </si>
  <si>
    <t>EC1 ADLS  co-inv</t>
  </si>
  <si>
    <t>Harbourvest Project Starboard</t>
  </si>
  <si>
    <t>JCI Power Solut</t>
  </si>
  <si>
    <t xml:space="preserve">WSREDII </t>
  </si>
  <si>
    <t>KSO</t>
  </si>
  <si>
    <t>KASS</t>
  </si>
  <si>
    <t>Warburg Pincus China II L.P</t>
  </si>
  <si>
    <t>Advent International GPE IX L.P</t>
  </si>
  <si>
    <t>EC2 ADLS  co-inv</t>
  </si>
  <si>
    <t>PERMIRA CREDIT SOLUTIONS IV</t>
  </si>
  <si>
    <t>BROOKFIELD HSO CO-INVEST L.P</t>
  </si>
  <si>
    <t>KLIRMARK III</t>
  </si>
  <si>
    <t>ARCLIGHT AEP FEEDER FUND VII LLC</t>
  </si>
  <si>
    <t>VINTAGE MIGDAL CO-INVESTMENT F2</t>
  </si>
  <si>
    <t>PERMIRA VII PCS</t>
  </si>
  <si>
    <t>TPG ASIA VII L.P</t>
  </si>
  <si>
    <t>brookfield III F1</t>
  </si>
  <si>
    <t>BCP V BRAND CO-INVEST LP</t>
  </si>
  <si>
    <t>SPECTRUM</t>
  </si>
  <si>
    <t>CAPSII</t>
  </si>
  <si>
    <t>PITANGO VIII VINTAGE CO-INVESTMEN</t>
  </si>
  <si>
    <t>VINTAGE MIGDAL CO-INVESTMENT II LP</t>
  </si>
  <si>
    <t>נדלן אלביט נתניה - עלות</t>
  </si>
  <si>
    <t>השכרה</t>
  </si>
  <si>
    <t>המחשב 2, איזור תעשיה ספיר, נתניה</t>
  </si>
  <si>
    <t>נדלן אחד העם 56 ת"א</t>
  </si>
  <si>
    <t>נדלן מגדל עלית -עלות</t>
  </si>
  <si>
    <t>זבוטינסקי 6, רמת גן</t>
  </si>
  <si>
    <t>נדלן מרכז דן - עלות</t>
  </si>
  <si>
    <t>זבוטינסקי פינת בן גוריון, בני ברק</t>
  </si>
  <si>
    <t>22/11/19</t>
  </si>
  <si>
    <t>26/07/13</t>
  </si>
  <si>
    <t>20/06/18</t>
  </si>
  <si>
    <t>28/04/15</t>
  </si>
  <si>
    <t>25/11/14</t>
  </si>
  <si>
    <t>23/02/20</t>
  </si>
  <si>
    <t>11/03/19</t>
  </si>
  <si>
    <t>Vintage V Is</t>
  </si>
  <si>
    <t>Horsley Bridge</t>
  </si>
  <si>
    <t>28/02/20</t>
  </si>
  <si>
    <t>5288</t>
  </si>
  <si>
    <t>22/12/19</t>
  </si>
  <si>
    <t>svb ix</t>
  </si>
  <si>
    <t>5327</t>
  </si>
  <si>
    <t>Vintage IV- Vintage Venture</t>
  </si>
  <si>
    <t>5275</t>
  </si>
  <si>
    <t>Vintage V acces- Vintage Venture</t>
  </si>
  <si>
    <t>21/09/15</t>
  </si>
  <si>
    <t>17/05/18</t>
  </si>
  <si>
    <t>16/02/20</t>
  </si>
  <si>
    <t>26/05/19</t>
  </si>
  <si>
    <t>03/03/20</t>
  </si>
  <si>
    <t>24/05/19</t>
  </si>
  <si>
    <t>29/06/18</t>
  </si>
  <si>
    <t>25/09/18</t>
  </si>
  <si>
    <t>09/12/19</t>
  </si>
  <si>
    <t>29/01/19</t>
  </si>
  <si>
    <t>12/06/18</t>
  </si>
  <si>
    <t>25/11/19</t>
  </si>
  <si>
    <t>16/12/19</t>
  </si>
  <si>
    <t>27/05/19</t>
  </si>
  <si>
    <t>11/03/20</t>
  </si>
  <si>
    <t>07/06/18</t>
  </si>
  <si>
    <t>*גורם 7</t>
  </si>
  <si>
    <t>02/01/20</t>
  </si>
  <si>
    <t>13/11/19</t>
  </si>
  <si>
    <t>*גורם 159</t>
  </si>
  <si>
    <t>גורם 159</t>
  </si>
  <si>
    <t>12/12/18</t>
  </si>
  <si>
    <t>31/10/18</t>
  </si>
  <si>
    <t>**גורם 98</t>
  </si>
  <si>
    <t>29/10/19</t>
  </si>
  <si>
    <t>גורם 129</t>
  </si>
  <si>
    <t>גורם 130</t>
  </si>
  <si>
    <t>גורם 78</t>
  </si>
  <si>
    <t>גורם 89</t>
  </si>
  <si>
    <t>גורם 90</t>
  </si>
  <si>
    <t>29/02/20</t>
  </si>
  <si>
    <t>גורם 117</t>
  </si>
  <si>
    <t>גורם 120</t>
  </si>
  <si>
    <t>גורם 122</t>
  </si>
  <si>
    <t>גורם 126</t>
  </si>
  <si>
    <t>גורם 135</t>
  </si>
  <si>
    <t>17/10/13</t>
  </si>
  <si>
    <t>**גורם 115</t>
  </si>
  <si>
    <t>גורם 132</t>
  </si>
  <si>
    <t>גורם 102</t>
  </si>
  <si>
    <t>גורם 131</t>
  </si>
  <si>
    <t>23/01/19</t>
  </si>
  <si>
    <t>גורם 123</t>
  </si>
  <si>
    <t>גורם 127</t>
  </si>
  <si>
    <t>גורם 133</t>
  </si>
  <si>
    <t>גורם 134</t>
  </si>
  <si>
    <t>05/03/20</t>
  </si>
  <si>
    <t>06/05/18</t>
  </si>
  <si>
    <t>גורם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</si>
</sst>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167" fontId="0" fillId="0" borderId="0" xfId="0" applyNumberFormat="1"/>
    <xf numFmtId="0" fontId="1" fillId="0" borderId="0" xfId="13"/>
    <xf numFmtId="3" fontId="7" fillId="2" borderId="3" xfId="13" applyNumberFormat="1" applyFont="1" applyFill="1" applyBorder="1" applyAlignment="1">
      <alignment horizontal="center" vertical="center" wrapText="1"/>
    </xf>
    <xf numFmtId="3" fontId="7" fillId="2" borderId="4" xfId="13" applyNumberFormat="1" applyFont="1" applyFill="1" applyBorder="1" applyAlignment="1">
      <alignment horizontal="center" vertical="center" wrapText="1"/>
    </xf>
    <xf numFmtId="0" fontId="5" fillId="0" borderId="0" xfId="13" applyFont="1" applyAlignment="1">
      <alignment horizontal="center" vertical="center" wrapText="1"/>
    </xf>
    <xf numFmtId="0" fontId="2" fillId="0" borderId="0" xfId="13" applyFont="1" applyAlignment="1">
      <alignment horizontal="center"/>
    </xf>
    <xf numFmtId="0" fontId="8" fillId="2" borderId="2" xfId="13" applyFont="1" applyFill="1" applyBorder="1" applyAlignment="1">
      <alignment horizontal="center" vertical="center" wrapText="1"/>
    </xf>
    <xf numFmtId="0" fontId="8" fillId="2" borderId="3" xfId="13" applyFont="1" applyFill="1" applyBorder="1" applyAlignment="1">
      <alignment horizontal="center" vertical="center" wrapText="1"/>
    </xf>
    <xf numFmtId="3" fontId="8" fillId="2" borderId="3" xfId="13" applyNumberFormat="1" applyFont="1" applyFill="1" applyBorder="1" applyAlignment="1">
      <alignment horizontal="center" vertical="center" wrapText="1"/>
    </xf>
    <xf numFmtId="3" fontId="8" fillId="2" borderId="4" xfId="13" applyNumberFormat="1" applyFont="1" applyFill="1" applyBorder="1" applyAlignment="1">
      <alignment horizontal="center" vertical="center" wrapText="1"/>
    </xf>
    <xf numFmtId="49" fontId="7" fillId="2" borderId="2" xfId="13" applyNumberFormat="1" applyFont="1" applyFill="1" applyBorder="1" applyAlignment="1">
      <alignment horizontal="center" wrapText="1"/>
    </xf>
    <xf numFmtId="49" fontId="7" fillId="2" borderId="3" xfId="13" applyNumberFormat="1" applyFont="1" applyFill="1" applyBorder="1" applyAlignment="1">
      <alignment horizontal="center" wrapText="1"/>
    </xf>
    <xf numFmtId="49" fontId="7" fillId="2" borderId="4" xfId="13" applyNumberFormat="1" applyFont="1" applyFill="1" applyBorder="1" applyAlignment="1">
      <alignment horizontal="center" wrapText="1"/>
    </xf>
    <xf numFmtId="0" fontId="9" fillId="0" borderId="0" xfId="13" applyFont="1" applyAlignment="1">
      <alignment horizontal="center" wrapText="1"/>
    </xf>
    <xf numFmtId="0" fontId="7" fillId="2" borderId="10" xfId="13" applyFont="1" applyFill="1" applyBorder="1" applyAlignment="1">
      <alignment horizontal="right" wrapText="1"/>
    </xf>
    <xf numFmtId="4" fontId="18" fillId="4" borderId="0" xfId="13" applyNumberFormat="1" applyFont="1" applyFill="1"/>
    <xf numFmtId="166" fontId="18" fillId="4" borderId="0" xfId="13" applyNumberFormat="1" applyFont="1" applyFill="1"/>
    <xf numFmtId="0" fontId="18" fillId="0" borderId="0" xfId="13" applyFont="1"/>
    <xf numFmtId="4" fontId="18" fillId="0" borderId="0" xfId="13" applyNumberFormat="1" applyFont="1"/>
    <xf numFmtId="166" fontId="18" fillId="0" borderId="0" xfId="13" applyNumberFormat="1" applyFont="1"/>
    <xf numFmtId="4" fontId="1" fillId="0" borderId="0" xfId="13" applyNumberFormat="1" applyFont="1"/>
    <xf numFmtId="166" fontId="1" fillId="0" borderId="0" xfId="13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13" applyFont="1" applyFill="1" applyBorder="1" applyAlignment="1">
      <alignment horizontal="center" vertical="center" wrapText="1" readingOrder="2"/>
    </xf>
    <xf numFmtId="0" fontId="4" fillId="2" borderId="15" xfId="13" applyFont="1" applyFill="1" applyBorder="1" applyAlignment="1">
      <alignment horizontal="center" vertical="center" wrapText="1" readingOrder="2"/>
    </xf>
    <xf numFmtId="0" fontId="4" fillId="2" borderId="16" xfId="13" applyFont="1" applyFill="1" applyBorder="1" applyAlignment="1">
      <alignment horizontal="center" vertical="center" wrapText="1" readingOrder="2"/>
    </xf>
  </cellXfs>
  <cellStyles count="14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3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0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3627</v>
      </c>
    </row>
    <row r="3" spans="1:36">
      <c r="B3" s="2" t="s">
        <v>2</v>
      </c>
      <c r="C3" s="26" t="s">
        <v>3628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118" t="s">
        <v>4</v>
      </c>
      <c r="C6" s="119"/>
      <c r="D6" s="120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f>מזומנים!J11</f>
        <v>896488.78980080457</v>
      </c>
      <c r="D11" s="85">
        <f>C11/$C$42</f>
        <v>8.2423964421232745E-2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1191728.3364283543</v>
      </c>
      <c r="D13" s="79">
        <f t="shared" ref="D13:D22" si="0">C13/$C$42</f>
        <v>0.10956854688988482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1991786.8938113786</v>
      </c>
      <c r="D15" s="79">
        <f t="shared" si="0"/>
        <v>0.18312663129526108</v>
      </c>
    </row>
    <row r="16" spans="1:36">
      <c r="A16" s="10" t="s">
        <v>13</v>
      </c>
      <c r="B16" s="70" t="s">
        <v>19</v>
      </c>
      <c r="C16" s="78">
        <v>1764415.4299534792</v>
      </c>
      <c r="D16" s="79">
        <f t="shared" si="0"/>
        <v>0.16222189979093157</v>
      </c>
    </row>
    <row r="17" spans="1:4">
      <c r="A17" s="10" t="s">
        <v>13</v>
      </c>
      <c r="B17" s="70" t="s">
        <v>195</v>
      </c>
      <c r="C17" s="78">
        <v>1001967.0307980066</v>
      </c>
      <c r="D17" s="79">
        <f t="shared" si="0"/>
        <v>9.2121726269542459E-2</v>
      </c>
    </row>
    <row r="18" spans="1:4" ht="33">
      <c r="A18" s="10" t="s">
        <v>13</v>
      </c>
      <c r="B18" s="70" t="s">
        <v>20</v>
      </c>
      <c r="C18" s="78">
        <v>464953.74069290044</v>
      </c>
      <c r="D18" s="79">
        <f t="shared" si="0"/>
        <v>4.2748254095743857E-2</v>
      </c>
    </row>
    <row r="19" spans="1:4">
      <c r="A19" s="10" t="s">
        <v>13</v>
      </c>
      <c r="B19" s="70" t="s">
        <v>21</v>
      </c>
      <c r="C19" s="78">
        <v>163.0108031526467</v>
      </c>
      <c r="D19" s="79">
        <f t="shared" si="0"/>
        <v>1.4987355996181211E-5</v>
      </c>
    </row>
    <row r="20" spans="1:4">
      <c r="A20" s="10" t="s">
        <v>13</v>
      </c>
      <c r="B20" s="70" t="s">
        <v>22</v>
      </c>
      <c r="C20" s="78">
        <v>3450.51605225</v>
      </c>
      <c r="D20" s="79">
        <f t="shared" si="0"/>
        <v>3.172434675828349E-4</v>
      </c>
    </row>
    <row r="21" spans="1:4">
      <c r="A21" s="10" t="s">
        <v>13</v>
      </c>
      <c r="B21" s="70" t="s">
        <v>23</v>
      </c>
      <c r="C21" s="78">
        <v>-52244.387547124112</v>
      </c>
      <c r="D21" s="79">
        <f t="shared" si="0"/>
        <v>-4.803394743340926E-3</v>
      </c>
    </row>
    <row r="22" spans="1:4">
      <c r="A22" s="10" t="s">
        <v>13</v>
      </c>
      <c r="B22" s="70" t="s">
        <v>24</v>
      </c>
      <c r="C22" s="78">
        <v>41439.652366658003</v>
      </c>
      <c r="D22" s="79">
        <f t="shared" si="0"/>
        <v>3.8099979287600535E-3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290935.75204662513</v>
      </c>
      <c r="D26" s="79">
        <f t="shared" si="1"/>
        <v>2.6748887825896715E-2</v>
      </c>
    </row>
    <row r="27" spans="1:4">
      <c r="A27" s="10" t="s">
        <v>13</v>
      </c>
      <c r="B27" s="70" t="s">
        <v>28</v>
      </c>
      <c r="C27" s="78">
        <v>205209.31578512301</v>
      </c>
      <c r="D27" s="79">
        <f t="shared" si="1"/>
        <v>1.8867124202341379E-2</v>
      </c>
    </row>
    <row r="28" spans="1:4">
      <c r="A28" s="10" t="s">
        <v>13</v>
      </c>
      <c r="B28" s="70" t="s">
        <v>29</v>
      </c>
      <c r="C28" s="78">
        <v>871401.82791848166</v>
      </c>
      <c r="D28" s="79">
        <f t="shared" si="1"/>
        <v>8.0117447176231996E-2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-32044.558979785128</v>
      </c>
      <c r="D31" s="79">
        <f t="shared" si="1"/>
        <v>-2.9462048151553287E-3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1984943.5685171513</v>
      </c>
      <c r="D33" s="79">
        <f t="shared" si="1"/>
        <v>0.18249744997476777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84368.58</v>
      </c>
      <c r="D35" s="79">
        <f t="shared" si="1"/>
        <v>7.7569211297500683E-3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f>'השקעות אחרות '!I11</f>
        <v>167591.59200225002</v>
      </c>
      <c r="D37" s="79">
        <f t="shared" si="1"/>
        <v>1.5408517734572583E-2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f>SUM(C11:C41)</f>
        <v>10876555.090449708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1039310.3415841031</v>
      </c>
      <c r="D43" s="79">
        <f>C43/$C$42</f>
        <v>9.5555102966074459E-2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0.52229999999999999</v>
      </c>
    </row>
    <row r="56" spans="3:4">
      <c r="C56" t="s">
        <v>205</v>
      </c>
      <c r="D56">
        <v>0.45889999999999997</v>
      </c>
    </row>
    <row r="57" spans="3:4">
      <c r="C57" t="s">
        <v>206</v>
      </c>
      <c r="D57">
        <v>0.14910000000000001</v>
      </c>
    </row>
    <row r="58" spans="3:4">
      <c r="C58" t="s">
        <v>110</v>
      </c>
      <c r="D58">
        <v>3.9003000000000001</v>
      </c>
    </row>
    <row r="59" spans="3:4">
      <c r="C59" t="s">
        <v>113</v>
      </c>
      <c r="D59">
        <v>4.3986000000000001</v>
      </c>
    </row>
    <row r="60" spans="3:4">
      <c r="C60" t="s">
        <v>106</v>
      </c>
      <c r="D60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3627</v>
      </c>
    </row>
    <row r="3" spans="2:61" s="1" customFormat="1">
      <c r="B3" s="2" t="s">
        <v>2</v>
      </c>
      <c r="C3" s="26" t="s">
        <v>3628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61" ht="26.25" customHeight="1">
      <c r="B7" s="131" t="s">
        <v>98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-509.89</v>
      </c>
      <c r="H11" s="7"/>
      <c r="I11" s="76">
        <v>3450.51605225</v>
      </c>
      <c r="J11" s="25"/>
      <c r="K11" s="77">
        <v>1</v>
      </c>
      <c r="L11" s="77">
        <v>2.9999999999999997E-4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-2687.9135999999999</v>
      </c>
      <c r="K12" s="81">
        <v>-0.77900000000000003</v>
      </c>
      <c r="L12" s="81">
        <v>-2.0000000000000001E-4</v>
      </c>
    </row>
    <row r="13" spans="2:61">
      <c r="B13" s="80" t="s">
        <v>2226</v>
      </c>
      <c r="C13" s="16"/>
      <c r="D13" s="16"/>
      <c r="E13" s="16"/>
      <c r="G13" s="82">
        <v>0</v>
      </c>
      <c r="I13" s="82">
        <v>-2687.9135999999999</v>
      </c>
      <c r="K13" s="81">
        <v>-0.77900000000000003</v>
      </c>
      <c r="L13" s="81">
        <v>-2.0000000000000001E-4</v>
      </c>
    </row>
    <row r="14" spans="2:61">
      <c r="B14" t="s">
        <v>2227</v>
      </c>
      <c r="C14" t="s">
        <v>2228</v>
      </c>
      <c r="D14" t="s">
        <v>100</v>
      </c>
      <c r="E14" t="s">
        <v>123</v>
      </c>
      <c r="F14" t="s">
        <v>102</v>
      </c>
      <c r="G14" s="78">
        <v>21.69</v>
      </c>
      <c r="H14" s="78">
        <v>1309000</v>
      </c>
      <c r="I14" s="78">
        <v>283.9221</v>
      </c>
      <c r="J14" s="79">
        <v>0</v>
      </c>
      <c r="K14" s="79">
        <v>8.2299999999999998E-2</v>
      </c>
      <c r="L14" s="79">
        <v>0</v>
      </c>
    </row>
    <row r="15" spans="2:61">
      <c r="B15" t="s">
        <v>2229</v>
      </c>
      <c r="C15" t="s">
        <v>2230</v>
      </c>
      <c r="D15" t="s">
        <v>100</v>
      </c>
      <c r="E15" t="s">
        <v>123</v>
      </c>
      <c r="F15" t="s">
        <v>102</v>
      </c>
      <c r="G15" s="78">
        <v>-21.69</v>
      </c>
      <c r="H15" s="78">
        <v>529000</v>
      </c>
      <c r="I15" s="78">
        <v>-114.7401</v>
      </c>
      <c r="J15" s="79">
        <v>0</v>
      </c>
      <c r="K15" s="79">
        <v>-3.3300000000000003E-2</v>
      </c>
      <c r="L15" s="79">
        <v>0</v>
      </c>
    </row>
    <row r="16" spans="2:61">
      <c r="B16" t="s">
        <v>2231</v>
      </c>
      <c r="C16" t="s">
        <v>2232</v>
      </c>
      <c r="D16" t="s">
        <v>100</v>
      </c>
      <c r="E16" t="s">
        <v>123</v>
      </c>
      <c r="F16" t="s">
        <v>102</v>
      </c>
      <c r="G16" s="78">
        <v>677.84</v>
      </c>
      <c r="H16" s="78">
        <v>16500</v>
      </c>
      <c r="I16" s="78">
        <v>111.8436</v>
      </c>
      <c r="J16" s="79">
        <v>0</v>
      </c>
      <c r="K16" s="79">
        <v>3.2399999999999998E-2</v>
      </c>
      <c r="L16" s="79">
        <v>0</v>
      </c>
    </row>
    <row r="17" spans="2:12">
      <c r="B17" t="s">
        <v>2233</v>
      </c>
      <c r="C17" t="s">
        <v>2234</v>
      </c>
      <c r="D17" t="s">
        <v>100</v>
      </c>
      <c r="E17" t="s">
        <v>123</v>
      </c>
      <c r="F17" t="s">
        <v>102</v>
      </c>
      <c r="G17" s="78">
        <v>-677.84</v>
      </c>
      <c r="H17" s="78">
        <v>438000</v>
      </c>
      <c r="I17" s="78">
        <v>-2968.9391999999998</v>
      </c>
      <c r="J17" s="79">
        <v>0</v>
      </c>
      <c r="K17" s="79">
        <v>-0.86040000000000005</v>
      </c>
      <c r="L17" s="79">
        <v>-2.9999999999999997E-4</v>
      </c>
    </row>
    <row r="18" spans="2:12">
      <c r="B18" s="80" t="s">
        <v>2235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223</v>
      </c>
      <c r="C19" t="s">
        <v>223</v>
      </c>
      <c r="D19" s="16"/>
      <c r="E19" t="s">
        <v>223</v>
      </c>
      <c r="F19" t="s">
        <v>223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2236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223</v>
      </c>
      <c r="C21" t="s">
        <v>223</v>
      </c>
      <c r="D21" s="16"/>
      <c r="E21" t="s">
        <v>223</v>
      </c>
      <c r="F21" t="s">
        <v>223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1130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260</v>
      </c>
      <c r="C24" s="16"/>
      <c r="D24" s="16"/>
      <c r="E24" s="16"/>
      <c r="G24" s="82">
        <v>-509.89</v>
      </c>
      <c r="I24" s="82">
        <v>6138.4296522499999</v>
      </c>
      <c r="K24" s="81">
        <v>1.7789999999999999</v>
      </c>
      <c r="L24" s="81">
        <v>5.9999999999999995E-4</v>
      </c>
    </row>
    <row r="25" spans="2:12">
      <c r="B25" s="80" t="s">
        <v>2226</v>
      </c>
      <c r="C25" s="16"/>
      <c r="D25" s="16"/>
      <c r="E25" s="16"/>
      <c r="G25" s="82">
        <v>-509.89</v>
      </c>
      <c r="I25" s="82">
        <v>6138.4296522499999</v>
      </c>
      <c r="K25" s="81">
        <v>1.7789999999999999</v>
      </c>
      <c r="L25" s="81">
        <v>5.9999999999999995E-4</v>
      </c>
    </row>
    <row r="26" spans="2:12">
      <c r="B26" t="s">
        <v>2237</v>
      </c>
      <c r="C26" t="s">
        <v>2238</v>
      </c>
      <c r="D26" t="s">
        <v>1139</v>
      </c>
      <c r="E26" t="s">
        <v>1228</v>
      </c>
      <c r="F26" t="s">
        <v>106</v>
      </c>
      <c r="G26" s="78">
        <v>-65.69</v>
      </c>
      <c r="H26" s="78">
        <v>39000</v>
      </c>
      <c r="I26" s="78">
        <v>-91.332091500000004</v>
      </c>
      <c r="J26" s="79">
        <v>0</v>
      </c>
      <c r="K26" s="79">
        <v>-2.6499999999999999E-2</v>
      </c>
      <c r="L26" s="79">
        <v>0</v>
      </c>
    </row>
    <row r="27" spans="2:12">
      <c r="B27" t="s">
        <v>2239</v>
      </c>
      <c r="C27" t="s">
        <v>2238</v>
      </c>
      <c r="D27" t="s">
        <v>1139</v>
      </c>
      <c r="E27" t="s">
        <v>1228</v>
      </c>
      <c r="F27" t="s">
        <v>106</v>
      </c>
      <c r="G27" s="78">
        <v>-198.07</v>
      </c>
      <c r="H27" s="78">
        <v>480000</v>
      </c>
      <c r="I27" s="78">
        <v>-3389.3738400000002</v>
      </c>
      <c r="J27" s="79">
        <v>0</v>
      </c>
      <c r="K27" s="79">
        <v>-0.98229999999999995</v>
      </c>
      <c r="L27" s="79">
        <v>-2.9999999999999997E-4</v>
      </c>
    </row>
    <row r="28" spans="2:12">
      <c r="B28" t="s">
        <v>2240</v>
      </c>
      <c r="C28" t="s">
        <v>2238</v>
      </c>
      <c r="D28" t="s">
        <v>1139</v>
      </c>
      <c r="E28" t="s">
        <v>1228</v>
      </c>
      <c r="F28" t="s">
        <v>106</v>
      </c>
      <c r="G28" s="78">
        <v>198.08</v>
      </c>
      <c r="H28" s="78">
        <v>2060000</v>
      </c>
      <c r="I28" s="78">
        <v>14546.797119999999</v>
      </c>
      <c r="J28" s="79">
        <v>0</v>
      </c>
      <c r="K28" s="79">
        <v>4.2157999999999998</v>
      </c>
      <c r="L28" s="79">
        <v>1.2999999999999999E-3</v>
      </c>
    </row>
    <row r="29" spans="2:12">
      <c r="B29" t="s">
        <v>2241</v>
      </c>
      <c r="C29" t="s">
        <v>2238</v>
      </c>
      <c r="D29" t="s">
        <v>1139</v>
      </c>
      <c r="E29" t="s">
        <v>1228</v>
      </c>
      <c r="F29" t="s">
        <v>106</v>
      </c>
      <c r="G29" s="78">
        <v>-198.08</v>
      </c>
      <c r="H29" s="78">
        <v>697000</v>
      </c>
      <c r="I29" s="78">
        <v>-4921.9017439999998</v>
      </c>
      <c r="J29" s="79">
        <v>0</v>
      </c>
      <c r="K29" s="79">
        <v>-1.4263999999999999</v>
      </c>
      <c r="L29" s="79">
        <v>-5.0000000000000001E-4</v>
      </c>
    </row>
    <row r="30" spans="2:12">
      <c r="B30" t="s">
        <v>2242</v>
      </c>
      <c r="C30" t="s">
        <v>2243</v>
      </c>
      <c r="D30" t="s">
        <v>1139</v>
      </c>
      <c r="E30" t="s">
        <v>123</v>
      </c>
      <c r="F30" t="s">
        <v>106</v>
      </c>
      <c r="G30" s="78">
        <v>-24.66</v>
      </c>
      <c r="H30" s="78">
        <v>1000</v>
      </c>
      <c r="I30" s="78">
        <v>-0.87912900000000005</v>
      </c>
      <c r="J30" s="79">
        <v>0</v>
      </c>
      <c r="K30" s="79">
        <v>-2.9999999999999997E-4</v>
      </c>
      <c r="L30" s="79">
        <v>0</v>
      </c>
    </row>
    <row r="31" spans="2:12">
      <c r="B31" t="s">
        <v>2244</v>
      </c>
      <c r="C31" t="s">
        <v>2243</v>
      </c>
      <c r="D31" t="s">
        <v>1139</v>
      </c>
      <c r="E31" t="s">
        <v>123</v>
      </c>
      <c r="F31" t="s">
        <v>106</v>
      </c>
      <c r="G31" s="78">
        <v>-26.17</v>
      </c>
      <c r="H31" s="78">
        <v>1500</v>
      </c>
      <c r="I31" s="78">
        <v>-1.3994407499999999</v>
      </c>
      <c r="J31" s="79">
        <v>0</v>
      </c>
      <c r="K31" s="79">
        <v>-4.0000000000000002E-4</v>
      </c>
      <c r="L31" s="79">
        <v>0</v>
      </c>
    </row>
    <row r="32" spans="2:12">
      <c r="B32" t="s">
        <v>2245</v>
      </c>
      <c r="C32" t="s">
        <v>2243</v>
      </c>
      <c r="D32" t="s">
        <v>1139</v>
      </c>
      <c r="E32" t="s">
        <v>123</v>
      </c>
      <c r="F32" t="s">
        <v>106</v>
      </c>
      <c r="G32" s="78">
        <v>-195.3</v>
      </c>
      <c r="H32" s="78">
        <v>500</v>
      </c>
      <c r="I32" s="78">
        <v>-3.4812224999999999</v>
      </c>
      <c r="J32" s="79">
        <v>0</v>
      </c>
      <c r="K32" s="79">
        <v>-1E-3</v>
      </c>
      <c r="L32" s="79">
        <v>0</v>
      </c>
    </row>
    <row r="33" spans="2:12">
      <c r="B33" s="80" t="s">
        <v>2246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223</v>
      </c>
      <c r="C34" t="s">
        <v>223</v>
      </c>
      <c r="D34" s="16"/>
      <c r="E34" t="s">
        <v>223</v>
      </c>
      <c r="F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2236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223</v>
      </c>
      <c r="C36" t="s">
        <v>223</v>
      </c>
      <c r="D36" s="16"/>
      <c r="E36" t="s">
        <v>223</v>
      </c>
      <c r="F36" t="s">
        <v>223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2247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223</v>
      </c>
      <c r="C38" t="s">
        <v>223</v>
      </c>
      <c r="D38" s="16"/>
      <c r="E38" t="s">
        <v>223</v>
      </c>
      <c r="F38" t="s">
        <v>223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1130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223</v>
      </c>
      <c r="C40" t="s">
        <v>223</v>
      </c>
      <c r="D40" s="16"/>
      <c r="E40" t="s">
        <v>223</v>
      </c>
      <c r="F40" t="s">
        <v>223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262</v>
      </c>
      <c r="C41" s="16"/>
      <c r="D41" s="16"/>
      <c r="E41" s="16"/>
    </row>
    <row r="42" spans="2:12">
      <c r="B42" t="s">
        <v>381</v>
      </c>
      <c r="C42" s="16"/>
      <c r="D42" s="16"/>
      <c r="E42" s="16"/>
    </row>
    <row r="43" spans="2:12">
      <c r="B43" t="s">
        <v>382</v>
      </c>
      <c r="C43" s="16"/>
      <c r="D43" s="16"/>
      <c r="E43" s="16"/>
    </row>
    <row r="44" spans="2:12">
      <c r="B44" t="s">
        <v>383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3627</v>
      </c>
    </row>
    <row r="3" spans="1:60" s="1" customFormat="1">
      <c r="B3" s="2" t="s">
        <v>2</v>
      </c>
      <c r="C3" s="26" t="s">
        <v>3628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3"/>
      <c r="BD6" s="16" t="s">
        <v>100</v>
      </c>
      <c r="BF6" s="16" t="s">
        <v>101</v>
      </c>
      <c r="BH6" s="19" t="s">
        <v>102</v>
      </c>
    </row>
    <row r="7" spans="1:60" ht="26.25" customHeight="1">
      <c r="B7" s="131" t="s">
        <v>103</v>
      </c>
      <c r="C7" s="132"/>
      <c r="D7" s="132"/>
      <c r="E7" s="132"/>
      <c r="F7" s="132"/>
      <c r="G7" s="132"/>
      <c r="H7" s="132"/>
      <c r="I7" s="132"/>
      <c r="J7" s="132"/>
      <c r="K7" s="133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3838.09</v>
      </c>
      <c r="H11" s="25"/>
      <c r="I11" s="76">
        <v>-52244.387547124112</v>
      </c>
      <c r="J11" s="77">
        <v>1</v>
      </c>
      <c r="K11" s="77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260</v>
      </c>
      <c r="C14" s="19"/>
      <c r="D14" s="19"/>
      <c r="E14" s="19"/>
      <c r="F14" s="19"/>
      <c r="G14" s="82">
        <v>3838.09</v>
      </c>
      <c r="H14" s="19"/>
      <c r="I14" s="82">
        <v>-52244.387547124112</v>
      </c>
      <c r="J14" s="81">
        <v>1</v>
      </c>
      <c r="K14" s="81">
        <v>-4.7999999999999996E-3</v>
      </c>
      <c r="BF14" s="16" t="s">
        <v>126</v>
      </c>
    </row>
    <row r="15" spans="1:60">
      <c r="B15" t="s">
        <v>2248</v>
      </c>
      <c r="C15" t="s">
        <v>2249</v>
      </c>
      <c r="D15" t="s">
        <v>123</v>
      </c>
      <c r="E15" t="s">
        <v>123</v>
      </c>
      <c r="F15" t="s">
        <v>110</v>
      </c>
      <c r="G15" s="78">
        <v>434.56</v>
      </c>
      <c r="H15" s="78">
        <v>189309.85099999991</v>
      </c>
      <c r="I15" s="78">
        <v>3208.63986463839</v>
      </c>
      <c r="J15" s="79">
        <v>-6.1400000000000003E-2</v>
      </c>
      <c r="K15" s="79">
        <v>2.9999999999999997E-4</v>
      </c>
      <c r="BF15" s="16" t="s">
        <v>127</v>
      </c>
    </row>
    <row r="16" spans="1:60">
      <c r="B16" t="s">
        <v>2250</v>
      </c>
      <c r="C16" t="s">
        <v>2251</v>
      </c>
      <c r="D16" t="s">
        <v>123</v>
      </c>
      <c r="E16" t="s">
        <v>123</v>
      </c>
      <c r="F16" t="s">
        <v>106</v>
      </c>
      <c r="G16" s="78">
        <v>1475.31</v>
      </c>
      <c r="H16" s="78">
        <v>-1220215</v>
      </c>
      <c r="I16" s="78">
        <v>-64176.965712322497</v>
      </c>
      <c r="J16" s="79">
        <v>1.2283999999999999</v>
      </c>
      <c r="K16" s="79">
        <v>-5.8999999999999999E-3</v>
      </c>
      <c r="BF16" s="16" t="s">
        <v>128</v>
      </c>
    </row>
    <row r="17" spans="2:58">
      <c r="B17" t="s">
        <v>2252</v>
      </c>
      <c r="C17" t="s">
        <v>2253</v>
      </c>
      <c r="D17" t="s">
        <v>123</v>
      </c>
      <c r="E17" t="s">
        <v>123</v>
      </c>
      <c r="F17" t="s">
        <v>110</v>
      </c>
      <c r="G17" s="78">
        <v>1928.22</v>
      </c>
      <c r="H17" s="78">
        <v>116000</v>
      </c>
      <c r="I17" s="78">
        <v>8723.9383005599993</v>
      </c>
      <c r="J17" s="79">
        <v>-0.16700000000000001</v>
      </c>
      <c r="K17" s="79">
        <v>8.0000000000000004E-4</v>
      </c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381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382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383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3627</v>
      </c>
    </row>
    <row r="3" spans="2:81" s="1" customFormat="1">
      <c r="B3" s="2" t="s">
        <v>2</v>
      </c>
      <c r="C3" s="26" t="s">
        <v>3628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81" ht="26.25" customHeight="1">
      <c r="B7" s="131" t="s">
        <v>133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42648585.460000001</v>
      </c>
      <c r="M11" s="7"/>
      <c r="N11" s="76">
        <v>41439.652366658003</v>
      </c>
      <c r="O11" s="7"/>
      <c r="P11" s="77">
        <v>1</v>
      </c>
      <c r="Q11" s="77">
        <v>3.8E-3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3.34</v>
      </c>
      <c r="K12" s="81">
        <v>1.5299999999999999E-2</v>
      </c>
      <c r="L12" s="82">
        <v>42648585.460000001</v>
      </c>
      <c r="N12" s="82">
        <v>41439.652366658003</v>
      </c>
      <c r="P12" s="81">
        <v>1</v>
      </c>
      <c r="Q12" s="81">
        <v>3.8E-3</v>
      </c>
    </row>
    <row r="13" spans="2:81">
      <c r="B13" s="80" t="s">
        <v>2254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223</v>
      </c>
      <c r="C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2255</v>
      </c>
      <c r="H15" s="82">
        <v>3.34</v>
      </c>
      <c r="K15" s="81">
        <v>1.5299999999999999E-2</v>
      </c>
      <c r="L15" s="82">
        <v>42648585.460000001</v>
      </c>
      <c r="N15" s="82">
        <v>41439.652366658003</v>
      </c>
      <c r="P15" s="81">
        <v>1</v>
      </c>
      <c r="Q15" s="81">
        <v>3.8E-3</v>
      </c>
    </row>
    <row r="16" spans="2:81">
      <c r="B16" t="s">
        <v>2256</v>
      </c>
      <c r="C16" t="s">
        <v>2257</v>
      </c>
      <c r="D16" t="s">
        <v>2258</v>
      </c>
      <c r="E16" t="s">
        <v>214</v>
      </c>
      <c r="F16" t="s">
        <v>215</v>
      </c>
      <c r="G16" t="s">
        <v>2259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31784517.829999998</v>
      </c>
      <c r="M16" s="78">
        <v>98.76</v>
      </c>
      <c r="N16" s="78">
        <v>31390.389808907999</v>
      </c>
      <c r="O16" s="79">
        <v>6.4000000000000003E-3</v>
      </c>
      <c r="P16" s="79">
        <v>0.75749999999999995</v>
      </c>
      <c r="Q16" s="79">
        <v>2.8999999999999998E-3</v>
      </c>
    </row>
    <row r="17" spans="2:17">
      <c r="B17" t="s">
        <v>2260</v>
      </c>
      <c r="C17" t="s">
        <v>2261</v>
      </c>
      <c r="D17" t="s">
        <v>2262</v>
      </c>
      <c r="E17" t="s">
        <v>214</v>
      </c>
      <c r="F17" t="s">
        <v>215</v>
      </c>
      <c r="G17" t="s">
        <v>309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10864067.630000001</v>
      </c>
      <c r="M17" s="78">
        <v>92.5</v>
      </c>
      <c r="N17" s="78">
        <v>10049.26255775</v>
      </c>
      <c r="O17" s="79">
        <v>1.3599999999999999E-2</v>
      </c>
      <c r="P17" s="79">
        <v>0.24249999999999999</v>
      </c>
      <c r="Q17" s="79">
        <v>8.9999999999999998E-4</v>
      </c>
    </row>
    <row r="18" spans="2:17">
      <c r="B18" s="80" t="s">
        <v>2263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2264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223</v>
      </c>
      <c r="C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2265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223</v>
      </c>
      <c r="C22" t="s">
        <v>223</v>
      </c>
      <c r="E22" t="s">
        <v>223</v>
      </c>
      <c r="H22" s="78">
        <v>0</v>
      </c>
      <c r="I22" t="s">
        <v>223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2266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223</v>
      </c>
      <c r="C24" t="s">
        <v>223</v>
      </c>
      <c r="E24" t="s">
        <v>223</v>
      </c>
      <c r="H24" s="78">
        <v>0</v>
      </c>
      <c r="I24" t="s">
        <v>223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2267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223</v>
      </c>
      <c r="C26" t="s">
        <v>223</v>
      </c>
      <c r="E26" t="s">
        <v>223</v>
      </c>
      <c r="H26" s="78">
        <v>0</v>
      </c>
      <c r="I26" t="s">
        <v>223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2254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223</v>
      </c>
      <c r="C29" t="s">
        <v>223</v>
      </c>
      <c r="E29" t="s">
        <v>223</v>
      </c>
      <c r="H29" s="78">
        <v>0</v>
      </c>
      <c r="I29" t="s">
        <v>223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2255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223</v>
      </c>
      <c r="C31" t="s">
        <v>223</v>
      </c>
      <c r="E31" t="s">
        <v>223</v>
      </c>
      <c r="H31" s="78">
        <v>0</v>
      </c>
      <c r="I31" t="s">
        <v>223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2263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2264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223</v>
      </c>
      <c r="C34" t="s">
        <v>223</v>
      </c>
      <c r="E34" t="s">
        <v>223</v>
      </c>
      <c r="H34" s="78">
        <v>0</v>
      </c>
      <c r="I34" t="s">
        <v>223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2265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223</v>
      </c>
      <c r="C36" t="s">
        <v>223</v>
      </c>
      <c r="E36" t="s">
        <v>223</v>
      </c>
      <c r="H36" s="78">
        <v>0</v>
      </c>
      <c r="I36" t="s">
        <v>223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2266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223</v>
      </c>
      <c r="C38" t="s">
        <v>223</v>
      </c>
      <c r="E38" t="s">
        <v>223</v>
      </c>
      <c r="H38" s="78">
        <v>0</v>
      </c>
      <c r="I38" t="s">
        <v>223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2267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223</v>
      </c>
      <c r="C40" t="s">
        <v>223</v>
      </c>
      <c r="E40" t="s">
        <v>223</v>
      </c>
      <c r="H40" s="78">
        <v>0</v>
      </c>
      <c r="I40" t="s">
        <v>223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262</v>
      </c>
    </row>
    <row r="42" spans="2:17">
      <c r="B42" t="s">
        <v>381</v>
      </c>
    </row>
    <row r="43" spans="2:17">
      <c r="B43" t="s">
        <v>382</v>
      </c>
    </row>
    <row r="44" spans="2:17">
      <c r="B44" t="s">
        <v>383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3627</v>
      </c>
    </row>
    <row r="3" spans="2:72" s="1" customFormat="1">
      <c r="B3" s="2" t="s">
        <v>2</v>
      </c>
      <c r="C3" s="26" t="s">
        <v>3628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</row>
    <row r="7" spans="2:72" ht="26.25" customHeight="1">
      <c r="B7" s="131" t="s">
        <v>69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2268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2269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2270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2271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1130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223</v>
      </c>
      <c r="C22" t="s">
        <v>223</v>
      </c>
      <c r="D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376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2272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381</v>
      </c>
    </row>
    <row r="29" spans="2:16">
      <c r="B29" t="s">
        <v>382</v>
      </c>
    </row>
    <row r="30" spans="2:16">
      <c r="B30" t="s">
        <v>383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3627</v>
      </c>
    </row>
    <row r="3" spans="2:65" s="1" customFormat="1">
      <c r="B3" s="2" t="s">
        <v>2</v>
      </c>
      <c r="C3" s="26" t="s">
        <v>3628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65" ht="26.25" customHeight="1">
      <c r="B7" s="131" t="s">
        <v>82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2274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386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1130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260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2275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2276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262</v>
      </c>
      <c r="D26" s="16"/>
      <c r="E26" s="16"/>
      <c r="F26" s="16"/>
    </row>
    <row r="27" spans="2:19">
      <c r="B27" t="s">
        <v>381</v>
      </c>
      <c r="D27" s="16"/>
      <c r="E27" s="16"/>
      <c r="F27" s="16"/>
    </row>
    <row r="28" spans="2:19">
      <c r="B28" t="s">
        <v>382</v>
      </c>
      <c r="D28" s="16"/>
      <c r="E28" s="16"/>
      <c r="F28" s="16"/>
    </row>
    <row r="29" spans="2:19">
      <c r="B29" t="s">
        <v>383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3627</v>
      </c>
    </row>
    <row r="3" spans="2:81" s="1" customFormat="1">
      <c r="B3" s="2" t="s">
        <v>2</v>
      </c>
      <c r="C3" s="26" t="s">
        <v>3628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</row>
    <row r="7" spans="2:81" ht="26.25" customHeight="1">
      <c r="B7" s="131" t="s">
        <v>89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3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5.4</v>
      </c>
      <c r="K11" s="7"/>
      <c r="L11" s="7"/>
      <c r="M11" s="77">
        <v>2.93E-2</v>
      </c>
      <c r="N11" s="76">
        <v>237043427.94999999</v>
      </c>
      <c r="O11" s="7"/>
      <c r="P11" s="76">
        <v>290935.75204662513</v>
      </c>
      <c r="Q11" s="7"/>
      <c r="R11" s="77">
        <v>1</v>
      </c>
      <c r="S11" s="77">
        <v>2.6700000000000002E-2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5.41</v>
      </c>
      <c r="M12" s="81">
        <v>2.2700000000000001E-2</v>
      </c>
      <c r="N12" s="82">
        <v>232146427.94999999</v>
      </c>
      <c r="P12" s="82">
        <v>278061.21765444195</v>
      </c>
      <c r="R12" s="81">
        <v>0.95569999999999999</v>
      </c>
      <c r="S12" s="81">
        <v>2.5600000000000001E-2</v>
      </c>
    </row>
    <row r="13" spans="2:81">
      <c r="B13" s="80" t="s">
        <v>2273</v>
      </c>
      <c r="C13" s="16"/>
      <c r="D13" s="16"/>
      <c r="E13" s="16"/>
      <c r="J13" s="82">
        <v>5.94</v>
      </c>
      <c r="M13" s="81">
        <v>2.0799999999999999E-2</v>
      </c>
      <c r="N13" s="82">
        <v>173592940.16999999</v>
      </c>
      <c r="P13" s="82">
        <v>208613.33896689193</v>
      </c>
      <c r="R13" s="81">
        <v>0.71699999999999997</v>
      </c>
      <c r="S13" s="81">
        <v>1.9199999999999998E-2</v>
      </c>
    </row>
    <row r="14" spans="2:81">
      <c r="B14" t="s">
        <v>2277</v>
      </c>
      <c r="C14" t="s">
        <v>2278</v>
      </c>
      <c r="D14" t="s">
        <v>123</v>
      </c>
      <c r="E14" t="s">
        <v>436</v>
      </c>
      <c r="F14" t="s">
        <v>127</v>
      </c>
      <c r="G14" t="s">
        <v>214</v>
      </c>
      <c r="H14" t="s">
        <v>215</v>
      </c>
      <c r="I14" t="s">
        <v>292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8523610</v>
      </c>
      <c r="O14" s="78">
        <v>154.69999999999999</v>
      </c>
      <c r="P14" s="78">
        <v>13186.024670000001</v>
      </c>
      <c r="Q14" s="79">
        <v>4.3E-3</v>
      </c>
      <c r="R14" s="79">
        <v>4.53E-2</v>
      </c>
      <c r="S14" s="79">
        <v>1.1999999999999999E-3</v>
      </c>
    </row>
    <row r="15" spans="2:81">
      <c r="B15" t="s">
        <v>2279</v>
      </c>
      <c r="C15" t="s">
        <v>2280</v>
      </c>
      <c r="D15" t="s">
        <v>123</v>
      </c>
      <c r="E15" t="s">
        <v>436</v>
      </c>
      <c r="F15" t="s">
        <v>127</v>
      </c>
      <c r="G15" t="s">
        <v>214</v>
      </c>
      <c r="H15" t="s">
        <v>215</v>
      </c>
      <c r="I15" t="s">
        <v>2281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55040244.229999997</v>
      </c>
      <c r="O15" s="78">
        <v>131.69</v>
      </c>
      <c r="P15" s="78">
        <v>72482.497626487006</v>
      </c>
      <c r="Q15" s="79">
        <v>1.3100000000000001E-2</v>
      </c>
      <c r="R15" s="79">
        <v>0.24909999999999999</v>
      </c>
      <c r="S15" s="79">
        <v>6.7000000000000002E-3</v>
      </c>
    </row>
    <row r="16" spans="2:81">
      <c r="B16" t="s">
        <v>2282</v>
      </c>
      <c r="C16" t="s">
        <v>2283</v>
      </c>
      <c r="D16" t="s">
        <v>123</v>
      </c>
      <c r="E16" t="s">
        <v>2284</v>
      </c>
      <c r="F16" t="s">
        <v>127</v>
      </c>
      <c r="G16" t="s">
        <v>214</v>
      </c>
      <c r="H16" t="s">
        <v>215</v>
      </c>
      <c r="I16" t="s">
        <v>2285</v>
      </c>
      <c r="J16" s="78">
        <v>0.74</v>
      </c>
      <c r="K16" t="s">
        <v>102</v>
      </c>
      <c r="L16" s="79">
        <v>0.05</v>
      </c>
      <c r="M16" s="79">
        <v>1.6799999999999999E-2</v>
      </c>
      <c r="N16" s="78">
        <v>27546.86</v>
      </c>
      <c r="O16" s="78">
        <v>121.91</v>
      </c>
      <c r="P16" s="78">
        <v>33.582377026000003</v>
      </c>
      <c r="Q16" s="79">
        <v>2.8999999999999998E-3</v>
      </c>
      <c r="R16" s="79">
        <v>1E-4</v>
      </c>
      <c r="S16" s="79">
        <v>0</v>
      </c>
    </row>
    <row r="17" spans="2:19">
      <c r="B17" t="s">
        <v>2286</v>
      </c>
      <c r="C17" t="s">
        <v>2287</v>
      </c>
      <c r="D17" t="s">
        <v>123</v>
      </c>
      <c r="E17" t="s">
        <v>2288</v>
      </c>
      <c r="F17" t="s">
        <v>584</v>
      </c>
      <c r="G17" t="s">
        <v>414</v>
      </c>
      <c r="H17" t="s">
        <v>150</v>
      </c>
      <c r="I17" t="s">
        <v>2289</v>
      </c>
      <c r="J17" s="78">
        <v>6.9</v>
      </c>
      <c r="K17" t="s">
        <v>102</v>
      </c>
      <c r="L17" s="79">
        <v>2.1399999999999999E-2</v>
      </c>
      <c r="M17" s="79">
        <v>1.3899999999999999E-2</v>
      </c>
      <c r="N17" s="78">
        <v>11096000</v>
      </c>
      <c r="O17" s="78">
        <v>106.92</v>
      </c>
      <c r="P17" s="78">
        <v>11863.843199999999</v>
      </c>
      <c r="Q17" s="79">
        <v>4.2700000000000002E-2</v>
      </c>
      <c r="R17" s="79">
        <v>4.0800000000000003E-2</v>
      </c>
      <c r="S17" s="79">
        <v>1.1000000000000001E-3</v>
      </c>
    </row>
    <row r="18" spans="2:19">
      <c r="B18" t="s">
        <v>2290</v>
      </c>
      <c r="C18" t="s">
        <v>2291</v>
      </c>
      <c r="D18" t="s">
        <v>123</v>
      </c>
      <c r="E18" t="s">
        <v>484</v>
      </c>
      <c r="F18" t="s">
        <v>127</v>
      </c>
      <c r="G18" t="s">
        <v>456</v>
      </c>
      <c r="H18" t="s">
        <v>215</v>
      </c>
      <c r="I18" t="s">
        <v>2292</v>
      </c>
      <c r="J18" s="78">
        <v>3.52</v>
      </c>
      <c r="K18" t="s">
        <v>102</v>
      </c>
      <c r="L18" s="79">
        <v>5.6000000000000001E-2</v>
      </c>
      <c r="M18" s="79">
        <v>0.01</v>
      </c>
      <c r="N18" s="78">
        <v>10563522.51</v>
      </c>
      <c r="O18" s="78">
        <v>143.28</v>
      </c>
      <c r="P18" s="78">
        <v>15135.415052328</v>
      </c>
      <c r="Q18" s="79">
        <v>1.41E-2</v>
      </c>
      <c r="R18" s="79">
        <v>5.1999999999999998E-2</v>
      </c>
      <c r="S18" s="79">
        <v>1.4E-3</v>
      </c>
    </row>
    <row r="19" spans="2:19">
      <c r="B19" t="s">
        <v>2293</v>
      </c>
      <c r="C19" t="s">
        <v>2294</v>
      </c>
      <c r="D19" t="s">
        <v>123</v>
      </c>
      <c r="E19" t="s">
        <v>583</v>
      </c>
      <c r="F19" t="s">
        <v>584</v>
      </c>
      <c r="G19" t="s">
        <v>585</v>
      </c>
      <c r="H19" t="s">
        <v>150</v>
      </c>
      <c r="I19" t="s">
        <v>2295</v>
      </c>
      <c r="J19" s="78">
        <v>1.5</v>
      </c>
      <c r="K19" t="s">
        <v>102</v>
      </c>
      <c r="L19" s="79">
        <v>0.06</v>
      </c>
      <c r="M19" s="79">
        <v>1.84E-2</v>
      </c>
      <c r="N19" s="78">
        <v>27018852</v>
      </c>
      <c r="O19" s="78">
        <v>113.55</v>
      </c>
      <c r="P19" s="78">
        <v>30679.906446000001</v>
      </c>
      <c r="Q19" s="79">
        <v>7.3000000000000001E-3</v>
      </c>
      <c r="R19" s="79">
        <v>0.1055</v>
      </c>
      <c r="S19" s="79">
        <v>2.8E-3</v>
      </c>
    </row>
    <row r="20" spans="2:19">
      <c r="B20" t="s">
        <v>2296</v>
      </c>
      <c r="C20" t="s">
        <v>2297</v>
      </c>
      <c r="D20" t="s">
        <v>123</v>
      </c>
      <c r="E20" t="s">
        <v>1424</v>
      </c>
      <c r="F20" t="s">
        <v>392</v>
      </c>
      <c r="G20" t="s">
        <v>621</v>
      </c>
      <c r="H20" t="s">
        <v>215</v>
      </c>
      <c r="I20" t="s">
        <v>2298</v>
      </c>
      <c r="J20" s="78">
        <v>2.42</v>
      </c>
      <c r="K20" t="s">
        <v>102</v>
      </c>
      <c r="L20" s="79">
        <v>5.7500000000000002E-2</v>
      </c>
      <c r="M20" s="79">
        <v>1.0699999999999999E-2</v>
      </c>
      <c r="N20" s="78">
        <v>43562989</v>
      </c>
      <c r="O20" s="78">
        <v>133.43</v>
      </c>
      <c r="P20" s="78">
        <v>58126.096222699998</v>
      </c>
      <c r="Q20" s="79">
        <v>3.3500000000000002E-2</v>
      </c>
      <c r="R20" s="79">
        <v>0.19980000000000001</v>
      </c>
      <c r="S20" s="79">
        <v>5.3E-3</v>
      </c>
    </row>
    <row r="21" spans="2:19">
      <c r="B21" t="s">
        <v>2299</v>
      </c>
      <c r="C21" t="s">
        <v>2300</v>
      </c>
      <c r="D21" t="s">
        <v>123</v>
      </c>
      <c r="E21" t="s">
        <v>2301</v>
      </c>
      <c r="F21" t="s">
        <v>799</v>
      </c>
      <c r="G21" t="s">
        <v>836</v>
      </c>
      <c r="H21" t="s">
        <v>215</v>
      </c>
      <c r="I21" t="s">
        <v>2302</v>
      </c>
      <c r="J21" s="78">
        <v>0.49</v>
      </c>
      <c r="K21" t="s">
        <v>102</v>
      </c>
      <c r="L21" s="79">
        <v>6.7000000000000004E-2</v>
      </c>
      <c r="M21" s="79">
        <v>5.8400000000000001E-2</v>
      </c>
      <c r="N21" s="78">
        <v>2743985.85</v>
      </c>
      <c r="O21" s="78">
        <v>126.8</v>
      </c>
      <c r="P21" s="78">
        <v>3479.3740578000002</v>
      </c>
      <c r="Q21" s="79">
        <v>6.8199999999999997E-2</v>
      </c>
      <c r="R21" s="79">
        <v>1.2E-2</v>
      </c>
      <c r="S21" s="79">
        <v>2.9999999999999997E-4</v>
      </c>
    </row>
    <row r="22" spans="2:19">
      <c r="B22" t="s">
        <v>2303</v>
      </c>
      <c r="C22" t="s">
        <v>2304</v>
      </c>
      <c r="D22" t="s">
        <v>123</v>
      </c>
      <c r="E22" t="s">
        <v>2301</v>
      </c>
      <c r="F22" t="s">
        <v>799</v>
      </c>
      <c r="G22" t="s">
        <v>836</v>
      </c>
      <c r="H22" t="s">
        <v>215</v>
      </c>
      <c r="I22" t="s">
        <v>983</v>
      </c>
      <c r="J22" s="78">
        <v>0.62</v>
      </c>
      <c r="K22" t="s">
        <v>102</v>
      </c>
      <c r="L22" s="79">
        <v>6.7000000000000004E-2</v>
      </c>
      <c r="M22" s="79">
        <v>5.8299999999999998E-2</v>
      </c>
      <c r="N22" s="78">
        <v>33231.919999999998</v>
      </c>
      <c r="O22" s="78">
        <v>126.24</v>
      </c>
      <c r="P22" s="78">
        <v>41.951975808</v>
      </c>
      <c r="Q22" s="79">
        <v>1.4E-3</v>
      </c>
      <c r="R22" s="79">
        <v>1E-4</v>
      </c>
      <c r="S22" s="79">
        <v>0</v>
      </c>
    </row>
    <row r="23" spans="2:19">
      <c r="B23" t="s">
        <v>2305</v>
      </c>
      <c r="C23" t="s">
        <v>2306</v>
      </c>
      <c r="D23" t="s">
        <v>123</v>
      </c>
      <c r="E23" t="s">
        <v>2307</v>
      </c>
      <c r="F23" t="s">
        <v>112</v>
      </c>
      <c r="G23" t="s">
        <v>223</v>
      </c>
      <c r="H23" t="s">
        <v>224</v>
      </c>
      <c r="I23" t="s">
        <v>2308</v>
      </c>
      <c r="J23" s="78">
        <v>1.64</v>
      </c>
      <c r="K23" t="s">
        <v>102</v>
      </c>
      <c r="L23" s="79">
        <v>5.6000000000000001E-2</v>
      </c>
      <c r="M23" s="79">
        <v>0.27</v>
      </c>
      <c r="N23" s="78">
        <v>14341147.33</v>
      </c>
      <c r="O23" s="78">
        <v>24.212361999999999</v>
      </c>
      <c r="P23" s="78">
        <v>3472.33050649293</v>
      </c>
      <c r="Q23" s="79">
        <v>2.2700000000000001E-2</v>
      </c>
      <c r="R23" s="79">
        <v>1.1900000000000001E-2</v>
      </c>
      <c r="S23" s="79">
        <v>2.9999999999999997E-4</v>
      </c>
    </row>
    <row r="24" spans="2:19">
      <c r="B24" t="s">
        <v>2309</v>
      </c>
      <c r="C24" t="s">
        <v>2310</v>
      </c>
      <c r="D24" t="s">
        <v>123</v>
      </c>
      <c r="E24" t="s">
        <v>854</v>
      </c>
      <c r="F24" t="s">
        <v>112</v>
      </c>
      <c r="G24" t="s">
        <v>223</v>
      </c>
      <c r="H24" t="s">
        <v>224</v>
      </c>
      <c r="I24" t="s">
        <v>2311</v>
      </c>
      <c r="J24" s="78">
        <v>0.06</v>
      </c>
      <c r="K24" t="s">
        <v>102</v>
      </c>
      <c r="L24" s="79">
        <v>4.9000000000000002E-2</v>
      </c>
      <c r="M24" s="79">
        <v>-1.3599999999999999E-2</v>
      </c>
      <c r="N24" s="78">
        <v>641810.47</v>
      </c>
      <c r="O24" s="78">
        <v>17.5</v>
      </c>
      <c r="P24" s="78">
        <v>112.31683225</v>
      </c>
      <c r="Q24" s="79">
        <v>0</v>
      </c>
      <c r="R24" s="79">
        <v>4.0000000000000002E-4</v>
      </c>
      <c r="S24" s="79">
        <v>0</v>
      </c>
    </row>
    <row r="25" spans="2:19">
      <c r="B25" s="80" t="s">
        <v>2274</v>
      </c>
      <c r="C25" s="16"/>
      <c r="D25" s="16"/>
      <c r="E25" s="16"/>
      <c r="J25" s="82">
        <v>3.93</v>
      </c>
      <c r="M25" s="81">
        <v>2.7699999999999999E-2</v>
      </c>
      <c r="N25" s="82">
        <v>57893968.520000003</v>
      </c>
      <c r="P25" s="82">
        <v>67158.092368395999</v>
      </c>
      <c r="R25" s="81">
        <v>0.23080000000000001</v>
      </c>
      <c r="S25" s="81">
        <v>6.1999999999999998E-3</v>
      </c>
    </row>
    <row r="26" spans="2:19">
      <c r="B26" t="s">
        <v>2312</v>
      </c>
      <c r="C26" t="s">
        <v>2313</v>
      </c>
      <c r="D26" t="s">
        <v>123</v>
      </c>
      <c r="E26" t="s">
        <v>2288</v>
      </c>
      <c r="F26" t="s">
        <v>584</v>
      </c>
      <c r="G26" t="s">
        <v>414</v>
      </c>
      <c r="H26" t="s">
        <v>150</v>
      </c>
      <c r="I26" t="s">
        <v>2289</v>
      </c>
      <c r="J26" s="78">
        <v>3.32</v>
      </c>
      <c r="K26" t="s">
        <v>102</v>
      </c>
      <c r="L26" s="79">
        <v>2.5000000000000001E-2</v>
      </c>
      <c r="M26" s="79">
        <v>1.7000000000000001E-2</v>
      </c>
      <c r="N26" s="78">
        <v>14961587.32</v>
      </c>
      <c r="O26" s="78">
        <v>102.78</v>
      </c>
      <c r="P26" s="78">
        <v>15377.519447496001</v>
      </c>
      <c r="Q26" s="79">
        <v>2.41E-2</v>
      </c>
      <c r="R26" s="79">
        <v>5.2900000000000003E-2</v>
      </c>
      <c r="S26" s="79">
        <v>1.4E-3</v>
      </c>
    </row>
    <row r="27" spans="2:19">
      <c r="B27" t="s">
        <v>2314</v>
      </c>
      <c r="C27" t="s">
        <v>2315</v>
      </c>
      <c r="D27" t="s">
        <v>123</v>
      </c>
      <c r="E27" t="s">
        <v>2288</v>
      </c>
      <c r="F27" t="s">
        <v>1626</v>
      </c>
      <c r="G27" t="s">
        <v>214</v>
      </c>
      <c r="H27" t="s">
        <v>215</v>
      </c>
      <c r="I27" t="s">
        <v>2289</v>
      </c>
      <c r="J27" s="78">
        <v>6.5</v>
      </c>
      <c r="K27" t="s">
        <v>102</v>
      </c>
      <c r="L27" s="79">
        <v>3.7400000000000003E-2</v>
      </c>
      <c r="M27" s="79">
        <v>2.6800000000000001E-2</v>
      </c>
      <c r="N27" s="78">
        <v>12934561</v>
      </c>
      <c r="O27" s="78">
        <v>107.2</v>
      </c>
      <c r="P27" s="78">
        <v>13865.849392</v>
      </c>
      <c r="Q27" s="79">
        <v>2.5100000000000001E-2</v>
      </c>
      <c r="R27" s="79">
        <v>4.7699999999999999E-2</v>
      </c>
      <c r="S27" s="79">
        <v>1.2999999999999999E-3</v>
      </c>
    </row>
    <row r="28" spans="2:19">
      <c r="B28" t="s">
        <v>2316</v>
      </c>
      <c r="C28" t="s">
        <v>2317</v>
      </c>
      <c r="D28" t="s">
        <v>123</v>
      </c>
      <c r="E28" t="s">
        <v>2318</v>
      </c>
      <c r="F28" t="s">
        <v>468</v>
      </c>
      <c r="G28" t="s">
        <v>585</v>
      </c>
      <c r="H28" t="s">
        <v>150</v>
      </c>
      <c r="I28" t="s">
        <v>2319</v>
      </c>
      <c r="J28" s="78">
        <v>4.67</v>
      </c>
      <c r="K28" t="s">
        <v>102</v>
      </c>
      <c r="L28" s="79">
        <v>3.1E-2</v>
      </c>
      <c r="M28" s="79">
        <v>2.8500000000000001E-2</v>
      </c>
      <c r="N28" s="78">
        <v>12891614.6</v>
      </c>
      <c r="O28" s="78">
        <v>101.29</v>
      </c>
      <c r="P28" s="78">
        <v>13057.91642834</v>
      </c>
      <c r="Q28" s="79">
        <v>1.9199999999999998E-2</v>
      </c>
      <c r="R28" s="79">
        <v>4.4900000000000002E-2</v>
      </c>
      <c r="S28" s="79">
        <v>1.1999999999999999E-3</v>
      </c>
    </row>
    <row r="29" spans="2:19">
      <c r="B29" t="s">
        <v>2320</v>
      </c>
      <c r="C29" t="s">
        <v>2321</v>
      </c>
      <c r="D29" t="s">
        <v>123</v>
      </c>
      <c r="E29" t="s">
        <v>1469</v>
      </c>
      <c r="F29" t="s">
        <v>125</v>
      </c>
      <c r="G29" t="s">
        <v>621</v>
      </c>
      <c r="H29" t="s">
        <v>215</v>
      </c>
      <c r="I29" t="s">
        <v>589</v>
      </c>
      <c r="J29" s="78">
        <v>2.35</v>
      </c>
      <c r="K29" t="s">
        <v>106</v>
      </c>
      <c r="L29" s="79">
        <v>4.4499999999999998E-2</v>
      </c>
      <c r="M29" s="79">
        <v>3.8199999999999998E-2</v>
      </c>
      <c r="N29" s="78">
        <v>3058795</v>
      </c>
      <c r="O29" s="78">
        <v>100.24</v>
      </c>
      <c r="P29" s="78">
        <v>10930.775225019999</v>
      </c>
      <c r="Q29" s="79">
        <v>2.23E-2</v>
      </c>
      <c r="R29" s="79">
        <v>3.7600000000000001E-2</v>
      </c>
      <c r="S29" s="79">
        <v>1E-3</v>
      </c>
    </row>
    <row r="30" spans="2:19">
      <c r="B30" t="s">
        <v>2322</v>
      </c>
      <c r="C30" t="s">
        <v>2323</v>
      </c>
      <c r="D30" t="s">
        <v>123</v>
      </c>
      <c r="E30" t="s">
        <v>2324</v>
      </c>
      <c r="F30" t="s">
        <v>128</v>
      </c>
      <c r="G30" t="s">
        <v>621</v>
      </c>
      <c r="H30" t="s">
        <v>215</v>
      </c>
      <c r="I30" t="s">
        <v>2325</v>
      </c>
      <c r="J30" s="78">
        <v>1.48</v>
      </c>
      <c r="K30" t="s">
        <v>102</v>
      </c>
      <c r="L30" s="79">
        <v>1.34E-2</v>
      </c>
      <c r="M30" s="79">
        <v>2.53E-2</v>
      </c>
      <c r="N30" s="78">
        <v>7455000</v>
      </c>
      <c r="O30" s="78">
        <v>98.29</v>
      </c>
      <c r="P30" s="78">
        <v>7327.5195000000003</v>
      </c>
      <c r="Q30" s="79">
        <v>1.49E-2</v>
      </c>
      <c r="R30" s="79">
        <v>2.52E-2</v>
      </c>
      <c r="S30" s="79">
        <v>6.9999999999999999E-4</v>
      </c>
    </row>
    <row r="31" spans="2:19">
      <c r="B31" t="s">
        <v>2326</v>
      </c>
      <c r="C31" t="s">
        <v>2327</v>
      </c>
      <c r="D31" t="s">
        <v>123</v>
      </c>
      <c r="E31" t="s">
        <v>507</v>
      </c>
      <c r="F31" t="s">
        <v>468</v>
      </c>
      <c r="G31" t="s">
        <v>772</v>
      </c>
      <c r="H31" t="s">
        <v>215</v>
      </c>
      <c r="I31" t="s">
        <v>2328</v>
      </c>
      <c r="J31" s="78">
        <v>4</v>
      </c>
      <c r="K31" t="s">
        <v>102</v>
      </c>
      <c r="L31" s="79">
        <v>3.5499999999999997E-2</v>
      </c>
      <c r="M31" s="79">
        <v>3.8399999999999997E-2</v>
      </c>
      <c r="N31" s="78">
        <v>6098880</v>
      </c>
      <c r="O31" s="78">
        <v>99.85</v>
      </c>
      <c r="P31" s="78">
        <v>6089.7316799999999</v>
      </c>
      <c r="Q31" s="79">
        <v>1.9900000000000001E-2</v>
      </c>
      <c r="R31" s="79">
        <v>2.0899999999999998E-2</v>
      </c>
      <c r="S31" s="79">
        <v>5.9999999999999995E-4</v>
      </c>
    </row>
    <row r="32" spans="2:19">
      <c r="B32" t="s">
        <v>2329</v>
      </c>
      <c r="C32" t="s">
        <v>2330</v>
      </c>
      <c r="D32" t="s">
        <v>123</v>
      </c>
      <c r="E32" t="s">
        <v>2331</v>
      </c>
      <c r="F32" t="s">
        <v>468</v>
      </c>
      <c r="G32" t="s">
        <v>828</v>
      </c>
      <c r="H32" t="s">
        <v>150</v>
      </c>
      <c r="I32" t="s">
        <v>2332</v>
      </c>
      <c r="J32" s="78">
        <v>1.07</v>
      </c>
      <c r="K32" t="s">
        <v>102</v>
      </c>
      <c r="L32" s="79">
        <v>5.1499999999999997E-2</v>
      </c>
      <c r="M32" s="79">
        <v>3.0300000000000001E-2</v>
      </c>
      <c r="N32" s="78">
        <v>493530.6</v>
      </c>
      <c r="O32" s="78">
        <v>103.09</v>
      </c>
      <c r="P32" s="78">
        <v>508.78069554000001</v>
      </c>
      <c r="Q32" s="79">
        <v>2.47E-2</v>
      </c>
      <c r="R32" s="79">
        <v>1.6999999999999999E-3</v>
      </c>
      <c r="S32" s="79">
        <v>0</v>
      </c>
    </row>
    <row r="33" spans="2:19">
      <c r="B33" s="80" t="s">
        <v>386</v>
      </c>
      <c r="C33" s="16"/>
      <c r="D33" s="16"/>
      <c r="E33" s="16"/>
      <c r="J33" s="82">
        <v>0.56000000000000005</v>
      </c>
      <c r="M33" s="81">
        <v>4.3499999999999997E-2</v>
      </c>
      <c r="N33" s="82">
        <v>659519.26</v>
      </c>
      <c r="P33" s="82">
        <v>2289.78631915402</v>
      </c>
      <c r="R33" s="81">
        <v>7.9000000000000008E-3</v>
      </c>
      <c r="S33" s="81">
        <v>2.0000000000000001E-4</v>
      </c>
    </row>
    <row r="34" spans="2:19">
      <c r="B34" t="s">
        <v>2333</v>
      </c>
      <c r="C34" t="s">
        <v>2334</v>
      </c>
      <c r="D34" t="s">
        <v>123</v>
      </c>
      <c r="E34" t="s">
        <v>1469</v>
      </c>
      <c r="F34" t="s">
        <v>125</v>
      </c>
      <c r="G34" t="s">
        <v>621</v>
      </c>
      <c r="H34" t="s">
        <v>215</v>
      </c>
      <c r="I34" t="s">
        <v>2335</v>
      </c>
      <c r="J34" s="78">
        <v>0.46</v>
      </c>
      <c r="K34" t="s">
        <v>106</v>
      </c>
      <c r="L34" s="79">
        <v>3.6999999999999998E-2</v>
      </c>
      <c r="M34" s="79">
        <v>3.1600000000000003E-2</v>
      </c>
      <c r="N34" s="78">
        <v>515807</v>
      </c>
      <c r="O34" s="78">
        <v>100.4</v>
      </c>
      <c r="P34" s="78">
        <v>1846.2073628200001</v>
      </c>
      <c r="Q34" s="79">
        <v>7.7000000000000002E-3</v>
      </c>
      <c r="R34" s="79">
        <v>6.3E-3</v>
      </c>
      <c r="S34" s="79">
        <v>2.0000000000000001E-4</v>
      </c>
    </row>
    <row r="35" spans="2:19">
      <c r="B35" t="s">
        <v>2336</v>
      </c>
      <c r="C35" t="s">
        <v>2337</v>
      </c>
      <c r="D35" t="s">
        <v>123</v>
      </c>
      <c r="E35" t="s">
        <v>2338</v>
      </c>
      <c r="F35" t="s">
        <v>127</v>
      </c>
      <c r="G35" t="s">
        <v>223</v>
      </c>
      <c r="H35" t="s">
        <v>224</v>
      </c>
      <c r="I35" t="s">
        <v>2339</v>
      </c>
      <c r="J35" s="78">
        <v>0.98</v>
      </c>
      <c r="K35" t="s">
        <v>106</v>
      </c>
      <c r="L35" s="79">
        <v>3.4799999999999998E-2</v>
      </c>
      <c r="M35" s="79">
        <v>9.3200000000000005E-2</v>
      </c>
      <c r="N35" s="78">
        <v>143712.26</v>
      </c>
      <c r="O35" s="78">
        <v>86.58</v>
      </c>
      <c r="P35" s="78">
        <v>443.57895633402001</v>
      </c>
      <c r="Q35" s="79">
        <v>0</v>
      </c>
      <c r="R35" s="79">
        <v>1.5E-3</v>
      </c>
      <c r="S35" s="79">
        <v>0</v>
      </c>
    </row>
    <row r="36" spans="2:19">
      <c r="B36" s="80" t="s">
        <v>1130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223</v>
      </c>
      <c r="C37" t="s">
        <v>223</v>
      </c>
      <c r="D37" s="16"/>
      <c r="E37" s="16"/>
      <c r="F37" t="s">
        <v>223</v>
      </c>
      <c r="G37" t="s">
        <v>223</v>
      </c>
      <c r="J37" s="78">
        <v>0</v>
      </c>
      <c r="K37" t="s">
        <v>223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260</v>
      </c>
      <c r="C38" s="16"/>
      <c r="D38" s="16"/>
      <c r="E38" s="16"/>
      <c r="J38" s="82">
        <v>5.15</v>
      </c>
      <c r="M38" s="81">
        <v>0.17280000000000001</v>
      </c>
      <c r="N38" s="82">
        <v>4897000</v>
      </c>
      <c r="P38" s="82">
        <v>12874.534392183201</v>
      </c>
      <c r="R38" s="81">
        <v>4.4299999999999999E-2</v>
      </c>
      <c r="S38" s="81">
        <v>1.1999999999999999E-3</v>
      </c>
    </row>
    <row r="39" spans="2:19">
      <c r="B39" s="80" t="s">
        <v>387</v>
      </c>
      <c r="C39" s="16"/>
      <c r="D39" s="16"/>
      <c r="E39" s="16"/>
      <c r="J39" s="82">
        <v>0</v>
      </c>
      <c r="M39" s="81">
        <v>0</v>
      </c>
      <c r="N39" s="82">
        <v>0</v>
      </c>
      <c r="P39" s="82">
        <v>0</v>
      </c>
      <c r="R39" s="81">
        <v>0</v>
      </c>
      <c r="S39" s="81">
        <v>0</v>
      </c>
    </row>
    <row r="40" spans="2:19">
      <c r="B40" t="s">
        <v>223</v>
      </c>
      <c r="C40" t="s">
        <v>223</v>
      </c>
      <c r="D40" s="16"/>
      <c r="E40" s="16"/>
      <c r="F40" t="s">
        <v>223</v>
      </c>
      <c r="G40" t="s">
        <v>223</v>
      </c>
      <c r="J40" s="78">
        <v>0</v>
      </c>
      <c r="K40" t="s">
        <v>223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  <c r="S40" s="79">
        <v>0</v>
      </c>
    </row>
    <row r="41" spans="2:19">
      <c r="B41" s="80" t="s">
        <v>388</v>
      </c>
      <c r="C41" s="16"/>
      <c r="D41" s="16"/>
      <c r="E41" s="16"/>
      <c r="J41" s="82">
        <v>5.15</v>
      </c>
      <c r="M41" s="81">
        <v>0.17280000000000001</v>
      </c>
      <c r="N41" s="82">
        <v>4897000</v>
      </c>
      <c r="P41" s="82">
        <v>12874.534392183201</v>
      </c>
      <c r="R41" s="81">
        <v>4.4299999999999999E-2</v>
      </c>
      <c r="S41" s="81">
        <v>1.1999999999999999E-3</v>
      </c>
    </row>
    <row r="42" spans="2:19">
      <c r="B42" t="s">
        <v>2340</v>
      </c>
      <c r="C42" t="s">
        <v>2341</v>
      </c>
      <c r="D42" t="s">
        <v>123</v>
      </c>
      <c r="E42" t="s">
        <v>2342</v>
      </c>
      <c r="F42" t="s">
        <v>1219</v>
      </c>
      <c r="G42" t="s">
        <v>1290</v>
      </c>
      <c r="H42" t="s">
        <v>259</v>
      </c>
      <c r="I42" t="s">
        <v>2343</v>
      </c>
      <c r="J42" s="78">
        <v>1.83</v>
      </c>
      <c r="K42" t="s">
        <v>106</v>
      </c>
      <c r="L42" s="79">
        <v>0.06</v>
      </c>
      <c r="M42" s="79">
        <v>0.22950000000000001</v>
      </c>
      <c r="N42" s="78">
        <v>3176000</v>
      </c>
      <c r="O42" s="78">
        <v>78.437728000000007</v>
      </c>
      <c r="P42" s="78">
        <v>8881.0646901632008</v>
      </c>
      <c r="Q42" s="79">
        <v>3.8E-3</v>
      </c>
      <c r="R42" s="79">
        <v>3.0499999999999999E-2</v>
      </c>
      <c r="S42" s="79">
        <v>8.0000000000000004E-4</v>
      </c>
    </row>
    <row r="43" spans="2:19">
      <c r="B43" t="s">
        <v>2344</v>
      </c>
      <c r="C43" t="s">
        <v>2345</v>
      </c>
      <c r="D43" t="s">
        <v>123</v>
      </c>
      <c r="E43" t="s">
        <v>2346</v>
      </c>
      <c r="F43" t="s">
        <v>1177</v>
      </c>
      <c r="G43" t="s">
        <v>223</v>
      </c>
      <c r="H43" t="s">
        <v>224</v>
      </c>
      <c r="I43" t="s">
        <v>417</v>
      </c>
      <c r="J43" s="78">
        <v>12.54</v>
      </c>
      <c r="K43" t="s">
        <v>116</v>
      </c>
      <c r="L43" s="79">
        <v>3.95E-2</v>
      </c>
      <c r="M43" s="79">
        <v>4.6800000000000001E-2</v>
      </c>
      <c r="N43" s="78">
        <v>1721000</v>
      </c>
      <c r="O43" s="78">
        <v>92.81</v>
      </c>
      <c r="P43" s="78">
        <v>3993.4697020200001</v>
      </c>
      <c r="Q43" s="79">
        <v>4.4000000000000003E-3</v>
      </c>
      <c r="R43" s="79">
        <v>1.37E-2</v>
      </c>
      <c r="S43" s="79">
        <v>4.0000000000000002E-4</v>
      </c>
    </row>
    <row r="44" spans="2:19">
      <c r="B44" t="s">
        <v>262</v>
      </c>
      <c r="C44" s="16"/>
      <c r="D44" s="16"/>
      <c r="E44" s="16"/>
    </row>
    <row r="45" spans="2:19">
      <c r="B45" t="s">
        <v>381</v>
      </c>
      <c r="C45" s="16"/>
      <c r="D45" s="16"/>
      <c r="E45" s="16"/>
    </row>
    <row r="46" spans="2:19">
      <c r="B46" t="s">
        <v>382</v>
      </c>
      <c r="C46" s="16"/>
      <c r="D46" s="16"/>
      <c r="E46" s="16"/>
    </row>
    <row r="47" spans="2:19">
      <c r="B47" t="s">
        <v>383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3627</v>
      </c>
    </row>
    <row r="3" spans="2:98" s="1" customFormat="1">
      <c r="B3" s="2" t="s">
        <v>2</v>
      </c>
      <c r="C3" s="26" t="s">
        <v>3628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2:98" ht="26.25" customHeight="1">
      <c r="B7" s="131" t="s">
        <v>91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30212966.75</v>
      </c>
      <c r="I11" s="7"/>
      <c r="J11" s="76">
        <v>205209.31578512301</v>
      </c>
      <c r="K11" s="7"/>
      <c r="L11" s="77">
        <v>1</v>
      </c>
      <c r="M11" s="77">
        <v>1.89E-2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2218889.4300000002</v>
      </c>
      <c r="J12" s="82">
        <v>41224.700862576065</v>
      </c>
      <c r="L12" s="81">
        <v>0.2009</v>
      </c>
      <c r="M12" s="81">
        <v>3.8E-3</v>
      </c>
    </row>
    <row r="13" spans="2:98">
      <c r="B13" t="s">
        <v>2347</v>
      </c>
      <c r="C13" t="s">
        <v>2348</v>
      </c>
      <c r="D13" t="s">
        <v>123</v>
      </c>
      <c r="E13" t="s">
        <v>2349</v>
      </c>
      <c r="F13" t="s">
        <v>1338</v>
      </c>
      <c r="G13" t="s">
        <v>110</v>
      </c>
      <c r="H13" s="78">
        <v>2489</v>
      </c>
      <c r="I13" s="78">
        <v>1</v>
      </c>
      <c r="J13" s="78">
        <v>9.7078467000000002E-2</v>
      </c>
      <c r="K13" s="79">
        <v>5.0000000000000001E-4</v>
      </c>
      <c r="L13" s="79">
        <v>0</v>
      </c>
      <c r="M13" s="79">
        <v>0</v>
      </c>
    </row>
    <row r="14" spans="2:98">
      <c r="B14" t="s">
        <v>2350</v>
      </c>
      <c r="C14" t="s">
        <v>2351</v>
      </c>
      <c r="D14" t="s">
        <v>123</v>
      </c>
      <c r="E14" t="s">
        <v>2307</v>
      </c>
      <c r="F14" t="s">
        <v>112</v>
      </c>
      <c r="G14" t="s">
        <v>102</v>
      </c>
      <c r="H14" s="78">
        <v>681127</v>
      </c>
      <c r="I14" s="78">
        <v>1E-4</v>
      </c>
      <c r="J14" s="78">
        <v>6.8112700000000001E-4</v>
      </c>
      <c r="K14" s="79">
        <v>2.4899999999999999E-2</v>
      </c>
      <c r="L14" s="79">
        <v>0</v>
      </c>
      <c r="M14" s="79">
        <v>0</v>
      </c>
    </row>
    <row r="15" spans="2:98">
      <c r="B15" t="s">
        <v>2352</v>
      </c>
      <c r="C15" t="s">
        <v>2353</v>
      </c>
      <c r="D15" t="s">
        <v>123</v>
      </c>
      <c r="E15" t="s">
        <v>2354</v>
      </c>
      <c r="F15" t="s">
        <v>468</v>
      </c>
      <c r="G15" t="s">
        <v>106</v>
      </c>
      <c r="H15" s="78">
        <v>1513927.93</v>
      </c>
      <c r="I15" s="78">
        <v>740.98019999999906</v>
      </c>
      <c r="J15" s="78">
        <v>39991.835615726501</v>
      </c>
      <c r="K15" s="79">
        <v>2.6100000000000002E-2</v>
      </c>
      <c r="L15" s="79">
        <v>0.19489999999999999</v>
      </c>
      <c r="M15" s="79">
        <v>3.7000000000000002E-3</v>
      </c>
    </row>
    <row r="16" spans="2:98">
      <c r="B16" t="s">
        <v>2355</v>
      </c>
      <c r="C16" t="s">
        <v>2356</v>
      </c>
      <c r="D16" t="s">
        <v>123</v>
      </c>
      <c r="E16" t="s">
        <v>2357</v>
      </c>
      <c r="F16" t="s">
        <v>127</v>
      </c>
      <c r="G16" t="s">
        <v>102</v>
      </c>
      <c r="H16" s="78">
        <v>0.01</v>
      </c>
      <c r="I16" s="78">
        <v>14032.855611000001</v>
      </c>
      <c r="J16" s="78">
        <v>1.4032855611E-3</v>
      </c>
      <c r="K16" s="79">
        <v>0</v>
      </c>
      <c r="L16" s="79">
        <v>0</v>
      </c>
      <c r="M16" s="79">
        <v>0</v>
      </c>
    </row>
    <row r="17" spans="2:13">
      <c r="B17" t="s">
        <v>2358</v>
      </c>
      <c r="C17" t="s">
        <v>2359</v>
      </c>
      <c r="D17" t="s">
        <v>123</v>
      </c>
      <c r="E17" t="s">
        <v>2338</v>
      </c>
      <c r="F17" t="s">
        <v>127</v>
      </c>
      <c r="G17" t="s">
        <v>106</v>
      </c>
      <c r="H17" s="78">
        <v>21345.49</v>
      </c>
      <c r="I17" s="78">
        <v>1620</v>
      </c>
      <c r="J17" s="78">
        <v>1232.76608397</v>
      </c>
      <c r="K17" s="79">
        <v>2.2000000000000001E-3</v>
      </c>
      <c r="L17" s="79">
        <v>6.0000000000000001E-3</v>
      </c>
      <c r="M17" s="79">
        <v>1E-4</v>
      </c>
    </row>
    <row r="18" spans="2:13">
      <c r="B18" s="80" t="s">
        <v>260</v>
      </c>
      <c r="C18" s="16"/>
      <c r="D18" s="16"/>
      <c r="E18" s="16"/>
      <c r="H18" s="82">
        <v>27994077.32</v>
      </c>
      <c r="J18" s="82">
        <v>163984.61492254693</v>
      </c>
      <c r="L18" s="81">
        <v>0.79910000000000003</v>
      </c>
      <c r="M18" s="81">
        <v>1.5100000000000001E-2</v>
      </c>
    </row>
    <row r="19" spans="2:13">
      <c r="B19" s="80" t="s">
        <v>387</v>
      </c>
      <c r="C19" s="16"/>
      <c r="D19" s="16"/>
      <c r="E19" s="16"/>
      <c r="H19" s="82">
        <v>96000</v>
      </c>
      <c r="J19" s="82">
        <v>3.4224E-4</v>
      </c>
      <c r="L19" s="81">
        <v>0</v>
      </c>
      <c r="M19" s="81">
        <v>0</v>
      </c>
    </row>
    <row r="20" spans="2:13">
      <c r="B20" t="s">
        <v>2360</v>
      </c>
      <c r="C20" t="s">
        <v>2361</v>
      </c>
      <c r="D20" t="s">
        <v>1134</v>
      </c>
      <c r="E20" t="s">
        <v>2362</v>
      </c>
      <c r="F20" t="s">
        <v>1241</v>
      </c>
      <c r="G20" t="s">
        <v>106</v>
      </c>
      <c r="H20" s="78">
        <v>79000</v>
      </c>
      <c r="I20" s="78">
        <v>1E-4</v>
      </c>
      <c r="J20" s="78">
        <v>2.8163500000000002E-4</v>
      </c>
      <c r="K20" s="79">
        <v>3.0999999999999999E-3</v>
      </c>
      <c r="L20" s="79">
        <v>0</v>
      </c>
      <c r="M20" s="79">
        <v>0</v>
      </c>
    </row>
    <row r="21" spans="2:13">
      <c r="B21" t="s">
        <v>2363</v>
      </c>
      <c r="C21" t="s">
        <v>2364</v>
      </c>
      <c r="D21" t="s">
        <v>1134</v>
      </c>
      <c r="E21" t="s">
        <v>2365</v>
      </c>
      <c r="F21" t="s">
        <v>1219</v>
      </c>
      <c r="G21" t="s">
        <v>106</v>
      </c>
      <c r="H21" s="78">
        <v>17000</v>
      </c>
      <c r="I21" s="78">
        <v>1E-4</v>
      </c>
      <c r="J21" s="78">
        <v>6.0605E-5</v>
      </c>
      <c r="K21" s="79">
        <v>4.0000000000000002E-4</v>
      </c>
      <c r="L21" s="79">
        <v>0</v>
      </c>
      <c r="M21" s="79">
        <v>0</v>
      </c>
    </row>
    <row r="22" spans="2:13">
      <c r="B22" s="80" t="s">
        <v>388</v>
      </c>
      <c r="C22" s="16"/>
      <c r="D22" s="16"/>
      <c r="E22" s="16"/>
      <c r="H22" s="82">
        <v>27898077.32</v>
      </c>
      <c r="J22" s="82">
        <v>163984.61458030695</v>
      </c>
      <c r="L22" s="81">
        <v>0.79910000000000003</v>
      </c>
      <c r="M22" s="81">
        <v>1.5100000000000001E-2</v>
      </c>
    </row>
    <row r="23" spans="2:13">
      <c r="B23" t="s">
        <v>2366</v>
      </c>
      <c r="C23" t="s">
        <v>2367</v>
      </c>
      <c r="D23" t="s">
        <v>123</v>
      </c>
      <c r="E23" t="s">
        <v>2368</v>
      </c>
      <c r="F23" t="s">
        <v>1225</v>
      </c>
      <c r="G23" t="s">
        <v>106</v>
      </c>
      <c r="H23" s="78">
        <v>3921650</v>
      </c>
      <c r="I23" s="78">
        <v>17.849599999999999</v>
      </c>
      <c r="J23" s="78">
        <v>2495.4958588959998</v>
      </c>
      <c r="K23" s="79">
        <v>3.1E-2</v>
      </c>
      <c r="L23" s="79">
        <v>1.2200000000000001E-2</v>
      </c>
      <c r="M23" s="79">
        <v>2.0000000000000001E-4</v>
      </c>
    </row>
    <row r="24" spans="2:13">
      <c r="B24" t="s">
        <v>2369</v>
      </c>
      <c r="C24" t="s">
        <v>2370</v>
      </c>
      <c r="D24" t="s">
        <v>123</v>
      </c>
      <c r="E24" t="s">
        <v>2371</v>
      </c>
      <c r="F24" t="s">
        <v>1338</v>
      </c>
      <c r="G24" t="s">
        <v>106</v>
      </c>
      <c r="H24" s="78">
        <v>1918292</v>
      </c>
      <c r="I24" s="78">
        <v>294.85260000000028</v>
      </c>
      <c r="J24" s="78">
        <v>20164.1171310155</v>
      </c>
      <c r="K24" s="79">
        <v>0</v>
      </c>
      <c r="L24" s="79">
        <v>9.8299999999999998E-2</v>
      </c>
      <c r="M24" s="79">
        <v>1.9E-3</v>
      </c>
    </row>
    <row r="25" spans="2:13">
      <c r="B25" t="s">
        <v>2372</v>
      </c>
      <c r="C25" t="s">
        <v>2373</v>
      </c>
      <c r="D25" t="s">
        <v>123</v>
      </c>
      <c r="E25" t="s">
        <v>2374</v>
      </c>
      <c r="F25" t="s">
        <v>1157</v>
      </c>
      <c r="G25" t="s">
        <v>110</v>
      </c>
      <c r="H25" s="78">
        <v>3511843.84</v>
      </c>
      <c r="I25" s="78">
        <v>112.61979999999983</v>
      </c>
      <c r="J25" s="78">
        <v>15425.8093942419</v>
      </c>
      <c r="K25" s="79">
        <v>3.3799999999999997E-2</v>
      </c>
      <c r="L25" s="79">
        <v>7.5200000000000003E-2</v>
      </c>
      <c r="M25" s="79">
        <v>1.4E-3</v>
      </c>
    </row>
    <row r="26" spans="2:13">
      <c r="B26" t="s">
        <v>2375</v>
      </c>
      <c r="C26" t="s">
        <v>2376</v>
      </c>
      <c r="D26" t="s">
        <v>123</v>
      </c>
      <c r="E26" t="s">
        <v>2377</v>
      </c>
      <c r="F26" t="s">
        <v>1157</v>
      </c>
      <c r="G26" t="s">
        <v>106</v>
      </c>
      <c r="H26" s="78">
        <v>46165.88</v>
      </c>
      <c r="I26" s="78">
        <v>9192.2395000000197</v>
      </c>
      <c r="J26" s="78">
        <v>15128.7129857865</v>
      </c>
      <c r="K26" s="79">
        <v>2.8000000000000001E-2</v>
      </c>
      <c r="L26" s="79">
        <v>7.3700000000000002E-2</v>
      </c>
      <c r="M26" s="79">
        <v>1.4E-3</v>
      </c>
    </row>
    <row r="27" spans="2:13">
      <c r="B27" t="s">
        <v>2378</v>
      </c>
      <c r="C27" t="s">
        <v>2379</v>
      </c>
      <c r="D27" t="s">
        <v>123</v>
      </c>
      <c r="E27" t="s">
        <v>2380</v>
      </c>
      <c r="F27" t="s">
        <v>1157</v>
      </c>
      <c r="G27" t="s">
        <v>106</v>
      </c>
      <c r="H27" s="78">
        <v>2146971.37</v>
      </c>
      <c r="I27" s="78">
        <v>114.51896499999997</v>
      </c>
      <c r="J27" s="78">
        <v>8765.2276816611902</v>
      </c>
      <c r="K27" s="79">
        <v>2.58E-2</v>
      </c>
      <c r="L27" s="79">
        <v>4.2700000000000002E-2</v>
      </c>
      <c r="M27" s="79">
        <v>8.0000000000000004E-4</v>
      </c>
    </row>
    <row r="28" spans="2:13">
      <c r="B28" t="s">
        <v>2381</v>
      </c>
      <c r="C28" t="s">
        <v>2382</v>
      </c>
      <c r="D28" t="s">
        <v>123</v>
      </c>
      <c r="E28" t="s">
        <v>2383</v>
      </c>
      <c r="F28" t="s">
        <v>1157</v>
      </c>
      <c r="G28" t="s">
        <v>113</v>
      </c>
      <c r="H28" s="78">
        <v>3646794.89</v>
      </c>
      <c r="I28" s="78">
        <v>101.06724600000013</v>
      </c>
      <c r="J28" s="78">
        <v>16211.986714176001</v>
      </c>
      <c r="K28" s="79">
        <v>5.3800000000000001E-2</v>
      </c>
      <c r="L28" s="79">
        <v>7.9000000000000001E-2</v>
      </c>
      <c r="M28" s="79">
        <v>1.5E-3</v>
      </c>
    </row>
    <row r="29" spans="2:13">
      <c r="B29" t="s">
        <v>2384</v>
      </c>
      <c r="C29" t="s">
        <v>2385</v>
      </c>
      <c r="D29" t="s">
        <v>123</v>
      </c>
      <c r="E29" t="s">
        <v>2386</v>
      </c>
      <c r="F29" t="s">
        <v>1157</v>
      </c>
      <c r="G29" t="s">
        <v>106</v>
      </c>
      <c r="H29" s="78">
        <v>2521977.7400000002</v>
      </c>
      <c r="I29" s="78">
        <v>98.726199999999977</v>
      </c>
      <c r="J29" s="78">
        <v>8876.3251876081904</v>
      </c>
      <c r="K29" s="79">
        <v>0</v>
      </c>
      <c r="L29" s="79">
        <v>4.3299999999999998E-2</v>
      </c>
      <c r="M29" s="79">
        <v>8.0000000000000004E-4</v>
      </c>
    </row>
    <row r="30" spans="2:13">
      <c r="B30" t="s">
        <v>2387</v>
      </c>
      <c r="C30" t="s">
        <v>2388</v>
      </c>
      <c r="D30" t="s">
        <v>123</v>
      </c>
      <c r="E30" t="s">
        <v>2389</v>
      </c>
      <c r="F30" t="s">
        <v>1157</v>
      </c>
      <c r="G30" t="s">
        <v>106</v>
      </c>
      <c r="H30" s="78">
        <v>1729584.96</v>
      </c>
      <c r="I30" s="78">
        <v>95.064999999999998</v>
      </c>
      <c r="J30" s="78">
        <v>5861.67974402856</v>
      </c>
      <c r="K30" s="79">
        <v>0.04</v>
      </c>
      <c r="L30" s="79">
        <v>2.86E-2</v>
      </c>
      <c r="M30" s="79">
        <v>5.0000000000000001E-4</v>
      </c>
    </row>
    <row r="31" spans="2:13">
      <c r="B31" t="s">
        <v>2390</v>
      </c>
      <c r="C31" t="s">
        <v>2391</v>
      </c>
      <c r="D31" t="s">
        <v>123</v>
      </c>
      <c r="E31" t="s">
        <v>2392</v>
      </c>
      <c r="F31" t="s">
        <v>1157</v>
      </c>
      <c r="G31" t="s">
        <v>106</v>
      </c>
      <c r="H31" s="78">
        <v>5284298.45</v>
      </c>
      <c r="I31" s="78">
        <v>103.77100000000017</v>
      </c>
      <c r="J31" s="78">
        <v>19548.924713319</v>
      </c>
      <c r="K31" s="79">
        <v>2.9100000000000001E-2</v>
      </c>
      <c r="L31" s="79">
        <v>9.5299999999999996E-2</v>
      </c>
      <c r="M31" s="79">
        <v>1.8E-3</v>
      </c>
    </row>
    <row r="32" spans="2:13">
      <c r="B32" t="s">
        <v>2393</v>
      </c>
      <c r="C32" t="s">
        <v>2394</v>
      </c>
      <c r="D32" t="s">
        <v>123</v>
      </c>
      <c r="E32" t="s">
        <v>2395</v>
      </c>
      <c r="F32" t="s">
        <v>123</v>
      </c>
      <c r="G32" t="s">
        <v>106</v>
      </c>
      <c r="H32" s="78">
        <v>68655.5</v>
      </c>
      <c r="I32" s="78">
        <v>10070.115800000007</v>
      </c>
      <c r="J32" s="78">
        <v>24647.298978691</v>
      </c>
      <c r="K32" s="79">
        <v>1.9199999999999998E-2</v>
      </c>
      <c r="L32" s="79">
        <v>0.1201</v>
      </c>
      <c r="M32" s="79">
        <v>2.3E-3</v>
      </c>
    </row>
    <row r="33" spans="2:13">
      <c r="B33" t="s">
        <v>2396</v>
      </c>
      <c r="C33" t="s">
        <v>2397</v>
      </c>
      <c r="D33" t="s">
        <v>123</v>
      </c>
      <c r="E33" t="s">
        <v>2398</v>
      </c>
      <c r="F33" t="s">
        <v>123</v>
      </c>
      <c r="G33" t="s">
        <v>106</v>
      </c>
      <c r="H33" s="78">
        <v>38907.68</v>
      </c>
      <c r="I33" s="78">
        <v>10283.032599999986</v>
      </c>
      <c r="J33" s="78">
        <v>14263.1707762526</v>
      </c>
      <c r="K33" s="79">
        <v>1.5699999999999999E-2</v>
      </c>
      <c r="L33" s="79">
        <v>6.9500000000000006E-2</v>
      </c>
      <c r="M33" s="79">
        <v>1.2999999999999999E-3</v>
      </c>
    </row>
    <row r="34" spans="2:13">
      <c r="B34" t="s">
        <v>2399</v>
      </c>
      <c r="C34" t="s">
        <v>2400</v>
      </c>
      <c r="D34" t="s">
        <v>123</v>
      </c>
      <c r="E34" t="s">
        <v>2401</v>
      </c>
      <c r="F34" t="s">
        <v>468</v>
      </c>
      <c r="G34" t="s">
        <v>110</v>
      </c>
      <c r="H34" s="78">
        <v>3062935.01</v>
      </c>
      <c r="I34" s="78">
        <v>105.43679999999968</v>
      </c>
      <c r="J34" s="78">
        <v>12595.8654146305</v>
      </c>
      <c r="K34" s="79">
        <v>5.4899999999999997E-2</v>
      </c>
      <c r="L34" s="79">
        <v>6.1400000000000003E-2</v>
      </c>
      <c r="M34" s="79">
        <v>1.1999999999999999E-3</v>
      </c>
    </row>
    <row r="35" spans="2:13">
      <c r="B35" t="s">
        <v>262</v>
      </c>
      <c r="C35" s="16"/>
      <c r="D35" s="16"/>
      <c r="E35" s="16"/>
    </row>
    <row r="36" spans="2:13">
      <c r="B36" t="s">
        <v>381</v>
      </c>
      <c r="C36" s="16"/>
      <c r="D36" s="16"/>
      <c r="E36" s="16"/>
    </row>
    <row r="37" spans="2:13">
      <c r="B37" t="s">
        <v>382</v>
      </c>
      <c r="C37" s="16"/>
      <c r="D37" s="16"/>
      <c r="E37" s="16"/>
    </row>
    <row r="38" spans="2:13">
      <c r="B38" t="s">
        <v>383</v>
      </c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A6" sqref="A6:XFD34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3627</v>
      </c>
    </row>
    <row r="3" spans="2:55" s="1" customFormat="1">
      <c r="B3" s="2" t="s">
        <v>2</v>
      </c>
      <c r="C3" s="26" t="s">
        <v>3628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customFormat="1" ht="18.75">
      <c r="B6" s="134" t="s">
        <v>136</v>
      </c>
      <c r="C6" s="135"/>
      <c r="D6" s="135"/>
      <c r="E6" s="135"/>
      <c r="F6" s="135"/>
      <c r="G6" s="135"/>
      <c r="H6" s="135"/>
      <c r="I6" s="135"/>
      <c r="J6" s="135"/>
      <c r="K6" s="136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2:55" customFormat="1" ht="18.75">
      <c r="B7" s="134" t="s">
        <v>139</v>
      </c>
      <c r="C7" s="135"/>
      <c r="D7" s="135"/>
      <c r="E7" s="135"/>
      <c r="F7" s="135"/>
      <c r="G7" s="135"/>
      <c r="H7" s="135"/>
      <c r="I7" s="135"/>
      <c r="J7" s="135"/>
      <c r="K7" s="136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2:55" customFormat="1" ht="78.75">
      <c r="B8" s="4" t="s">
        <v>96</v>
      </c>
      <c r="C8" s="98" t="s">
        <v>49</v>
      </c>
      <c r="D8" s="98" t="s">
        <v>53</v>
      </c>
      <c r="E8" s="98" t="s">
        <v>71</v>
      </c>
      <c r="F8" s="98" t="s">
        <v>187</v>
      </c>
      <c r="G8" s="98" t="s">
        <v>188</v>
      </c>
      <c r="H8" s="98" t="s">
        <v>5</v>
      </c>
      <c r="I8" s="98" t="s">
        <v>73</v>
      </c>
      <c r="J8" s="98" t="s">
        <v>57</v>
      </c>
      <c r="K8" s="99" t="s">
        <v>183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1"/>
    </row>
    <row r="9" spans="2:55" customFormat="1">
      <c r="B9" s="102"/>
      <c r="C9" s="103"/>
      <c r="D9" s="103"/>
      <c r="E9" s="104" t="s">
        <v>74</v>
      </c>
      <c r="F9" s="104" t="s">
        <v>184</v>
      </c>
      <c r="G9" s="104"/>
      <c r="H9" s="104" t="s">
        <v>6</v>
      </c>
      <c r="I9" s="104" t="s">
        <v>7</v>
      </c>
      <c r="J9" s="104" t="s">
        <v>7</v>
      </c>
      <c r="K9" s="105" t="s">
        <v>7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1"/>
    </row>
    <row r="10" spans="2:55" customFormat="1" ht="20.25">
      <c r="B10" s="106"/>
      <c r="C10" s="107" t="s">
        <v>9</v>
      </c>
      <c r="D10" s="107" t="s">
        <v>59</v>
      </c>
      <c r="E10" s="107" t="s">
        <v>60</v>
      </c>
      <c r="F10" s="107" t="s">
        <v>61</v>
      </c>
      <c r="G10" s="107" t="s">
        <v>62</v>
      </c>
      <c r="H10" s="107" t="s">
        <v>63</v>
      </c>
      <c r="I10" s="107" t="s">
        <v>64</v>
      </c>
      <c r="J10" s="107" t="s">
        <v>65</v>
      </c>
      <c r="K10" s="108" t="s">
        <v>66</v>
      </c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1"/>
    </row>
    <row r="11" spans="2:55" customFormat="1" ht="20.25">
      <c r="B11" s="110" t="s">
        <v>140</v>
      </c>
      <c r="C11" s="107"/>
      <c r="D11" s="107"/>
      <c r="E11" s="107"/>
      <c r="F11" s="111">
        <v>324514648.991</v>
      </c>
      <c r="G11" s="107"/>
      <c r="H11" s="111">
        <v>871401.82791848166</v>
      </c>
      <c r="I11" s="107"/>
      <c r="J11" s="112">
        <v>1</v>
      </c>
      <c r="K11" s="112">
        <v>8.0100000000000005E-2</v>
      </c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1"/>
    </row>
    <row r="12" spans="2:55" customFormat="1">
      <c r="B12" s="113" t="s">
        <v>207</v>
      </c>
      <c r="C12" s="101"/>
      <c r="D12" s="97"/>
      <c r="E12" s="97"/>
      <c r="F12" s="114">
        <v>60453443.983999997</v>
      </c>
      <c r="G12" s="97"/>
      <c r="H12" s="114">
        <v>98364.062375995054</v>
      </c>
      <c r="I12" s="97"/>
      <c r="J12" s="115">
        <v>0.1129</v>
      </c>
      <c r="K12" s="115">
        <v>8.9999999999999993E-3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</row>
    <row r="13" spans="2:55" customFormat="1">
      <c r="B13" s="113" t="s">
        <v>2402</v>
      </c>
      <c r="C13" s="101"/>
      <c r="D13" s="97"/>
      <c r="E13" s="97"/>
      <c r="F13" s="114">
        <v>4210894.49</v>
      </c>
      <c r="G13" s="97"/>
      <c r="H13" s="114">
        <v>6632.4914620298687</v>
      </c>
      <c r="I13" s="97"/>
      <c r="J13" s="115">
        <v>7.6E-3</v>
      </c>
      <c r="K13" s="115">
        <v>5.9999999999999995E-4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</row>
    <row r="14" spans="2:55" customFormat="1" ht="12.75">
      <c r="B14" s="97" t="s">
        <v>2403</v>
      </c>
      <c r="C14" s="97" t="s">
        <v>2404</v>
      </c>
      <c r="D14" s="97" t="s">
        <v>106</v>
      </c>
      <c r="E14" s="97" t="s">
        <v>3781</v>
      </c>
      <c r="F14" s="116">
        <v>1034340.96</v>
      </c>
      <c r="G14" s="116">
        <v>137.30089999999996</v>
      </c>
      <c r="H14" s="116">
        <v>5062.8684290848996</v>
      </c>
      <c r="I14" s="117">
        <v>9.4999999999999998E-3</v>
      </c>
      <c r="J14" s="117">
        <v>5.7999999999999996E-3</v>
      </c>
      <c r="K14" s="117">
        <v>5.0000000000000001E-4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</row>
    <row r="15" spans="2:55" customFormat="1" ht="12.75">
      <c r="B15" s="97" t="s">
        <v>2405</v>
      </c>
      <c r="C15" s="97" t="s">
        <v>2406</v>
      </c>
      <c r="D15" s="97" t="s">
        <v>106</v>
      </c>
      <c r="E15" s="97" t="s">
        <v>2407</v>
      </c>
      <c r="F15" s="116">
        <v>126615.48</v>
      </c>
      <c r="G15" s="116">
        <v>100</v>
      </c>
      <c r="H15" s="116">
        <v>451.38418619999999</v>
      </c>
      <c r="I15" s="117">
        <v>2.3300000000000001E-2</v>
      </c>
      <c r="J15" s="117">
        <v>5.0000000000000001E-4</v>
      </c>
      <c r="K15" s="117">
        <v>0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</row>
    <row r="16" spans="2:55" customFormat="1" ht="12.75">
      <c r="B16" s="97" t="s">
        <v>2408</v>
      </c>
      <c r="C16" s="97" t="s">
        <v>2409</v>
      </c>
      <c r="D16" s="97" t="s">
        <v>106</v>
      </c>
      <c r="E16" s="97" t="s">
        <v>3782</v>
      </c>
      <c r="F16" s="116">
        <v>1000000</v>
      </c>
      <c r="G16" s="116">
        <v>5.7519999999999998</v>
      </c>
      <c r="H16" s="116">
        <v>205.05879999999999</v>
      </c>
      <c r="I16" s="117">
        <v>0.1</v>
      </c>
      <c r="J16" s="117">
        <v>2.0000000000000001E-4</v>
      </c>
      <c r="K16" s="117">
        <v>0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</row>
    <row r="17" spans="2:11" customFormat="1" ht="12.75">
      <c r="B17" s="97" t="s">
        <v>2410</v>
      </c>
      <c r="C17" s="97" t="s">
        <v>2411</v>
      </c>
      <c r="D17" s="97" t="s">
        <v>106</v>
      </c>
      <c r="E17" s="97" t="s">
        <v>3782</v>
      </c>
      <c r="F17" s="116">
        <v>499706</v>
      </c>
      <c r="G17" s="116">
        <v>1E-4</v>
      </c>
      <c r="H17" s="116">
        <v>1.78145189E-3</v>
      </c>
      <c r="I17" s="117">
        <v>2.3400000000000001E-2</v>
      </c>
      <c r="J17" s="117">
        <v>0</v>
      </c>
      <c r="K17" s="117">
        <v>0</v>
      </c>
    </row>
    <row r="18" spans="2:11" customFormat="1" ht="12.75">
      <c r="B18" s="97" t="s">
        <v>2412</v>
      </c>
      <c r="C18" s="97" t="s">
        <v>2413</v>
      </c>
      <c r="D18" s="97" t="s">
        <v>106</v>
      </c>
      <c r="E18" s="97" t="s">
        <v>2328</v>
      </c>
      <c r="F18" s="116">
        <v>104979.12</v>
      </c>
      <c r="G18" s="116">
        <v>147.44739999999999</v>
      </c>
      <c r="H18" s="116">
        <v>551.82272433396702</v>
      </c>
      <c r="I18" s="117">
        <v>4.7000000000000002E-3</v>
      </c>
      <c r="J18" s="117">
        <v>5.9999999999999995E-4</v>
      </c>
      <c r="K18" s="117">
        <v>1E-4</v>
      </c>
    </row>
    <row r="19" spans="2:11" customFormat="1" ht="12.75">
      <c r="B19" s="97" t="s">
        <v>2414</v>
      </c>
      <c r="C19" s="97" t="s">
        <v>2415</v>
      </c>
      <c r="D19" s="97" t="s">
        <v>102</v>
      </c>
      <c r="E19" s="97" t="s">
        <v>3441</v>
      </c>
      <c r="F19" s="116">
        <v>59844.15</v>
      </c>
      <c r="G19" s="116">
        <v>79.442143000000002</v>
      </c>
      <c r="H19" s="116">
        <v>47.541475220134501</v>
      </c>
      <c r="I19" s="117">
        <v>4.4000000000000003E-3</v>
      </c>
      <c r="J19" s="117">
        <v>1E-4</v>
      </c>
      <c r="K19" s="117">
        <v>0</v>
      </c>
    </row>
    <row r="20" spans="2:11" customFormat="1" ht="12.75">
      <c r="B20" s="97" t="s">
        <v>2416</v>
      </c>
      <c r="C20" s="97" t="s">
        <v>2417</v>
      </c>
      <c r="D20" s="97" t="s">
        <v>102</v>
      </c>
      <c r="E20" s="97" t="s">
        <v>3441</v>
      </c>
      <c r="F20" s="116">
        <v>397908.78</v>
      </c>
      <c r="G20" s="116">
        <v>76.867215000000002</v>
      </c>
      <c r="H20" s="116">
        <v>305.86139742647703</v>
      </c>
      <c r="I20" s="117">
        <v>4.4000000000000003E-3</v>
      </c>
      <c r="J20" s="117">
        <v>4.0000000000000002E-4</v>
      </c>
      <c r="K20" s="117">
        <v>0</v>
      </c>
    </row>
    <row r="21" spans="2:11" customFormat="1" ht="12.75">
      <c r="B21" s="97" t="s">
        <v>2418</v>
      </c>
      <c r="C21" s="97" t="s">
        <v>2419</v>
      </c>
      <c r="D21" s="97" t="s">
        <v>106</v>
      </c>
      <c r="E21" s="97" t="s">
        <v>3782</v>
      </c>
      <c r="F21" s="116">
        <v>987500</v>
      </c>
      <c r="G21" s="116">
        <v>0.22589999999999999</v>
      </c>
      <c r="H21" s="116">
        <v>7.9526683125000002</v>
      </c>
      <c r="I21" s="117">
        <v>4.5600000000000002E-2</v>
      </c>
      <c r="J21" s="117">
        <v>0</v>
      </c>
      <c r="K21" s="117">
        <v>0</v>
      </c>
    </row>
    <row r="22" spans="2:11" customFormat="1">
      <c r="B22" s="113" t="s">
        <v>2420</v>
      </c>
      <c r="C22" s="101"/>
      <c r="D22" s="97"/>
      <c r="E22" s="97"/>
      <c r="F22" s="114">
        <v>0</v>
      </c>
      <c r="G22" s="97"/>
      <c r="H22" s="114">
        <v>0</v>
      </c>
      <c r="I22" s="97"/>
      <c r="J22" s="115">
        <v>0</v>
      </c>
      <c r="K22" s="115">
        <v>0</v>
      </c>
    </row>
    <row r="23" spans="2:11" customFormat="1" ht="12.75">
      <c r="B23" s="97" t="s">
        <v>223</v>
      </c>
      <c r="C23" s="97" t="s">
        <v>223</v>
      </c>
      <c r="D23" s="97" t="s">
        <v>223</v>
      </c>
      <c r="E23" s="97"/>
      <c r="F23" s="116">
        <v>0</v>
      </c>
      <c r="G23" s="116">
        <v>0</v>
      </c>
      <c r="H23" s="116">
        <v>0</v>
      </c>
      <c r="I23" s="117">
        <v>0</v>
      </c>
      <c r="J23" s="117">
        <v>0</v>
      </c>
      <c r="K23" s="117">
        <v>0</v>
      </c>
    </row>
    <row r="24" spans="2:11" customFormat="1">
      <c r="B24" s="113" t="s">
        <v>2421</v>
      </c>
      <c r="C24" s="101"/>
      <c r="D24" s="97"/>
      <c r="E24" s="97"/>
      <c r="F24" s="114">
        <v>13871510.869999999</v>
      </c>
      <c r="G24" s="97"/>
      <c r="H24" s="114">
        <v>13855.711890393321</v>
      </c>
      <c r="I24" s="97"/>
      <c r="J24" s="115">
        <v>1.5900000000000001E-2</v>
      </c>
      <c r="K24" s="115">
        <v>1.2999999999999999E-3</v>
      </c>
    </row>
    <row r="25" spans="2:11" customFormat="1" ht="12.75">
      <c r="B25" s="97" t="s">
        <v>2422</v>
      </c>
      <c r="C25" s="97" t="s">
        <v>2423</v>
      </c>
      <c r="D25" s="97" t="s">
        <v>102</v>
      </c>
      <c r="E25" s="97" t="s">
        <v>2960</v>
      </c>
      <c r="F25" s="116">
        <v>1788048.64</v>
      </c>
      <c r="G25" s="116">
        <v>65.746940000000222</v>
      </c>
      <c r="H25" s="116">
        <v>1175.5872665116201</v>
      </c>
      <c r="I25" s="117">
        <v>1.52E-2</v>
      </c>
      <c r="J25" s="117">
        <v>1.2999999999999999E-3</v>
      </c>
      <c r="K25" s="117">
        <v>1E-4</v>
      </c>
    </row>
    <row r="26" spans="2:11" customFormat="1" ht="12.75">
      <c r="B26" s="97" t="s">
        <v>2425</v>
      </c>
      <c r="C26" s="97" t="s">
        <v>2426</v>
      </c>
      <c r="D26" s="97" t="s">
        <v>102</v>
      </c>
      <c r="E26" s="97" t="s">
        <v>3386</v>
      </c>
      <c r="F26" s="116">
        <v>12083462.23</v>
      </c>
      <c r="G26" s="116">
        <v>104.93784300000002</v>
      </c>
      <c r="H26" s="116">
        <v>12680.1246238817</v>
      </c>
      <c r="I26" s="117">
        <v>2.35E-2</v>
      </c>
      <c r="J26" s="117">
        <v>1.46E-2</v>
      </c>
      <c r="K26" s="117">
        <v>1.1999999999999999E-3</v>
      </c>
    </row>
    <row r="27" spans="2:11" customFormat="1">
      <c r="B27" s="113" t="s">
        <v>2427</v>
      </c>
      <c r="C27" s="101"/>
      <c r="D27" s="97"/>
      <c r="E27" s="97"/>
      <c r="F27" s="114">
        <v>42371038.623999998</v>
      </c>
      <c r="G27" s="97"/>
      <c r="H27" s="114">
        <v>77875.859023571858</v>
      </c>
      <c r="I27" s="97"/>
      <c r="J27" s="115">
        <v>8.9399999999999993E-2</v>
      </c>
      <c r="K27" s="115">
        <v>7.1999999999999998E-3</v>
      </c>
    </row>
    <row r="28" spans="2:11" customFormat="1" ht="12.75">
      <c r="B28" s="97" t="s">
        <v>2428</v>
      </c>
      <c r="C28" s="97" t="s">
        <v>2429</v>
      </c>
      <c r="D28" s="97" t="s">
        <v>106</v>
      </c>
      <c r="E28" s="97" t="s">
        <v>367</v>
      </c>
      <c r="F28" s="116">
        <v>5499.38</v>
      </c>
      <c r="G28" s="116">
        <v>100</v>
      </c>
      <c r="H28" s="116">
        <v>19.6052897</v>
      </c>
      <c r="I28" s="117">
        <v>1.37E-2</v>
      </c>
      <c r="J28" s="117">
        <v>0</v>
      </c>
      <c r="K28" s="117">
        <v>0</v>
      </c>
    </row>
    <row r="29" spans="2:11" customFormat="1" ht="12.75">
      <c r="B29" s="97" t="s">
        <v>2430</v>
      </c>
      <c r="C29" s="97" t="s">
        <v>2431</v>
      </c>
      <c r="D29" s="97" t="s">
        <v>106</v>
      </c>
      <c r="E29" s="97" t="s">
        <v>2432</v>
      </c>
      <c r="F29" s="116">
        <v>27235.59</v>
      </c>
      <c r="G29" s="116">
        <v>100</v>
      </c>
      <c r="H29" s="116">
        <v>97.094878350000002</v>
      </c>
      <c r="I29" s="117">
        <v>1.2999999999999999E-3</v>
      </c>
      <c r="J29" s="117">
        <v>1E-4</v>
      </c>
      <c r="K29" s="117">
        <v>0</v>
      </c>
    </row>
    <row r="30" spans="2:11" customFormat="1" ht="12.75">
      <c r="B30" s="97" t="s">
        <v>2433</v>
      </c>
      <c r="C30" s="97" t="s">
        <v>2434</v>
      </c>
      <c r="D30" s="97" t="s">
        <v>106</v>
      </c>
      <c r="E30" s="97" t="s">
        <v>3783</v>
      </c>
      <c r="F30" s="116">
        <v>1393086</v>
      </c>
      <c r="G30" s="116">
        <v>78.501999999999995</v>
      </c>
      <c r="H30" s="116">
        <v>3898.6853251818002</v>
      </c>
      <c r="I30" s="117">
        <v>7.0000000000000007E-2</v>
      </c>
      <c r="J30" s="117">
        <v>4.4999999999999997E-3</v>
      </c>
      <c r="K30" s="117">
        <v>4.0000000000000002E-4</v>
      </c>
    </row>
    <row r="31" spans="2:11" customFormat="1" ht="12.75">
      <c r="B31" s="97" t="s">
        <v>2435</v>
      </c>
      <c r="C31" s="97" t="s">
        <v>2436</v>
      </c>
      <c r="D31" s="97" t="s">
        <v>102</v>
      </c>
      <c r="E31" s="97" t="s">
        <v>2553</v>
      </c>
      <c r="F31" s="116">
        <v>5988670.5</v>
      </c>
      <c r="G31" s="116">
        <v>105.4592</v>
      </c>
      <c r="H31" s="116">
        <v>6315.603999936</v>
      </c>
      <c r="I31" s="117">
        <v>1.2E-2</v>
      </c>
      <c r="J31" s="117">
        <v>7.1999999999999998E-3</v>
      </c>
      <c r="K31" s="117">
        <v>5.9999999999999995E-4</v>
      </c>
    </row>
    <row r="32" spans="2:11" customFormat="1" ht="12.75">
      <c r="B32" s="97" t="s">
        <v>2437</v>
      </c>
      <c r="C32" s="97" t="s">
        <v>2438</v>
      </c>
      <c r="D32" s="97" t="s">
        <v>102</v>
      </c>
      <c r="E32" s="97" t="s">
        <v>2887</v>
      </c>
      <c r="F32" s="116">
        <v>7587563.4100000001</v>
      </c>
      <c r="G32" s="116">
        <v>101.9207</v>
      </c>
      <c r="H32" s="116">
        <v>7733.2977404158701</v>
      </c>
      <c r="I32" s="117">
        <v>9.5999999999999992E-3</v>
      </c>
      <c r="J32" s="117">
        <v>8.8999999999999999E-3</v>
      </c>
      <c r="K32" s="117">
        <v>6.9999999999999999E-4</v>
      </c>
    </row>
    <row r="33" spans="2:11" customFormat="1" ht="12.75">
      <c r="B33" s="97" t="s">
        <v>2439</v>
      </c>
      <c r="C33" s="97" t="s">
        <v>2440</v>
      </c>
      <c r="D33" s="97" t="s">
        <v>106</v>
      </c>
      <c r="E33" s="97" t="s">
        <v>3416</v>
      </c>
      <c r="F33" s="116">
        <v>1211362.0900000001</v>
      </c>
      <c r="G33" s="116">
        <v>97.221000000000032</v>
      </c>
      <c r="H33" s="116">
        <v>4198.4945732548804</v>
      </c>
      <c r="I33" s="117">
        <v>8.5000000000000006E-3</v>
      </c>
      <c r="J33" s="117">
        <v>4.7999999999999996E-3</v>
      </c>
      <c r="K33" s="117">
        <v>4.0000000000000002E-4</v>
      </c>
    </row>
    <row r="34" spans="2:11" customFormat="1" ht="12.75">
      <c r="B34" s="97" t="s">
        <v>2441</v>
      </c>
      <c r="C34" s="97" t="s">
        <v>2442</v>
      </c>
      <c r="D34" s="97" t="s">
        <v>106</v>
      </c>
      <c r="E34" s="97" t="s">
        <v>3784</v>
      </c>
      <c r="F34" s="116">
        <v>4889904</v>
      </c>
      <c r="G34" s="116">
        <v>7.758</v>
      </c>
      <c r="H34" s="116">
        <v>1352.4139520208</v>
      </c>
      <c r="I34" s="117">
        <v>5.7099999999999998E-2</v>
      </c>
      <c r="J34" s="117">
        <v>1.6000000000000001E-3</v>
      </c>
      <c r="K34" s="117">
        <v>1E-4</v>
      </c>
    </row>
    <row r="35" spans="2:11" customFormat="1" ht="12.75">
      <c r="B35" s="97" t="s">
        <v>2443</v>
      </c>
      <c r="C35" s="97" t="s">
        <v>2444</v>
      </c>
      <c r="D35" s="97" t="s">
        <v>106</v>
      </c>
      <c r="E35" s="97" t="s">
        <v>2851</v>
      </c>
      <c r="F35" s="116">
        <v>2070139.314</v>
      </c>
      <c r="G35" s="116">
        <v>99.91819999999997</v>
      </c>
      <c r="H35" s="116">
        <v>7374.0097762466903</v>
      </c>
      <c r="I35" s="117">
        <v>3.6400000000000002E-2</v>
      </c>
      <c r="J35" s="117">
        <v>8.5000000000000006E-3</v>
      </c>
      <c r="K35" s="117">
        <v>6.9999999999999999E-4</v>
      </c>
    </row>
    <row r="36" spans="2:11" customFormat="1" ht="12.75">
      <c r="B36" s="97" t="s">
        <v>2445</v>
      </c>
      <c r="C36" s="97" t="s">
        <v>2446</v>
      </c>
      <c r="D36" s="97" t="s">
        <v>106</v>
      </c>
      <c r="E36" s="97" t="s">
        <v>2805</v>
      </c>
      <c r="F36" s="116">
        <v>670402.65</v>
      </c>
      <c r="G36" s="116">
        <v>104.64419999999978</v>
      </c>
      <c r="H36" s="116">
        <v>2500.98115139118</v>
      </c>
      <c r="I36" s="117">
        <v>5.0000000000000001E-4</v>
      </c>
      <c r="J36" s="117">
        <v>2.8999999999999998E-3</v>
      </c>
      <c r="K36" s="117">
        <v>2.0000000000000001E-4</v>
      </c>
    </row>
    <row r="37" spans="2:11" customFormat="1" ht="12.75">
      <c r="B37" s="97" t="s">
        <v>2447</v>
      </c>
      <c r="C37" s="97" t="s">
        <v>2448</v>
      </c>
      <c r="D37" s="97" t="s">
        <v>102</v>
      </c>
      <c r="E37" s="97" t="s">
        <v>3112</v>
      </c>
      <c r="F37" s="116">
        <v>1511827.88</v>
      </c>
      <c r="G37" s="116">
        <v>93.023700000000005</v>
      </c>
      <c r="H37" s="116">
        <v>1406.3582316075599</v>
      </c>
      <c r="I37" s="117">
        <v>1.41E-2</v>
      </c>
      <c r="J37" s="117">
        <v>1.6000000000000001E-3</v>
      </c>
      <c r="K37" s="117">
        <v>1E-4</v>
      </c>
    </row>
    <row r="38" spans="2:11" customFormat="1" ht="12.75">
      <c r="B38" s="97" t="s">
        <v>2450</v>
      </c>
      <c r="C38" s="97" t="s">
        <v>2451</v>
      </c>
      <c r="D38" s="97" t="s">
        <v>106</v>
      </c>
      <c r="E38" s="97" t="s">
        <v>3785</v>
      </c>
      <c r="F38" s="116">
        <v>3989605.16</v>
      </c>
      <c r="G38" s="116">
        <v>1E-4</v>
      </c>
      <c r="H38" s="116">
        <v>1.42229423954E-2</v>
      </c>
      <c r="I38" s="117">
        <v>6.7100000000000007E-2</v>
      </c>
      <c r="J38" s="117">
        <v>0</v>
      </c>
      <c r="K38" s="117">
        <v>0</v>
      </c>
    </row>
    <row r="39" spans="2:11" customFormat="1" ht="12.75">
      <c r="B39" s="97" t="s">
        <v>2452</v>
      </c>
      <c r="C39" s="97" t="s">
        <v>2453</v>
      </c>
      <c r="D39" s="97" t="s">
        <v>106</v>
      </c>
      <c r="E39" s="97" t="s">
        <v>2624</v>
      </c>
      <c r="F39" s="116">
        <v>2245454.4</v>
      </c>
      <c r="G39" s="116">
        <v>117.745</v>
      </c>
      <c r="H39" s="116">
        <v>9425.5401598932003</v>
      </c>
      <c r="I39" s="117">
        <v>4.7000000000000002E-3</v>
      </c>
      <c r="J39" s="117">
        <v>1.0800000000000001E-2</v>
      </c>
      <c r="K39" s="117">
        <v>8.9999999999999998E-4</v>
      </c>
    </row>
    <row r="40" spans="2:11" customFormat="1" ht="12.75">
      <c r="B40" s="97" t="s">
        <v>2454</v>
      </c>
      <c r="C40" s="97" t="s">
        <v>2455</v>
      </c>
      <c r="D40" s="97" t="s">
        <v>106</v>
      </c>
      <c r="E40" s="97" t="s">
        <v>2463</v>
      </c>
      <c r="F40" s="116">
        <v>4094868.75</v>
      </c>
      <c r="G40" s="116">
        <v>21.465199999999967</v>
      </c>
      <c r="H40" s="116">
        <v>3133.5343490876198</v>
      </c>
      <c r="I40" s="117">
        <v>2.8299999999999999E-2</v>
      </c>
      <c r="J40" s="117">
        <v>3.5999999999999999E-3</v>
      </c>
      <c r="K40" s="117">
        <v>2.9999999999999997E-4</v>
      </c>
    </row>
    <row r="41" spans="2:11" customFormat="1" ht="12.75">
      <c r="B41" s="97" t="s">
        <v>2456</v>
      </c>
      <c r="C41" s="97" t="s">
        <v>2457</v>
      </c>
      <c r="D41" s="97" t="s">
        <v>106</v>
      </c>
      <c r="E41" s="97" t="s">
        <v>3782</v>
      </c>
      <c r="F41" s="116">
        <v>1479000</v>
      </c>
      <c r="G41" s="116">
        <v>1E-4</v>
      </c>
      <c r="H41" s="116">
        <v>5.2726350000000003E-3</v>
      </c>
      <c r="I41" s="117">
        <v>3.8899999999999997E-2</v>
      </c>
      <c r="J41" s="117">
        <v>0</v>
      </c>
      <c r="K41" s="117">
        <v>0</v>
      </c>
    </row>
    <row r="42" spans="2:11" customFormat="1" ht="12.75">
      <c r="B42" s="97" t="s">
        <v>2458</v>
      </c>
      <c r="C42" s="97" t="s">
        <v>2459</v>
      </c>
      <c r="D42" s="97" t="s">
        <v>106</v>
      </c>
      <c r="E42" s="97" t="s">
        <v>2460</v>
      </c>
      <c r="F42" s="116">
        <v>23104.6</v>
      </c>
      <c r="G42" s="116">
        <v>7.5505000000000004</v>
      </c>
      <c r="H42" s="116">
        <v>6.2191882139950003</v>
      </c>
      <c r="I42" s="117">
        <v>7.3000000000000001E-3</v>
      </c>
      <c r="J42" s="117">
        <v>0</v>
      </c>
      <c r="K42" s="117">
        <v>0</v>
      </c>
    </row>
    <row r="43" spans="2:11" customFormat="1" ht="12.75">
      <c r="B43" s="97" t="s">
        <v>2461</v>
      </c>
      <c r="C43" s="97" t="s">
        <v>2462</v>
      </c>
      <c r="D43" s="97" t="s">
        <v>106</v>
      </c>
      <c r="E43" s="97" t="s">
        <v>3786</v>
      </c>
      <c r="F43" s="116">
        <v>3403317.44</v>
      </c>
      <c r="G43" s="116">
        <v>91.675100000000214</v>
      </c>
      <c r="H43" s="116">
        <v>11122.7809858495</v>
      </c>
      <c r="I43" s="117">
        <v>3.9899999999999998E-2</v>
      </c>
      <c r="J43" s="117">
        <v>1.2800000000000001E-2</v>
      </c>
      <c r="K43" s="117">
        <v>1E-3</v>
      </c>
    </row>
    <row r="44" spans="2:11" customFormat="1" ht="12.75">
      <c r="B44" s="97" t="s">
        <v>2464</v>
      </c>
      <c r="C44" s="97" t="s">
        <v>2465</v>
      </c>
      <c r="D44" s="97" t="s">
        <v>102</v>
      </c>
      <c r="E44" s="97" t="s">
        <v>3787</v>
      </c>
      <c r="F44" s="116">
        <v>27680.880000000001</v>
      </c>
      <c r="G44" s="116">
        <v>15836.405390769984</v>
      </c>
      <c r="H44" s="116">
        <v>4383.6563725325695</v>
      </c>
      <c r="I44" s="117">
        <v>3.15E-2</v>
      </c>
      <c r="J44" s="117">
        <v>5.0000000000000001E-3</v>
      </c>
      <c r="K44" s="117">
        <v>4.0000000000000002E-4</v>
      </c>
    </row>
    <row r="45" spans="2:11" customFormat="1" ht="12.75">
      <c r="B45" s="97" t="s">
        <v>2466</v>
      </c>
      <c r="C45" s="97" t="s">
        <v>2467</v>
      </c>
      <c r="D45" s="97" t="s">
        <v>110</v>
      </c>
      <c r="E45" s="97" t="s">
        <v>3408</v>
      </c>
      <c r="F45" s="116">
        <v>1752316.58</v>
      </c>
      <c r="G45" s="116">
        <v>218.12030000000058</v>
      </c>
      <c r="H45" s="116">
        <v>14907.563554312799</v>
      </c>
      <c r="I45" s="117">
        <v>1.72E-2</v>
      </c>
      <c r="J45" s="117">
        <v>1.7100000000000001E-2</v>
      </c>
      <c r="K45" s="117">
        <v>1.4E-3</v>
      </c>
    </row>
    <row r="46" spans="2:11" customFormat="1">
      <c r="B46" s="113" t="s">
        <v>260</v>
      </c>
      <c r="C46" s="101"/>
      <c r="D46" s="97"/>
      <c r="E46" s="97"/>
      <c r="F46" s="114">
        <v>264061205.007</v>
      </c>
      <c r="G46" s="97"/>
      <c r="H46" s="114">
        <v>773037.76554248657</v>
      </c>
      <c r="I46" s="97"/>
      <c r="J46" s="115">
        <v>0.8871</v>
      </c>
      <c r="K46" s="115">
        <v>7.1099999999999997E-2</v>
      </c>
    </row>
    <row r="47" spans="2:11" customFormat="1">
      <c r="B47" s="113" t="s">
        <v>2468</v>
      </c>
      <c r="C47" s="101"/>
      <c r="D47" s="97"/>
      <c r="E47" s="97"/>
      <c r="F47" s="114">
        <v>9852146.0700000003</v>
      </c>
      <c r="G47" s="97"/>
      <c r="H47" s="114">
        <v>40482.610610627802</v>
      </c>
      <c r="I47" s="97"/>
      <c r="J47" s="115">
        <v>4.65E-2</v>
      </c>
      <c r="K47" s="115">
        <v>3.7000000000000002E-3</v>
      </c>
    </row>
    <row r="48" spans="2:11" customFormat="1" ht="12.75">
      <c r="B48" s="97" t="s">
        <v>3788</v>
      </c>
      <c r="C48" s="97" t="s">
        <v>2470</v>
      </c>
      <c r="D48" s="97" t="s">
        <v>106</v>
      </c>
      <c r="E48" s="97" t="s">
        <v>2968</v>
      </c>
      <c r="F48" s="116">
        <v>144724.01</v>
      </c>
      <c r="G48" s="116">
        <v>95.900900000000036</v>
      </c>
      <c r="H48" s="116">
        <v>494.79215419821099</v>
      </c>
      <c r="I48" s="117">
        <v>1.8100000000000002E-2</v>
      </c>
      <c r="J48" s="117">
        <v>5.9999999999999995E-4</v>
      </c>
      <c r="K48" s="117">
        <v>0</v>
      </c>
    </row>
    <row r="49" spans="2:11" customFormat="1" ht="12.75">
      <c r="B49" s="97" t="s">
        <v>3789</v>
      </c>
      <c r="C49" s="97" t="s">
        <v>2471</v>
      </c>
      <c r="D49" s="97" t="s">
        <v>106</v>
      </c>
      <c r="E49" s="97" t="s">
        <v>3790</v>
      </c>
      <c r="F49" s="116">
        <v>1606540</v>
      </c>
      <c r="G49" s="116">
        <v>104.517</v>
      </c>
      <c r="H49" s="116">
        <v>5986.0179230670001</v>
      </c>
      <c r="I49" s="117">
        <v>2.5000000000000001E-3</v>
      </c>
      <c r="J49" s="117">
        <v>6.8999999999999999E-3</v>
      </c>
      <c r="K49" s="117">
        <v>5.9999999999999995E-4</v>
      </c>
    </row>
    <row r="50" spans="2:11" customFormat="1" ht="12.75">
      <c r="B50" s="97" t="s">
        <v>3705</v>
      </c>
      <c r="C50" s="97" t="s">
        <v>3791</v>
      </c>
      <c r="D50" s="97" t="s">
        <v>106</v>
      </c>
      <c r="E50" s="97" t="s">
        <v>3792</v>
      </c>
      <c r="F50" s="116">
        <v>2220004.0499999998</v>
      </c>
      <c r="G50" s="116">
        <v>139.4036000000003</v>
      </c>
      <c r="H50" s="116">
        <v>11032.839242240299</v>
      </c>
      <c r="I50" s="117">
        <v>6.7000000000000002E-3</v>
      </c>
      <c r="J50" s="117">
        <v>1.2699999999999999E-2</v>
      </c>
      <c r="K50" s="117">
        <v>1E-3</v>
      </c>
    </row>
    <row r="51" spans="2:11" customFormat="1" ht="12.75">
      <c r="B51" s="97" t="s">
        <v>3793</v>
      </c>
      <c r="C51" s="97" t="s">
        <v>3794</v>
      </c>
      <c r="D51" s="97" t="s">
        <v>106</v>
      </c>
      <c r="E51" s="97" t="s">
        <v>3205</v>
      </c>
      <c r="F51" s="116">
        <v>798431.49</v>
      </c>
      <c r="G51" s="116">
        <v>97.330800000000011</v>
      </c>
      <c r="H51" s="116">
        <v>2770.4319325247002</v>
      </c>
      <c r="I51" s="117">
        <v>5.8999999999999999E-3</v>
      </c>
      <c r="J51" s="117">
        <v>3.2000000000000002E-3</v>
      </c>
      <c r="K51" s="117">
        <v>2.9999999999999997E-4</v>
      </c>
    </row>
    <row r="52" spans="2:11" customFormat="1" ht="12.75">
      <c r="B52" s="97" t="s">
        <v>3795</v>
      </c>
      <c r="C52" s="97" t="s">
        <v>3796</v>
      </c>
      <c r="D52" s="97" t="s">
        <v>106</v>
      </c>
      <c r="E52" s="97" t="s">
        <v>2851</v>
      </c>
      <c r="F52" s="116">
        <v>4303600</v>
      </c>
      <c r="G52" s="116">
        <v>113.3753</v>
      </c>
      <c r="H52" s="116">
        <v>17394.417199502001</v>
      </c>
      <c r="I52" s="117">
        <v>2.3099999999999999E-2</v>
      </c>
      <c r="J52" s="117">
        <v>0.02</v>
      </c>
      <c r="K52" s="117">
        <v>1.6000000000000001E-3</v>
      </c>
    </row>
    <row r="53" spans="2:11" customFormat="1" ht="12.75">
      <c r="B53" s="97" t="s">
        <v>3797</v>
      </c>
      <c r="C53" s="97" t="s">
        <v>2472</v>
      </c>
      <c r="D53" s="97" t="s">
        <v>106</v>
      </c>
      <c r="E53" s="97" t="s">
        <v>3475</v>
      </c>
      <c r="F53" s="116">
        <v>778846.52</v>
      </c>
      <c r="G53" s="116">
        <v>100.99130000000002</v>
      </c>
      <c r="H53" s="116">
        <v>2804.11215909559</v>
      </c>
      <c r="I53" s="117">
        <v>1.54E-2</v>
      </c>
      <c r="J53" s="117">
        <v>3.2000000000000002E-3</v>
      </c>
      <c r="K53" s="117">
        <v>2.9999999999999997E-4</v>
      </c>
    </row>
    <row r="54" spans="2:11" customFormat="1">
      <c r="B54" s="113" t="s">
        <v>2473</v>
      </c>
      <c r="C54" s="101"/>
      <c r="D54" s="97"/>
      <c r="E54" s="97"/>
      <c r="F54" s="114">
        <v>45558.43</v>
      </c>
      <c r="G54" s="97"/>
      <c r="H54" s="114">
        <v>6992.8559179066042</v>
      </c>
      <c r="I54" s="97"/>
      <c r="J54" s="115">
        <v>8.0000000000000002E-3</v>
      </c>
      <c r="K54" s="115">
        <v>5.9999999999999995E-4</v>
      </c>
    </row>
    <row r="55" spans="2:11" customFormat="1" ht="12.75">
      <c r="B55" s="97" t="s">
        <v>2474</v>
      </c>
      <c r="C55" s="97" t="s">
        <v>2475</v>
      </c>
      <c r="D55" s="97" t="s">
        <v>113</v>
      </c>
      <c r="E55" s="97" t="s">
        <v>3798</v>
      </c>
      <c r="F55" s="116">
        <v>9771.15</v>
      </c>
      <c r="G55" s="116">
        <v>15286.710000000003</v>
      </c>
      <c r="H55" s="116">
        <v>6570.13324001617</v>
      </c>
      <c r="I55" s="117">
        <v>0</v>
      </c>
      <c r="J55" s="117">
        <v>7.4999999999999997E-3</v>
      </c>
      <c r="K55" s="117">
        <v>5.9999999999999995E-4</v>
      </c>
    </row>
    <row r="56" spans="2:11" customFormat="1" ht="12.75">
      <c r="B56" s="97" t="s">
        <v>2476</v>
      </c>
      <c r="C56" s="97" t="s">
        <v>2477</v>
      </c>
      <c r="D56" s="97" t="s">
        <v>113</v>
      </c>
      <c r="E56" s="97" t="s">
        <v>3799</v>
      </c>
      <c r="F56" s="116">
        <v>625.12</v>
      </c>
      <c r="G56" s="116">
        <v>15373.669999999986</v>
      </c>
      <c r="H56" s="116">
        <v>422.72255253733402</v>
      </c>
      <c r="I56" s="117">
        <v>0</v>
      </c>
      <c r="J56" s="117">
        <v>5.0000000000000001E-4</v>
      </c>
      <c r="K56" s="117">
        <v>0</v>
      </c>
    </row>
    <row r="57" spans="2:11" customFormat="1" ht="12.75">
      <c r="B57" s="97" t="s">
        <v>2478</v>
      </c>
      <c r="C57" s="97" t="s">
        <v>2479</v>
      </c>
      <c r="D57" s="97" t="s">
        <v>106</v>
      </c>
      <c r="E57" s="97" t="s">
        <v>2876</v>
      </c>
      <c r="F57" s="116">
        <v>35162.160000000003</v>
      </c>
      <c r="G57" s="116">
        <v>1E-4</v>
      </c>
      <c r="H57" s="116">
        <v>1.253531004E-4</v>
      </c>
      <c r="I57" s="117">
        <v>0</v>
      </c>
      <c r="J57" s="117">
        <v>0</v>
      </c>
      <c r="K57" s="117">
        <v>0</v>
      </c>
    </row>
    <row r="58" spans="2:11" customFormat="1">
      <c r="B58" s="113" t="s">
        <v>2480</v>
      </c>
      <c r="C58" s="101"/>
      <c r="D58" s="97"/>
      <c r="E58" s="97"/>
      <c r="F58" s="114">
        <v>29161699.947000001</v>
      </c>
      <c r="G58" s="97"/>
      <c r="H58" s="114">
        <v>90984.717442215479</v>
      </c>
      <c r="I58" s="97"/>
      <c r="J58" s="115">
        <v>0.10440000000000001</v>
      </c>
      <c r="K58" s="115">
        <v>8.3999999999999995E-3</v>
      </c>
    </row>
    <row r="59" spans="2:11" customFormat="1" ht="12.75">
      <c r="B59" s="97" t="s">
        <v>2481</v>
      </c>
      <c r="C59" s="97" t="s">
        <v>2482</v>
      </c>
      <c r="D59" s="97" t="s">
        <v>106</v>
      </c>
      <c r="E59" s="97" t="s">
        <v>2483</v>
      </c>
      <c r="F59" s="116">
        <v>4065272.22</v>
      </c>
      <c r="G59" s="116">
        <v>117.33980000000005</v>
      </c>
      <c r="H59" s="116">
        <v>17005.6998724187</v>
      </c>
      <c r="I59" s="117">
        <v>8.9999999999999998E-4</v>
      </c>
      <c r="J59" s="117">
        <v>1.95E-2</v>
      </c>
      <c r="K59" s="117">
        <v>1.6000000000000001E-3</v>
      </c>
    </row>
    <row r="60" spans="2:11" customFormat="1" ht="12.75">
      <c r="B60" s="97" t="s">
        <v>2484</v>
      </c>
      <c r="C60" s="97" t="s">
        <v>2485</v>
      </c>
      <c r="D60" s="97" t="s">
        <v>106</v>
      </c>
      <c r="E60" s="97" t="s">
        <v>3477</v>
      </c>
      <c r="F60" s="116">
        <v>1525523.39</v>
      </c>
      <c r="G60" s="116">
        <v>116.28070000000005</v>
      </c>
      <c r="H60" s="116">
        <v>6323.9152709211803</v>
      </c>
      <c r="I60" s="117">
        <v>0</v>
      </c>
      <c r="J60" s="117">
        <v>7.3000000000000001E-3</v>
      </c>
      <c r="K60" s="117">
        <v>5.9999999999999995E-4</v>
      </c>
    </row>
    <row r="61" spans="2:11" customFormat="1" ht="12.75">
      <c r="B61" s="97" t="s">
        <v>2486</v>
      </c>
      <c r="C61" s="97" t="s">
        <v>2487</v>
      </c>
      <c r="D61" s="97" t="s">
        <v>106</v>
      </c>
      <c r="E61" s="97" t="s">
        <v>3219</v>
      </c>
      <c r="F61" s="116">
        <v>5664576</v>
      </c>
      <c r="G61" s="116">
        <v>23.680700000000002</v>
      </c>
      <c r="H61" s="116">
        <v>4782.1311020860803</v>
      </c>
      <c r="I61" s="117">
        <v>5.5E-2</v>
      </c>
      <c r="J61" s="117">
        <v>5.4999999999999997E-3</v>
      </c>
      <c r="K61" s="117">
        <v>4.0000000000000002E-4</v>
      </c>
    </row>
    <row r="62" spans="2:11" customFormat="1" ht="12.75">
      <c r="B62" s="97" t="s">
        <v>2488</v>
      </c>
      <c r="C62" s="97" t="s">
        <v>2489</v>
      </c>
      <c r="D62" s="97" t="s">
        <v>106</v>
      </c>
      <c r="E62" s="97" t="s">
        <v>3205</v>
      </c>
      <c r="F62" s="116">
        <v>5996638.5470000003</v>
      </c>
      <c r="G62" s="116">
        <v>99.578100000000106</v>
      </c>
      <c r="H62" s="116">
        <v>21287.8225687788</v>
      </c>
      <c r="I62" s="117">
        <v>5.9999999999999995E-4</v>
      </c>
      <c r="J62" s="117">
        <v>2.4400000000000002E-2</v>
      </c>
      <c r="K62" s="117">
        <v>2E-3</v>
      </c>
    </row>
    <row r="63" spans="2:11" customFormat="1" ht="12.75">
      <c r="B63" s="97" t="s">
        <v>2490</v>
      </c>
      <c r="C63" s="97" t="s">
        <v>2491</v>
      </c>
      <c r="D63" s="97" t="s">
        <v>106</v>
      </c>
      <c r="E63" s="97" t="s">
        <v>2873</v>
      </c>
      <c r="F63" s="116">
        <v>1826561.54</v>
      </c>
      <c r="G63" s="116">
        <v>101.66840000000002</v>
      </c>
      <c r="H63" s="116">
        <v>6620.3329575944299</v>
      </c>
      <c r="I63" s="117">
        <v>5.9999999999999995E-4</v>
      </c>
      <c r="J63" s="117">
        <v>7.6E-3</v>
      </c>
      <c r="K63" s="117">
        <v>5.9999999999999995E-4</v>
      </c>
    </row>
    <row r="64" spans="2:11" customFormat="1" ht="12.75">
      <c r="B64" s="97" t="s">
        <v>2492</v>
      </c>
      <c r="C64" s="97" t="s">
        <v>2493</v>
      </c>
      <c r="D64" s="97" t="s">
        <v>106</v>
      </c>
      <c r="E64" s="97" t="s">
        <v>3800</v>
      </c>
      <c r="F64" s="116">
        <v>2496926.06</v>
      </c>
      <c r="G64" s="116">
        <v>104.44289999999997</v>
      </c>
      <c r="H64" s="116">
        <v>9297.0279869338701</v>
      </c>
      <c r="I64" s="117">
        <v>6.3E-3</v>
      </c>
      <c r="J64" s="117">
        <v>1.0699999999999999E-2</v>
      </c>
      <c r="K64" s="117">
        <v>8.9999999999999998E-4</v>
      </c>
    </row>
    <row r="65" spans="2:11" customFormat="1" ht="12.75">
      <c r="B65" s="97" t="s">
        <v>2495</v>
      </c>
      <c r="C65" s="97" t="s">
        <v>2496</v>
      </c>
      <c r="D65" s="97" t="s">
        <v>106</v>
      </c>
      <c r="E65" s="97" t="s">
        <v>317</v>
      </c>
      <c r="F65" s="116">
        <v>6890118.4100000001</v>
      </c>
      <c r="G65" s="116">
        <v>94.604099999999903</v>
      </c>
      <c r="H65" s="116">
        <v>23237.862530698301</v>
      </c>
      <c r="I65" s="117">
        <v>4.0000000000000002E-4</v>
      </c>
      <c r="J65" s="117">
        <v>2.6700000000000002E-2</v>
      </c>
      <c r="K65" s="117">
        <v>2.0999999999999999E-3</v>
      </c>
    </row>
    <row r="66" spans="2:11" customFormat="1" ht="12.75">
      <c r="B66" s="97" t="s">
        <v>2497</v>
      </c>
      <c r="C66" s="97" t="s">
        <v>2498</v>
      </c>
      <c r="D66" s="97" t="s">
        <v>106</v>
      </c>
      <c r="E66" s="97" t="s">
        <v>317</v>
      </c>
      <c r="F66" s="116">
        <v>696083.78</v>
      </c>
      <c r="G66" s="116">
        <v>97.920100000000176</v>
      </c>
      <c r="H66" s="116">
        <v>2429.9251527841202</v>
      </c>
      <c r="I66" s="117">
        <v>0</v>
      </c>
      <c r="J66" s="117">
        <v>2.8E-3</v>
      </c>
      <c r="K66" s="117">
        <v>2.0000000000000001E-4</v>
      </c>
    </row>
    <row r="67" spans="2:11" customFormat="1">
      <c r="B67" s="113" t="s">
        <v>2499</v>
      </c>
      <c r="C67" s="101"/>
      <c r="D67" s="97"/>
      <c r="E67" s="97"/>
      <c r="F67" s="114">
        <v>225001800.56</v>
      </c>
      <c r="G67" s="97"/>
      <c r="H67" s="114">
        <v>634577.58157173672</v>
      </c>
      <c r="I67" s="97"/>
      <c r="J67" s="115">
        <v>0.72819999999999996</v>
      </c>
      <c r="K67" s="115">
        <v>5.8299999999999998E-2</v>
      </c>
    </row>
    <row r="68" spans="2:11" customFormat="1" ht="12.75">
      <c r="B68" s="97" t="s">
        <v>2500</v>
      </c>
      <c r="C68" s="97" t="s">
        <v>2501</v>
      </c>
      <c r="D68" s="97" t="s">
        <v>106</v>
      </c>
      <c r="E68" s="97" t="s">
        <v>3801</v>
      </c>
      <c r="F68" s="116">
        <v>990899.24</v>
      </c>
      <c r="G68" s="116">
        <v>98.278300000000002</v>
      </c>
      <c r="H68" s="116">
        <v>3471.73577755324</v>
      </c>
      <c r="I68" s="117">
        <v>1.9E-3</v>
      </c>
      <c r="J68" s="117">
        <v>4.0000000000000001E-3</v>
      </c>
      <c r="K68" s="117">
        <v>2.9999999999999997E-4</v>
      </c>
    </row>
    <row r="69" spans="2:11" customFormat="1" ht="12.75">
      <c r="B69" s="97" t="s">
        <v>2502</v>
      </c>
      <c r="C69" s="97" t="s">
        <v>2503</v>
      </c>
      <c r="D69" s="97" t="s">
        <v>106</v>
      </c>
      <c r="E69" s="97" t="s">
        <v>367</v>
      </c>
      <c r="F69" s="116">
        <v>238323.99</v>
      </c>
      <c r="G69" s="116">
        <v>98.780599999999993</v>
      </c>
      <c r="H69" s="116">
        <v>839.26469680307605</v>
      </c>
      <c r="I69" s="117">
        <v>2.1700000000000001E-2</v>
      </c>
      <c r="J69" s="117">
        <v>1E-3</v>
      </c>
      <c r="K69" s="117">
        <v>1E-4</v>
      </c>
    </row>
    <row r="70" spans="2:11" customFormat="1" ht="12.75">
      <c r="B70" s="97" t="s">
        <v>2504</v>
      </c>
      <c r="C70" s="97" t="s">
        <v>2505</v>
      </c>
      <c r="D70" s="97" t="s">
        <v>106</v>
      </c>
      <c r="E70" s="97" t="s">
        <v>2968</v>
      </c>
      <c r="F70" s="116">
        <v>252704.81</v>
      </c>
      <c r="G70" s="116">
        <v>94.001300000000057</v>
      </c>
      <c r="H70" s="116">
        <v>846.85080039542004</v>
      </c>
      <c r="I70" s="117">
        <v>2.7799999999999998E-2</v>
      </c>
      <c r="J70" s="117">
        <v>1E-3</v>
      </c>
      <c r="K70" s="117">
        <v>1E-4</v>
      </c>
    </row>
    <row r="71" spans="2:11" customFormat="1" ht="12.75">
      <c r="B71" s="97" t="s">
        <v>2507</v>
      </c>
      <c r="C71" s="97" t="s">
        <v>2508</v>
      </c>
      <c r="D71" s="97" t="s">
        <v>106</v>
      </c>
      <c r="E71" s="97" t="s">
        <v>3014</v>
      </c>
      <c r="F71" s="116">
        <v>200742.01</v>
      </c>
      <c r="G71" s="116">
        <v>16.506900000000019</v>
      </c>
      <c r="H71" s="116">
        <v>118.13084835558</v>
      </c>
      <c r="I71" s="117">
        <v>5.7999999999999996E-3</v>
      </c>
      <c r="J71" s="117">
        <v>1E-4</v>
      </c>
      <c r="K71" s="117">
        <v>0</v>
      </c>
    </row>
    <row r="72" spans="2:11" customFormat="1" ht="12.75">
      <c r="B72" s="97" t="s">
        <v>2510</v>
      </c>
      <c r="C72" s="97" t="s">
        <v>2511</v>
      </c>
      <c r="D72" s="97" t="s">
        <v>106</v>
      </c>
      <c r="E72" s="97" t="s">
        <v>2407</v>
      </c>
      <c r="F72" s="116">
        <v>313235.65999999997</v>
      </c>
      <c r="G72" s="116">
        <v>98.586599999999876</v>
      </c>
      <c r="H72" s="116">
        <v>1100.9019003022599</v>
      </c>
      <c r="I72" s="117">
        <v>2E-3</v>
      </c>
      <c r="J72" s="117">
        <v>1.2999999999999999E-3</v>
      </c>
      <c r="K72" s="117">
        <v>1E-4</v>
      </c>
    </row>
    <row r="73" spans="2:11" customFormat="1" ht="12.75">
      <c r="B73" s="97" t="s">
        <v>2512</v>
      </c>
      <c r="C73" s="97" t="s">
        <v>2513</v>
      </c>
      <c r="D73" s="97" t="s">
        <v>106</v>
      </c>
      <c r="E73" s="97" t="s">
        <v>2509</v>
      </c>
      <c r="F73" s="116">
        <v>17329700.789999999</v>
      </c>
      <c r="G73" s="116">
        <v>96.720599999999976</v>
      </c>
      <c r="H73" s="116">
        <v>59754.357425873597</v>
      </c>
      <c r="I73" s="117">
        <v>1.3899999999999999E-2</v>
      </c>
      <c r="J73" s="117">
        <v>6.8599999999999994E-2</v>
      </c>
      <c r="K73" s="117">
        <v>5.4999999999999997E-3</v>
      </c>
    </row>
    <row r="74" spans="2:11" customFormat="1" ht="12.75">
      <c r="B74" s="97" t="s">
        <v>2514</v>
      </c>
      <c r="C74" s="97" t="s">
        <v>2515</v>
      </c>
      <c r="D74" s="97" t="s">
        <v>110</v>
      </c>
      <c r="E74" s="97" t="s">
        <v>3441</v>
      </c>
      <c r="F74" s="116">
        <v>605253.96</v>
      </c>
      <c r="G74" s="116">
        <v>96.483200000000068</v>
      </c>
      <c r="H74" s="116">
        <v>2277.6519065820298</v>
      </c>
      <c r="I74" s="117">
        <v>4.8999999999999998E-3</v>
      </c>
      <c r="J74" s="117">
        <v>2.5999999999999999E-3</v>
      </c>
      <c r="K74" s="117">
        <v>2.0000000000000001E-4</v>
      </c>
    </row>
    <row r="75" spans="2:11" customFormat="1" ht="12.75">
      <c r="B75" s="97" t="s">
        <v>2517</v>
      </c>
      <c r="C75" s="97" t="s">
        <v>2518</v>
      </c>
      <c r="D75" s="97" t="s">
        <v>110</v>
      </c>
      <c r="E75" s="97" t="s">
        <v>3441</v>
      </c>
      <c r="F75" s="116">
        <v>197550.6</v>
      </c>
      <c r="G75" s="116">
        <v>98.982600000000048</v>
      </c>
      <c r="H75" s="116">
        <v>762.66747097889902</v>
      </c>
      <c r="I75" s="117">
        <v>3.8999999999999998E-3</v>
      </c>
      <c r="J75" s="117">
        <v>8.9999999999999998E-4</v>
      </c>
      <c r="K75" s="117">
        <v>1E-4</v>
      </c>
    </row>
    <row r="76" spans="2:11" customFormat="1" ht="12.75">
      <c r="B76" s="97" t="s">
        <v>2520</v>
      </c>
      <c r="C76" s="97" t="s">
        <v>2521</v>
      </c>
      <c r="D76" s="97" t="s">
        <v>110</v>
      </c>
      <c r="E76" s="97" t="s">
        <v>2522</v>
      </c>
      <c r="F76" s="116">
        <v>146696</v>
      </c>
      <c r="G76" s="116">
        <v>127.15510000000003</v>
      </c>
      <c r="H76" s="116">
        <v>727.52859686804902</v>
      </c>
      <c r="I76" s="117">
        <v>3.5000000000000001E-3</v>
      </c>
      <c r="J76" s="117">
        <v>8.0000000000000004E-4</v>
      </c>
      <c r="K76" s="117">
        <v>1E-4</v>
      </c>
    </row>
    <row r="77" spans="2:11" customFormat="1" ht="12.75">
      <c r="B77" s="97" t="s">
        <v>2523</v>
      </c>
      <c r="C77" s="97" t="s">
        <v>2524</v>
      </c>
      <c r="D77" s="97" t="s">
        <v>106</v>
      </c>
      <c r="E77" s="97" t="s">
        <v>3258</v>
      </c>
      <c r="F77" s="116">
        <v>394.28</v>
      </c>
      <c r="G77" s="116">
        <v>100</v>
      </c>
      <c r="H77" s="116">
        <v>1.4056082000000001</v>
      </c>
      <c r="I77" s="117">
        <v>7.3000000000000001E-3</v>
      </c>
      <c r="J77" s="117">
        <v>0</v>
      </c>
      <c r="K77" s="117">
        <v>0</v>
      </c>
    </row>
    <row r="78" spans="2:11" customFormat="1" ht="12.75">
      <c r="B78" s="97" t="s">
        <v>2526</v>
      </c>
      <c r="C78" s="97" t="s">
        <v>2527</v>
      </c>
      <c r="D78" s="97" t="s">
        <v>106</v>
      </c>
      <c r="E78" s="97" t="s">
        <v>3802</v>
      </c>
      <c r="F78" s="116">
        <v>3890186.55</v>
      </c>
      <c r="G78" s="116">
        <v>98.240999999999943</v>
      </c>
      <c r="H78" s="116">
        <v>13624.567871007301</v>
      </c>
      <c r="I78" s="117">
        <v>3.3E-3</v>
      </c>
      <c r="J78" s="117">
        <v>1.5599999999999999E-2</v>
      </c>
      <c r="K78" s="117">
        <v>1.2999999999999999E-3</v>
      </c>
    </row>
    <row r="79" spans="2:11" customFormat="1" ht="12.75">
      <c r="B79" s="97" t="s">
        <v>2528</v>
      </c>
      <c r="C79" s="97" t="s">
        <v>2529</v>
      </c>
      <c r="D79" s="97" t="s">
        <v>106</v>
      </c>
      <c r="E79" s="97" t="s">
        <v>3803</v>
      </c>
      <c r="F79" s="116">
        <v>3718531.85</v>
      </c>
      <c r="G79" s="116">
        <v>91.219499999999826</v>
      </c>
      <c r="H79" s="116">
        <v>12092.5732636468</v>
      </c>
      <c r="I79" s="117">
        <v>2.0999999999999999E-3</v>
      </c>
      <c r="J79" s="117">
        <v>1.3899999999999999E-2</v>
      </c>
      <c r="K79" s="117">
        <v>1.1000000000000001E-3</v>
      </c>
    </row>
    <row r="80" spans="2:11" customFormat="1" ht="12.75">
      <c r="B80" s="97" t="s">
        <v>2530</v>
      </c>
      <c r="C80" s="97" t="s">
        <v>2531</v>
      </c>
      <c r="D80" s="97" t="s">
        <v>106</v>
      </c>
      <c r="E80" s="97" t="s">
        <v>2796</v>
      </c>
      <c r="F80" s="116">
        <v>1858580.7</v>
      </c>
      <c r="G80" s="116">
        <v>98.638500000000036</v>
      </c>
      <c r="H80" s="116">
        <v>6535.6293812382701</v>
      </c>
      <c r="I80" s="117">
        <v>6.0000000000000001E-3</v>
      </c>
      <c r="J80" s="117">
        <v>7.4999999999999997E-3</v>
      </c>
      <c r="K80" s="117">
        <v>5.9999999999999995E-4</v>
      </c>
    </row>
    <row r="81" spans="2:11" customFormat="1" ht="12.75">
      <c r="B81" s="97" t="s">
        <v>2532</v>
      </c>
      <c r="C81" s="97" t="s">
        <v>2533</v>
      </c>
      <c r="D81" s="97" t="s">
        <v>113</v>
      </c>
      <c r="E81" s="97" t="s">
        <v>3804</v>
      </c>
      <c r="F81" s="116">
        <v>4991924.62</v>
      </c>
      <c r="G81" s="116">
        <v>104.24439999999986</v>
      </c>
      <c r="H81" s="116">
        <v>22889.442899097601</v>
      </c>
      <c r="I81" s="117">
        <v>1.3599999999999999E-2</v>
      </c>
      <c r="J81" s="117">
        <v>2.63E-2</v>
      </c>
      <c r="K81" s="117">
        <v>2.0999999999999999E-3</v>
      </c>
    </row>
    <row r="82" spans="2:11" customFormat="1" ht="12.75">
      <c r="B82" s="97" t="s">
        <v>2534</v>
      </c>
      <c r="C82" s="97" t="s">
        <v>2535</v>
      </c>
      <c r="D82" s="97" t="s">
        <v>106</v>
      </c>
      <c r="E82" s="97" t="s">
        <v>2460</v>
      </c>
      <c r="F82" s="116">
        <v>538147.5</v>
      </c>
      <c r="G82" s="116">
        <v>32.702600000000025</v>
      </c>
      <c r="H82" s="116">
        <v>627.39801975427497</v>
      </c>
      <c r="I82" s="117">
        <v>1E-3</v>
      </c>
      <c r="J82" s="117">
        <v>6.9999999999999999E-4</v>
      </c>
      <c r="K82" s="117">
        <v>1E-4</v>
      </c>
    </row>
    <row r="83" spans="2:11" customFormat="1" ht="12.75">
      <c r="B83" s="97" t="s">
        <v>2536</v>
      </c>
      <c r="C83" s="97" t="s">
        <v>2537</v>
      </c>
      <c r="D83" s="97" t="s">
        <v>106</v>
      </c>
      <c r="E83" s="97" t="s">
        <v>2460</v>
      </c>
      <c r="F83" s="116">
        <v>2422116.79</v>
      </c>
      <c r="G83" s="116">
        <v>113.92550000000001</v>
      </c>
      <c r="H83" s="116">
        <v>9837.2918857035202</v>
      </c>
      <c r="I83" s="117">
        <v>1.5E-3</v>
      </c>
      <c r="J83" s="117">
        <v>1.1299999999999999E-2</v>
      </c>
      <c r="K83" s="117">
        <v>8.9999999999999998E-4</v>
      </c>
    </row>
    <row r="84" spans="2:11" customFormat="1" ht="12.75">
      <c r="B84" s="97" t="s">
        <v>2538</v>
      </c>
      <c r="C84" s="97" t="s">
        <v>2539</v>
      </c>
      <c r="D84" s="97" t="s">
        <v>106</v>
      </c>
      <c r="E84" s="97" t="s">
        <v>3805</v>
      </c>
      <c r="F84" s="116">
        <v>91428.51</v>
      </c>
      <c r="G84" s="116">
        <v>98.569200000000066</v>
      </c>
      <c r="H84" s="116">
        <v>321.27905088335001</v>
      </c>
      <c r="I84" s="117">
        <v>4.0000000000000002E-4</v>
      </c>
      <c r="J84" s="117">
        <v>4.0000000000000002E-4</v>
      </c>
      <c r="K84" s="117">
        <v>0</v>
      </c>
    </row>
    <row r="85" spans="2:11" customFormat="1" ht="12.75">
      <c r="B85" s="97" t="s">
        <v>2540</v>
      </c>
      <c r="C85" s="97" t="s">
        <v>2541</v>
      </c>
      <c r="D85" s="97" t="s">
        <v>106</v>
      </c>
      <c r="E85" s="97" t="s">
        <v>3205</v>
      </c>
      <c r="F85" s="116">
        <v>920081.82</v>
      </c>
      <c r="G85" s="116">
        <v>113.73629999999991</v>
      </c>
      <c r="H85" s="116">
        <v>3730.6549228799499</v>
      </c>
      <c r="I85" s="117">
        <v>2.0000000000000001E-4</v>
      </c>
      <c r="J85" s="117">
        <v>4.3E-3</v>
      </c>
      <c r="K85" s="117">
        <v>2.9999999999999997E-4</v>
      </c>
    </row>
    <row r="86" spans="2:11" customFormat="1" ht="12.75">
      <c r="B86" s="97" t="s">
        <v>2542</v>
      </c>
      <c r="C86" s="97" t="s">
        <v>2543</v>
      </c>
      <c r="D86" s="97" t="s">
        <v>106</v>
      </c>
      <c r="E86" s="97" t="s">
        <v>3416</v>
      </c>
      <c r="F86" s="116">
        <v>184854.06</v>
      </c>
      <c r="G86" s="116">
        <v>103.24259999999994</v>
      </c>
      <c r="H86" s="116">
        <v>680.37361107718095</v>
      </c>
      <c r="I86" s="117">
        <v>1E-3</v>
      </c>
      <c r="J86" s="117">
        <v>8.0000000000000004E-4</v>
      </c>
      <c r="K86" s="117">
        <v>1E-4</v>
      </c>
    </row>
    <row r="87" spans="2:11" customFormat="1" ht="12.75">
      <c r="B87" s="97" t="s">
        <v>2544</v>
      </c>
      <c r="C87" s="97" t="s">
        <v>2545</v>
      </c>
      <c r="D87" s="97" t="s">
        <v>110</v>
      </c>
      <c r="E87" s="97" t="s">
        <v>875</v>
      </c>
      <c r="F87" s="116">
        <v>113476.86</v>
      </c>
      <c r="G87" s="116">
        <v>96.504800000000003</v>
      </c>
      <c r="H87" s="116">
        <v>427.124258663229</v>
      </c>
      <c r="I87" s="117">
        <v>8.0000000000000004E-4</v>
      </c>
      <c r="J87" s="117">
        <v>5.0000000000000001E-4</v>
      </c>
      <c r="K87" s="117">
        <v>0</v>
      </c>
    </row>
    <row r="88" spans="2:11" customFormat="1" ht="12.75">
      <c r="B88" s="97" t="s">
        <v>2546</v>
      </c>
      <c r="C88" s="97" t="s">
        <v>2547</v>
      </c>
      <c r="D88" s="97" t="s">
        <v>106</v>
      </c>
      <c r="E88" s="97" t="s">
        <v>2960</v>
      </c>
      <c r="F88" s="116">
        <v>345210.59</v>
      </c>
      <c r="G88" s="116">
        <v>100</v>
      </c>
      <c r="H88" s="116">
        <v>1230.6757533499999</v>
      </c>
      <c r="I88" s="117">
        <v>1.06E-2</v>
      </c>
      <c r="J88" s="117">
        <v>1.4E-3</v>
      </c>
      <c r="K88" s="117">
        <v>1E-4</v>
      </c>
    </row>
    <row r="89" spans="2:11" customFormat="1" ht="12.75">
      <c r="B89" s="97" t="s">
        <v>2549</v>
      </c>
      <c r="C89" s="97" t="s">
        <v>2550</v>
      </c>
      <c r="D89" s="97" t="s">
        <v>113</v>
      </c>
      <c r="E89" s="97" t="s">
        <v>2715</v>
      </c>
      <c r="F89" s="116">
        <v>111192.7</v>
      </c>
      <c r="G89" s="116">
        <v>31.521199999999908</v>
      </c>
      <c r="H89" s="116">
        <v>154.167733767866</v>
      </c>
      <c r="I89" s="117">
        <v>2.5999999999999999E-3</v>
      </c>
      <c r="J89" s="117">
        <v>2.0000000000000001E-4</v>
      </c>
      <c r="K89" s="117">
        <v>0</v>
      </c>
    </row>
    <row r="90" spans="2:11" customFormat="1" ht="12.75">
      <c r="B90" s="97" t="s">
        <v>2551</v>
      </c>
      <c r="C90" s="97" t="s">
        <v>2552</v>
      </c>
      <c r="D90" s="97" t="s">
        <v>106</v>
      </c>
      <c r="E90" s="97" t="s">
        <v>2553</v>
      </c>
      <c r="F90" s="116">
        <v>125720</v>
      </c>
      <c r="G90" s="116">
        <v>84.864400000000003</v>
      </c>
      <c r="H90" s="116">
        <v>380.35528191920002</v>
      </c>
      <c r="I90" s="117">
        <v>5.9999999999999995E-4</v>
      </c>
      <c r="J90" s="117">
        <v>4.0000000000000002E-4</v>
      </c>
      <c r="K90" s="117">
        <v>0</v>
      </c>
    </row>
    <row r="91" spans="2:11" customFormat="1" ht="12.75">
      <c r="B91" s="97" t="s">
        <v>2554</v>
      </c>
      <c r="C91" s="97" t="s">
        <v>2555</v>
      </c>
      <c r="D91" s="97" t="s">
        <v>110</v>
      </c>
      <c r="E91" s="97" t="s">
        <v>2407</v>
      </c>
      <c r="F91" s="116">
        <v>3090376.21</v>
      </c>
      <c r="G91" s="116">
        <v>127.44930000000025</v>
      </c>
      <c r="H91" s="116">
        <v>15361.966702199101</v>
      </c>
      <c r="I91" s="117">
        <v>2.0000000000000001E-4</v>
      </c>
      <c r="J91" s="117">
        <v>1.7600000000000001E-2</v>
      </c>
      <c r="K91" s="117">
        <v>1.4E-3</v>
      </c>
    </row>
    <row r="92" spans="2:11" customFormat="1" ht="12.75">
      <c r="B92" s="97" t="s">
        <v>2556</v>
      </c>
      <c r="C92" s="97" t="s">
        <v>2557</v>
      </c>
      <c r="D92" s="97" t="s">
        <v>106</v>
      </c>
      <c r="E92" s="97" t="s">
        <v>2968</v>
      </c>
      <c r="F92" s="116">
        <v>5589656.46</v>
      </c>
      <c r="G92" s="116">
        <v>54.664499999999819</v>
      </c>
      <c r="H92" s="116">
        <v>10893.0633986309</v>
      </c>
      <c r="I92" s="117">
        <v>1.9E-3</v>
      </c>
      <c r="J92" s="117">
        <v>1.2500000000000001E-2</v>
      </c>
      <c r="K92" s="117">
        <v>1E-3</v>
      </c>
    </row>
    <row r="93" spans="2:11" customFormat="1" ht="12.75">
      <c r="B93" s="97" t="s">
        <v>2558</v>
      </c>
      <c r="C93" s="97" t="s">
        <v>2559</v>
      </c>
      <c r="D93" s="97" t="s">
        <v>106</v>
      </c>
      <c r="E93" s="97" t="s">
        <v>2631</v>
      </c>
      <c r="F93" s="116">
        <v>1097612.1100000001</v>
      </c>
      <c r="G93" s="116">
        <v>86.335800000000006</v>
      </c>
      <c r="H93" s="116">
        <v>3378.3087789730798</v>
      </c>
      <c r="I93" s="117">
        <v>4.0000000000000002E-4</v>
      </c>
      <c r="J93" s="117">
        <v>3.8999999999999998E-3</v>
      </c>
      <c r="K93" s="117">
        <v>2.9999999999999997E-4</v>
      </c>
    </row>
    <row r="94" spans="2:11" customFormat="1" ht="12.75">
      <c r="B94" s="97" t="s">
        <v>2560</v>
      </c>
      <c r="C94" s="97" t="s">
        <v>2561</v>
      </c>
      <c r="D94" s="97" t="s">
        <v>106</v>
      </c>
      <c r="E94" s="97" t="s">
        <v>309</v>
      </c>
      <c r="F94" s="116">
        <v>1031070.6</v>
      </c>
      <c r="G94" s="116">
        <v>101.5</v>
      </c>
      <c r="H94" s="116">
        <v>3730.9031893350002</v>
      </c>
      <c r="I94" s="117">
        <v>2.7400000000000001E-2</v>
      </c>
      <c r="J94" s="117">
        <v>4.3E-3</v>
      </c>
      <c r="K94" s="117">
        <v>2.9999999999999997E-4</v>
      </c>
    </row>
    <row r="95" spans="2:11" customFormat="1" ht="12.75">
      <c r="B95" s="97" t="s">
        <v>2562</v>
      </c>
      <c r="C95" s="97" t="s">
        <v>2563</v>
      </c>
      <c r="D95" s="97" t="s">
        <v>110</v>
      </c>
      <c r="E95" s="97" t="s">
        <v>3790</v>
      </c>
      <c r="F95" s="116">
        <v>4350648.8600000003</v>
      </c>
      <c r="G95" s="116">
        <v>80.033999999999736</v>
      </c>
      <c r="H95" s="116">
        <v>13580.8380030809</v>
      </c>
      <c r="I95" s="117">
        <v>6.3E-3</v>
      </c>
      <c r="J95" s="117">
        <v>1.5599999999999999E-2</v>
      </c>
      <c r="K95" s="117">
        <v>1.1999999999999999E-3</v>
      </c>
    </row>
    <row r="96" spans="2:11" customFormat="1" ht="12.75">
      <c r="B96" s="97" t="s">
        <v>2564</v>
      </c>
      <c r="C96" s="97" t="s">
        <v>2565</v>
      </c>
      <c r="D96" s="97" t="s">
        <v>106</v>
      </c>
      <c r="E96" s="97" t="s">
        <v>2876</v>
      </c>
      <c r="F96" s="116">
        <v>4678298.9000000004</v>
      </c>
      <c r="G96" s="116">
        <v>92.732500000000243</v>
      </c>
      <c r="H96" s="116">
        <v>15466.0520753326</v>
      </c>
      <c r="I96" s="117">
        <v>1.2999999999999999E-3</v>
      </c>
      <c r="J96" s="117">
        <v>1.77E-2</v>
      </c>
      <c r="K96" s="117">
        <v>1.4E-3</v>
      </c>
    </row>
    <row r="97" spans="2:11" customFormat="1" ht="12.75">
      <c r="B97" s="97" t="s">
        <v>2566</v>
      </c>
      <c r="C97" s="97" t="s">
        <v>2567</v>
      </c>
      <c r="D97" s="97" t="s">
        <v>110</v>
      </c>
      <c r="E97" s="97" t="s">
        <v>2715</v>
      </c>
      <c r="F97" s="116">
        <v>134764.78</v>
      </c>
      <c r="G97" s="116">
        <v>1E-4</v>
      </c>
      <c r="H97" s="116">
        <v>5.2562307143400001E-4</v>
      </c>
      <c r="I97" s="117">
        <v>5.9999999999999995E-4</v>
      </c>
      <c r="J97" s="117">
        <v>0</v>
      </c>
      <c r="K97" s="117">
        <v>0</v>
      </c>
    </row>
    <row r="98" spans="2:11" customFormat="1" ht="12.75">
      <c r="B98" s="97" t="s">
        <v>2568</v>
      </c>
      <c r="C98" s="97" t="s">
        <v>2569</v>
      </c>
      <c r="D98" s="97" t="s">
        <v>106</v>
      </c>
      <c r="E98" s="97" t="s">
        <v>3027</v>
      </c>
      <c r="F98" s="116">
        <v>3674357.35</v>
      </c>
      <c r="G98" s="116">
        <v>79.513100000000307</v>
      </c>
      <c r="H98" s="116">
        <v>10415.4877224341</v>
      </c>
      <c r="I98" s="117">
        <v>1.2999999999999999E-3</v>
      </c>
      <c r="J98" s="117">
        <v>1.2E-2</v>
      </c>
      <c r="K98" s="117">
        <v>1E-3</v>
      </c>
    </row>
    <row r="99" spans="2:11" customFormat="1" ht="12.75">
      <c r="B99" s="97" t="s">
        <v>2570</v>
      </c>
      <c r="C99" s="97" t="s">
        <v>2571</v>
      </c>
      <c r="D99" s="97" t="s">
        <v>106</v>
      </c>
      <c r="E99" s="97" t="s">
        <v>3792</v>
      </c>
      <c r="F99" s="116">
        <v>3404836.82</v>
      </c>
      <c r="G99" s="116">
        <v>102.36009999999965</v>
      </c>
      <c r="H99" s="116">
        <v>12424.717942557099</v>
      </c>
      <c r="I99" s="117">
        <v>8.9999999999999998E-4</v>
      </c>
      <c r="J99" s="117">
        <v>1.43E-2</v>
      </c>
      <c r="K99" s="117">
        <v>1.1000000000000001E-3</v>
      </c>
    </row>
    <row r="100" spans="2:11" customFormat="1" ht="12.75">
      <c r="B100" s="97" t="s">
        <v>2572</v>
      </c>
      <c r="C100" s="97" t="s">
        <v>2573</v>
      </c>
      <c r="D100" s="97" t="s">
        <v>106</v>
      </c>
      <c r="E100" s="97" t="s">
        <v>3806</v>
      </c>
      <c r="F100" s="116">
        <v>1720245.09</v>
      </c>
      <c r="G100" s="116">
        <v>189.01769999999973</v>
      </c>
      <c r="H100" s="116">
        <v>11591.838862909501</v>
      </c>
      <c r="I100" s="117">
        <v>1.15E-2</v>
      </c>
      <c r="J100" s="117">
        <v>1.3299999999999999E-2</v>
      </c>
      <c r="K100" s="117">
        <v>1.1000000000000001E-3</v>
      </c>
    </row>
    <row r="101" spans="2:11" customFormat="1" ht="12.75">
      <c r="B101" s="97" t="s">
        <v>2574</v>
      </c>
      <c r="C101" s="97" t="s">
        <v>2575</v>
      </c>
      <c r="D101" s="97" t="s">
        <v>106</v>
      </c>
      <c r="E101" s="97" t="s">
        <v>3046</v>
      </c>
      <c r="F101" s="116">
        <v>10463.120000000001</v>
      </c>
      <c r="G101" s="116">
        <v>100</v>
      </c>
      <c r="H101" s="116">
        <v>37.301022799999998</v>
      </c>
      <c r="I101" s="117">
        <v>3.1E-2</v>
      </c>
      <c r="J101" s="117">
        <v>0</v>
      </c>
      <c r="K101" s="117">
        <v>0</v>
      </c>
    </row>
    <row r="102" spans="2:11" customFormat="1" ht="12.75">
      <c r="B102" s="97" t="s">
        <v>2577</v>
      </c>
      <c r="C102" s="97" t="s">
        <v>2578</v>
      </c>
      <c r="D102" s="97" t="s">
        <v>106</v>
      </c>
      <c r="E102" s="97" t="s">
        <v>2624</v>
      </c>
      <c r="F102" s="116">
        <v>94945.97</v>
      </c>
      <c r="G102" s="116">
        <v>94.704599999999914</v>
      </c>
      <c r="H102" s="116">
        <v>320.55838693797</v>
      </c>
      <c r="I102" s="117">
        <v>4.0000000000000002E-4</v>
      </c>
      <c r="J102" s="117">
        <v>4.0000000000000002E-4</v>
      </c>
      <c r="K102" s="117">
        <v>0</v>
      </c>
    </row>
    <row r="103" spans="2:11" customFormat="1" ht="12.75">
      <c r="B103" s="97" t="s">
        <v>2579</v>
      </c>
      <c r="C103" s="97" t="s">
        <v>2580</v>
      </c>
      <c r="D103" s="97" t="s">
        <v>110</v>
      </c>
      <c r="E103" s="97" t="s">
        <v>3807</v>
      </c>
      <c r="F103" s="116">
        <v>149618.42000000001</v>
      </c>
      <c r="G103" s="116">
        <v>124.28190000000004</v>
      </c>
      <c r="H103" s="116">
        <v>725.25538357586004</v>
      </c>
      <c r="I103" s="117">
        <v>1.5E-3</v>
      </c>
      <c r="J103" s="117">
        <v>8.0000000000000004E-4</v>
      </c>
      <c r="K103" s="117">
        <v>1E-4</v>
      </c>
    </row>
    <row r="104" spans="2:11" customFormat="1" ht="12.75">
      <c r="B104" s="97" t="s">
        <v>2582</v>
      </c>
      <c r="C104" s="97" t="s">
        <v>2583</v>
      </c>
      <c r="D104" s="97" t="s">
        <v>106</v>
      </c>
      <c r="E104" s="97" t="s">
        <v>2581</v>
      </c>
      <c r="F104" s="116">
        <v>291500.73</v>
      </c>
      <c r="G104" s="116">
        <v>134.37940000000046</v>
      </c>
      <c r="H104" s="116">
        <v>1396.4708624717</v>
      </c>
      <c r="I104" s="117">
        <v>2.0000000000000001E-4</v>
      </c>
      <c r="J104" s="117">
        <v>1.6000000000000001E-3</v>
      </c>
      <c r="K104" s="117">
        <v>1E-4</v>
      </c>
    </row>
    <row r="105" spans="2:11" customFormat="1" ht="12.75">
      <c r="B105" s="97" t="s">
        <v>2584</v>
      </c>
      <c r="C105" s="97" t="s">
        <v>2585</v>
      </c>
      <c r="D105" s="97" t="s">
        <v>106</v>
      </c>
      <c r="E105" s="97" t="s">
        <v>3808</v>
      </c>
      <c r="F105" s="116">
        <v>127553.04</v>
      </c>
      <c r="G105" s="116">
        <v>108.89730000000004</v>
      </c>
      <c r="H105" s="116">
        <v>495.18497627853498</v>
      </c>
      <c r="I105" s="117">
        <v>1E-4</v>
      </c>
      <c r="J105" s="117">
        <v>5.9999999999999995E-4</v>
      </c>
      <c r="K105" s="117">
        <v>0</v>
      </c>
    </row>
    <row r="106" spans="2:11" customFormat="1" ht="12.75">
      <c r="B106" s="97" t="s">
        <v>2586</v>
      </c>
      <c r="C106" s="97" t="s">
        <v>2587</v>
      </c>
      <c r="D106" s="97" t="s">
        <v>110</v>
      </c>
      <c r="E106" s="97" t="s">
        <v>3376</v>
      </c>
      <c r="F106" s="116">
        <v>222929.45</v>
      </c>
      <c r="G106" s="116">
        <v>100.41900000000004</v>
      </c>
      <c r="H106" s="116">
        <v>873.13490419976904</v>
      </c>
      <c r="I106" s="117">
        <v>1.1999999999999999E-3</v>
      </c>
      <c r="J106" s="117">
        <v>1E-3</v>
      </c>
      <c r="K106" s="117">
        <v>1E-4</v>
      </c>
    </row>
    <row r="107" spans="2:11" customFormat="1" ht="12.75">
      <c r="B107" s="97" t="s">
        <v>2588</v>
      </c>
      <c r="C107" s="97" t="s">
        <v>2589</v>
      </c>
      <c r="D107" s="97" t="s">
        <v>106</v>
      </c>
      <c r="E107" s="97" t="s">
        <v>3138</v>
      </c>
      <c r="F107" s="116">
        <v>181564.25</v>
      </c>
      <c r="G107" s="116">
        <v>106.27529999999996</v>
      </c>
      <c r="H107" s="116">
        <v>687.89509667059099</v>
      </c>
      <c r="I107" s="117">
        <v>5.0000000000000001E-4</v>
      </c>
      <c r="J107" s="117">
        <v>8.0000000000000004E-4</v>
      </c>
      <c r="K107" s="117">
        <v>1E-4</v>
      </c>
    </row>
    <row r="108" spans="2:11" customFormat="1" ht="12.75">
      <c r="B108" s="97" t="s">
        <v>2590</v>
      </c>
      <c r="C108" s="97" t="s">
        <v>2591</v>
      </c>
      <c r="D108" s="97" t="s">
        <v>106</v>
      </c>
      <c r="E108" s="97" t="s">
        <v>3008</v>
      </c>
      <c r="F108" s="116">
        <v>2016052.32</v>
      </c>
      <c r="G108" s="116">
        <v>97.054300000000083</v>
      </c>
      <c r="H108" s="116">
        <v>6975.5123891767998</v>
      </c>
      <c r="I108" s="117">
        <v>4.8999999999999998E-3</v>
      </c>
      <c r="J108" s="117">
        <v>8.0000000000000002E-3</v>
      </c>
      <c r="K108" s="117">
        <v>5.9999999999999995E-4</v>
      </c>
    </row>
    <row r="109" spans="2:11" customFormat="1" ht="12.75">
      <c r="B109" s="97" t="s">
        <v>2592</v>
      </c>
      <c r="C109" s="97" t="s">
        <v>2593</v>
      </c>
      <c r="D109" s="97" t="s">
        <v>110</v>
      </c>
      <c r="E109" s="97" t="s">
        <v>2876</v>
      </c>
      <c r="F109" s="116">
        <v>46942.26</v>
      </c>
      <c r="G109" s="116">
        <v>97.174000000000149</v>
      </c>
      <c r="H109" s="116">
        <v>177.91480445788</v>
      </c>
      <c r="I109" s="117">
        <v>2.8E-3</v>
      </c>
      <c r="J109" s="117">
        <v>2.0000000000000001E-4</v>
      </c>
      <c r="K109" s="117">
        <v>0</v>
      </c>
    </row>
    <row r="110" spans="2:11" customFormat="1" ht="12.75">
      <c r="B110" s="97" t="s">
        <v>2595</v>
      </c>
      <c r="C110" s="97" t="s">
        <v>2596</v>
      </c>
      <c r="D110" s="97" t="s">
        <v>110</v>
      </c>
      <c r="E110" s="97" t="s">
        <v>3809</v>
      </c>
      <c r="F110" s="116">
        <v>2845832.28</v>
      </c>
      <c r="G110" s="116">
        <v>100.26299999999974</v>
      </c>
      <c r="H110" s="116">
        <v>11128.7915887416</v>
      </c>
      <c r="I110" s="117">
        <v>4.7999999999999996E-3</v>
      </c>
      <c r="J110" s="117">
        <v>1.2800000000000001E-2</v>
      </c>
      <c r="K110" s="117">
        <v>1E-3</v>
      </c>
    </row>
    <row r="111" spans="2:11" customFormat="1" ht="12.75">
      <c r="B111" s="97" t="s">
        <v>2597</v>
      </c>
      <c r="C111" s="97" t="s">
        <v>2598</v>
      </c>
      <c r="D111" s="97" t="s">
        <v>106</v>
      </c>
      <c r="E111" s="97" t="s">
        <v>3537</v>
      </c>
      <c r="F111" s="116">
        <v>714285.27</v>
      </c>
      <c r="G111" s="116">
        <v>101.47040000000018</v>
      </c>
      <c r="H111" s="116">
        <v>2583.8696499749399</v>
      </c>
      <c r="I111" s="117">
        <v>1.1599999999999999E-2</v>
      </c>
      <c r="J111" s="117">
        <v>3.0000000000000001E-3</v>
      </c>
      <c r="K111" s="117">
        <v>2.0000000000000001E-4</v>
      </c>
    </row>
    <row r="112" spans="2:11" customFormat="1" ht="12.75">
      <c r="B112" s="97" t="s">
        <v>2599</v>
      </c>
      <c r="C112" s="97" t="s">
        <v>2600</v>
      </c>
      <c r="D112" s="97" t="s">
        <v>110</v>
      </c>
      <c r="E112" s="97" t="s">
        <v>2449</v>
      </c>
      <c r="F112" s="116">
        <v>2125257.87</v>
      </c>
      <c r="G112" s="116">
        <v>77.17940000000003</v>
      </c>
      <c r="H112" s="116">
        <v>6397.5110412049999</v>
      </c>
      <c r="I112" s="117">
        <v>8.6E-3</v>
      </c>
      <c r="J112" s="117">
        <v>7.3000000000000001E-3</v>
      </c>
      <c r="K112" s="117">
        <v>5.9999999999999995E-4</v>
      </c>
    </row>
    <row r="113" spans="2:11" customFormat="1" ht="12.75">
      <c r="B113" s="97" t="s">
        <v>2601</v>
      </c>
      <c r="C113" s="97" t="s">
        <v>2602</v>
      </c>
      <c r="D113" s="97" t="s">
        <v>106</v>
      </c>
      <c r="E113" s="97" t="s">
        <v>2603</v>
      </c>
      <c r="F113" s="116">
        <v>220801.07</v>
      </c>
      <c r="G113" s="116">
        <v>144.58280000000033</v>
      </c>
      <c r="H113" s="116">
        <v>1138.0919170392001</v>
      </c>
      <c r="I113" s="117">
        <v>2.0000000000000001E-4</v>
      </c>
      <c r="J113" s="117">
        <v>1.2999999999999999E-3</v>
      </c>
      <c r="K113" s="117">
        <v>1E-4</v>
      </c>
    </row>
    <row r="114" spans="2:11" customFormat="1" ht="12.75">
      <c r="B114" s="97" t="s">
        <v>2604</v>
      </c>
      <c r="C114" s="97" t="s">
        <v>2605</v>
      </c>
      <c r="D114" s="97" t="s">
        <v>106</v>
      </c>
      <c r="E114" s="97" t="s">
        <v>2851</v>
      </c>
      <c r="F114" s="116">
        <v>294669.94</v>
      </c>
      <c r="G114" s="116">
        <v>86.650999999999996</v>
      </c>
      <c r="H114" s="116">
        <v>910.26731321401098</v>
      </c>
      <c r="I114" s="117">
        <v>1E-4</v>
      </c>
      <c r="J114" s="117">
        <v>1E-3</v>
      </c>
      <c r="K114" s="117">
        <v>1E-4</v>
      </c>
    </row>
    <row r="115" spans="2:11" customFormat="1" ht="12.75">
      <c r="B115" s="97" t="s">
        <v>2523</v>
      </c>
      <c r="C115" s="97" t="s">
        <v>2606</v>
      </c>
      <c r="D115" s="97" t="s">
        <v>106</v>
      </c>
      <c r="E115" s="97" t="s">
        <v>3138</v>
      </c>
      <c r="F115" s="116">
        <v>148213.14000000001</v>
      </c>
      <c r="G115" s="116">
        <v>93.582999999999998</v>
      </c>
      <c r="H115" s="116">
        <v>494.473709504103</v>
      </c>
      <c r="I115" s="117">
        <v>1E-4</v>
      </c>
      <c r="J115" s="117">
        <v>5.9999999999999995E-4</v>
      </c>
      <c r="K115" s="117">
        <v>0</v>
      </c>
    </row>
    <row r="116" spans="2:11" customFormat="1" ht="12.75">
      <c r="B116" s="97" t="s">
        <v>2607</v>
      </c>
      <c r="C116" s="97" t="s">
        <v>2608</v>
      </c>
      <c r="D116" s="97" t="s">
        <v>106</v>
      </c>
      <c r="E116" s="97" t="s">
        <v>2407</v>
      </c>
      <c r="F116" s="116">
        <v>212737.65</v>
      </c>
      <c r="G116" s="116">
        <v>98.424199999999928</v>
      </c>
      <c r="H116" s="116">
        <v>746.45870184678404</v>
      </c>
      <c r="I116" s="117">
        <v>3.7000000000000002E-3</v>
      </c>
      <c r="J116" s="117">
        <v>8.9999999999999998E-4</v>
      </c>
      <c r="K116" s="117">
        <v>1E-4</v>
      </c>
    </row>
    <row r="117" spans="2:11" customFormat="1" ht="12.75">
      <c r="B117" s="97" t="s">
        <v>2609</v>
      </c>
      <c r="C117" s="97" t="s">
        <v>2610</v>
      </c>
      <c r="D117" s="97" t="s">
        <v>110</v>
      </c>
      <c r="E117" s="97" t="s">
        <v>2876</v>
      </c>
      <c r="F117" s="116">
        <v>2205900</v>
      </c>
      <c r="G117" s="116">
        <v>99.223699999999994</v>
      </c>
      <c r="H117" s="116">
        <v>8536.88146604949</v>
      </c>
      <c r="I117" s="117">
        <v>2.8500000000000001E-2</v>
      </c>
      <c r="J117" s="117">
        <v>9.7999999999999997E-3</v>
      </c>
      <c r="K117" s="117">
        <v>8.0000000000000004E-4</v>
      </c>
    </row>
    <row r="118" spans="2:11" customFormat="1" ht="12.75">
      <c r="B118" s="97" t="s">
        <v>2611</v>
      </c>
      <c r="C118" s="97" t="s">
        <v>2612</v>
      </c>
      <c r="D118" s="97" t="s">
        <v>106</v>
      </c>
      <c r="E118" s="97" t="s">
        <v>312</v>
      </c>
      <c r="F118" s="116">
        <v>3710319.63</v>
      </c>
      <c r="G118" s="116">
        <v>70.138299999999973</v>
      </c>
      <c r="H118" s="116">
        <v>9277.3959780171499</v>
      </c>
      <c r="I118" s="117">
        <v>5.0000000000000001E-4</v>
      </c>
      <c r="J118" s="117">
        <v>1.06E-2</v>
      </c>
      <c r="K118" s="117">
        <v>8.9999999999999998E-4</v>
      </c>
    </row>
    <row r="119" spans="2:11" customFormat="1" ht="12.75">
      <c r="B119" s="97" t="s">
        <v>2613</v>
      </c>
      <c r="C119" s="97" t="s">
        <v>2614</v>
      </c>
      <c r="D119" s="97" t="s">
        <v>110</v>
      </c>
      <c r="E119" s="97" t="s">
        <v>2615</v>
      </c>
      <c r="F119" s="116">
        <v>39532.06</v>
      </c>
      <c r="G119" s="116">
        <v>99.33969999999978</v>
      </c>
      <c r="H119" s="116">
        <v>153.16879755944001</v>
      </c>
      <c r="I119" s="117">
        <v>6.9999999999999999E-4</v>
      </c>
      <c r="J119" s="117">
        <v>2.0000000000000001E-4</v>
      </c>
      <c r="K119" s="117">
        <v>0</v>
      </c>
    </row>
    <row r="120" spans="2:11" customFormat="1" ht="12.75">
      <c r="B120" s="97" t="s">
        <v>2616</v>
      </c>
      <c r="C120" s="97" t="s">
        <v>2617</v>
      </c>
      <c r="D120" s="97" t="s">
        <v>106</v>
      </c>
      <c r="E120" s="97" t="s">
        <v>2805</v>
      </c>
      <c r="F120" s="116">
        <v>352501.68</v>
      </c>
      <c r="G120" s="116">
        <v>98.214200000000289</v>
      </c>
      <c r="H120" s="116">
        <v>1234.22690331987</v>
      </c>
      <c r="I120" s="117">
        <v>1.9199999999999998E-2</v>
      </c>
      <c r="J120" s="117">
        <v>1.4E-3</v>
      </c>
      <c r="K120" s="117">
        <v>1E-4</v>
      </c>
    </row>
    <row r="121" spans="2:11" customFormat="1" ht="12.75">
      <c r="B121" s="97" t="s">
        <v>2618</v>
      </c>
      <c r="C121" s="97" t="s">
        <v>2619</v>
      </c>
      <c r="D121" s="97" t="s">
        <v>110</v>
      </c>
      <c r="E121" s="97" t="s">
        <v>2631</v>
      </c>
      <c r="F121" s="116">
        <v>717091.07</v>
      </c>
      <c r="G121" s="116">
        <v>98.149999999999949</v>
      </c>
      <c r="H121" s="116">
        <v>2745.1281997650599</v>
      </c>
      <c r="I121" s="117">
        <v>4.3E-3</v>
      </c>
      <c r="J121" s="117">
        <v>3.2000000000000002E-3</v>
      </c>
      <c r="K121" s="117">
        <v>2.9999999999999997E-4</v>
      </c>
    </row>
    <row r="122" spans="2:11" customFormat="1" ht="12.75">
      <c r="B122" s="97" t="s">
        <v>2620</v>
      </c>
      <c r="C122" s="97" t="s">
        <v>2621</v>
      </c>
      <c r="D122" s="97" t="s">
        <v>110</v>
      </c>
      <c r="E122" s="97" t="s">
        <v>2954</v>
      </c>
      <c r="F122" s="116">
        <v>4363899.22</v>
      </c>
      <c r="G122" s="116">
        <v>94.710700000000159</v>
      </c>
      <c r="H122" s="116">
        <v>16120.2499682201</v>
      </c>
      <c r="I122" s="117">
        <v>2.5000000000000001E-3</v>
      </c>
      <c r="J122" s="117">
        <v>1.8499999999999999E-2</v>
      </c>
      <c r="K122" s="117">
        <v>1.5E-3</v>
      </c>
    </row>
    <row r="123" spans="2:11" customFormat="1" ht="12.75">
      <c r="B123" s="97" t="s">
        <v>2622</v>
      </c>
      <c r="C123" s="97" t="s">
        <v>2623</v>
      </c>
      <c r="D123" s="97" t="s">
        <v>110</v>
      </c>
      <c r="E123" s="97" t="s">
        <v>2624</v>
      </c>
      <c r="F123" s="116">
        <v>720680</v>
      </c>
      <c r="G123" s="116">
        <v>93.969499999999996</v>
      </c>
      <c r="H123" s="116">
        <v>2641.3587969577802</v>
      </c>
      <c r="I123" s="117">
        <v>8.0000000000000002E-3</v>
      </c>
      <c r="J123" s="117">
        <v>3.0000000000000001E-3</v>
      </c>
      <c r="K123" s="117">
        <v>2.0000000000000001E-4</v>
      </c>
    </row>
    <row r="124" spans="2:11" customFormat="1" ht="12.75">
      <c r="B124" s="97" t="s">
        <v>2625</v>
      </c>
      <c r="C124" s="97" t="s">
        <v>2626</v>
      </c>
      <c r="D124" s="97" t="s">
        <v>106</v>
      </c>
      <c r="E124" s="97" t="s">
        <v>2825</v>
      </c>
      <c r="F124" s="116">
        <v>1843076.23</v>
      </c>
      <c r="G124" s="116">
        <v>107.5613</v>
      </c>
      <c r="H124" s="116">
        <v>7067.3870243701003</v>
      </c>
      <c r="I124" s="117">
        <v>4.4999999999999997E-3</v>
      </c>
      <c r="J124" s="117">
        <v>8.0999999999999996E-3</v>
      </c>
      <c r="K124" s="117">
        <v>5.9999999999999995E-4</v>
      </c>
    </row>
    <row r="125" spans="2:11" customFormat="1" ht="12.75">
      <c r="B125" s="97" t="s">
        <v>2627</v>
      </c>
      <c r="C125" s="97" t="s">
        <v>2628</v>
      </c>
      <c r="D125" s="97" t="s">
        <v>110</v>
      </c>
      <c r="E125" s="97" t="s">
        <v>3136</v>
      </c>
      <c r="F125" s="116">
        <v>2890552.59</v>
      </c>
      <c r="G125" s="116">
        <v>95.506299999999626</v>
      </c>
      <c r="H125" s="116">
        <v>10767.4015281748</v>
      </c>
      <c r="I125" s="117">
        <v>1.6000000000000001E-3</v>
      </c>
      <c r="J125" s="117">
        <v>1.24E-2</v>
      </c>
      <c r="K125" s="117">
        <v>1E-3</v>
      </c>
    </row>
    <row r="126" spans="2:11" customFormat="1" ht="12.75">
      <c r="B126" s="97" t="s">
        <v>2629</v>
      </c>
      <c r="C126" s="97" t="s">
        <v>2630</v>
      </c>
      <c r="D126" s="97" t="s">
        <v>106</v>
      </c>
      <c r="E126" s="97" t="s">
        <v>3055</v>
      </c>
      <c r="F126" s="116">
        <v>190425.58</v>
      </c>
      <c r="G126" s="116">
        <v>100</v>
      </c>
      <c r="H126" s="116">
        <v>678.86719270000003</v>
      </c>
      <c r="I126" s="117">
        <v>7.0000000000000001E-3</v>
      </c>
      <c r="J126" s="117">
        <v>8.0000000000000004E-4</v>
      </c>
      <c r="K126" s="117">
        <v>1E-4</v>
      </c>
    </row>
    <row r="127" spans="2:11" customFormat="1" ht="12.75">
      <c r="B127" s="97" t="s">
        <v>2632</v>
      </c>
      <c r="C127" s="97" t="s">
        <v>2633</v>
      </c>
      <c r="D127" s="97" t="s">
        <v>110</v>
      </c>
      <c r="E127" s="97" t="s">
        <v>2796</v>
      </c>
      <c r="F127" s="116">
        <v>4049999.36</v>
      </c>
      <c r="G127" s="116">
        <v>97.394999999999996</v>
      </c>
      <c r="H127" s="116">
        <v>15384.721168083801</v>
      </c>
      <c r="I127" s="117">
        <v>3.3999999999999998E-3</v>
      </c>
      <c r="J127" s="117">
        <v>1.77E-2</v>
      </c>
      <c r="K127" s="117">
        <v>1.4E-3</v>
      </c>
    </row>
    <row r="128" spans="2:11" customFormat="1" ht="12.75">
      <c r="B128" s="97" t="s">
        <v>2635</v>
      </c>
      <c r="C128" s="97" t="s">
        <v>2636</v>
      </c>
      <c r="D128" s="97" t="s">
        <v>106</v>
      </c>
      <c r="E128" s="97" t="s">
        <v>3809</v>
      </c>
      <c r="F128" s="116">
        <v>429743.1</v>
      </c>
      <c r="G128" s="116">
        <v>96.270999999999674</v>
      </c>
      <c r="H128" s="116">
        <v>1474.90459799056</v>
      </c>
      <c r="I128" s="117">
        <v>5.0000000000000001E-4</v>
      </c>
      <c r="J128" s="117">
        <v>1.6999999999999999E-3</v>
      </c>
      <c r="K128" s="117">
        <v>1E-4</v>
      </c>
    </row>
    <row r="129" spans="2:11" customFormat="1" ht="12.75">
      <c r="B129" s="97" t="s">
        <v>2637</v>
      </c>
      <c r="C129" s="97" t="s">
        <v>2638</v>
      </c>
      <c r="D129" s="97" t="s">
        <v>106</v>
      </c>
      <c r="E129" s="97" t="s">
        <v>2816</v>
      </c>
      <c r="F129" s="116">
        <v>4186059.47</v>
      </c>
      <c r="G129" s="116">
        <v>144.95929999999996</v>
      </c>
      <c r="H129" s="116">
        <v>21632.714131379202</v>
      </c>
      <c r="I129" s="117">
        <v>5.0000000000000001E-4</v>
      </c>
      <c r="J129" s="117">
        <v>2.4799999999999999E-2</v>
      </c>
      <c r="K129" s="117">
        <v>2E-3</v>
      </c>
    </row>
    <row r="130" spans="2:11" customFormat="1" ht="12.75">
      <c r="B130" s="97" t="s">
        <v>2639</v>
      </c>
      <c r="C130" s="97" t="s">
        <v>2640</v>
      </c>
      <c r="D130" s="97" t="s">
        <v>106</v>
      </c>
      <c r="E130" s="97" t="s">
        <v>2954</v>
      </c>
      <c r="F130" s="116">
        <v>3423241.64</v>
      </c>
      <c r="G130" s="116">
        <v>105.2922999999999</v>
      </c>
      <c r="H130" s="116">
        <v>12849.7211413234</v>
      </c>
      <c r="I130" s="117">
        <v>5.9999999999999995E-4</v>
      </c>
      <c r="J130" s="117">
        <v>1.47E-2</v>
      </c>
      <c r="K130" s="117">
        <v>1.1999999999999999E-3</v>
      </c>
    </row>
    <row r="131" spans="2:11" customFormat="1" ht="12.75">
      <c r="B131" s="97" t="s">
        <v>2641</v>
      </c>
      <c r="C131" s="97" t="s">
        <v>2642</v>
      </c>
      <c r="D131" s="97" t="s">
        <v>110</v>
      </c>
      <c r="E131" s="97" t="s">
        <v>326</v>
      </c>
      <c r="F131" s="116">
        <v>3519083.96</v>
      </c>
      <c r="G131" s="116">
        <v>107.92400000000032</v>
      </c>
      <c r="H131" s="116">
        <v>14813.090455514501</v>
      </c>
      <c r="I131" s="117">
        <v>7.7999999999999996E-3</v>
      </c>
      <c r="J131" s="117">
        <v>1.7000000000000001E-2</v>
      </c>
      <c r="K131" s="117">
        <v>1.4E-3</v>
      </c>
    </row>
    <row r="132" spans="2:11" customFormat="1" ht="12.75">
      <c r="B132" s="97" t="s">
        <v>2643</v>
      </c>
      <c r="C132" s="97" t="s">
        <v>2644</v>
      </c>
      <c r="D132" s="97" t="s">
        <v>106</v>
      </c>
      <c r="E132" s="97" t="s">
        <v>2645</v>
      </c>
      <c r="F132" s="116">
        <v>105747.64</v>
      </c>
      <c r="G132" s="116">
        <v>126.45830000000004</v>
      </c>
      <c r="H132" s="116">
        <v>476.735570828638</v>
      </c>
      <c r="I132" s="117">
        <v>3.5999999999999999E-3</v>
      </c>
      <c r="J132" s="117">
        <v>5.0000000000000001E-4</v>
      </c>
      <c r="K132" s="117">
        <v>0</v>
      </c>
    </row>
    <row r="133" spans="2:11" customFormat="1" ht="12.75">
      <c r="B133" s="97" t="s">
        <v>2646</v>
      </c>
      <c r="C133" s="97" t="s">
        <v>2647</v>
      </c>
      <c r="D133" s="97" t="s">
        <v>106</v>
      </c>
      <c r="E133" s="97" t="s">
        <v>2805</v>
      </c>
      <c r="F133" s="116">
        <v>144482.81</v>
      </c>
      <c r="G133" s="116">
        <v>93.043099999999967</v>
      </c>
      <c r="H133" s="116">
        <v>479.24753241930699</v>
      </c>
      <c r="I133" s="117">
        <v>1.1000000000000001E-3</v>
      </c>
      <c r="J133" s="117">
        <v>5.0000000000000001E-4</v>
      </c>
      <c r="K133" s="117">
        <v>0</v>
      </c>
    </row>
    <row r="134" spans="2:11" customFormat="1" ht="12.75">
      <c r="B134" s="97" t="s">
        <v>2648</v>
      </c>
      <c r="C134" s="97" t="s">
        <v>2649</v>
      </c>
      <c r="D134" s="97" t="s">
        <v>106</v>
      </c>
      <c r="E134" s="97" t="s">
        <v>3455</v>
      </c>
      <c r="F134" s="116">
        <v>1062646.6200000001</v>
      </c>
      <c r="G134" s="116">
        <v>71.037099999999967</v>
      </c>
      <c r="H134" s="116">
        <v>2691.1234645723098</v>
      </c>
      <c r="I134" s="117">
        <v>1.23E-2</v>
      </c>
      <c r="J134" s="117">
        <v>3.0999999999999999E-3</v>
      </c>
      <c r="K134" s="117">
        <v>2.0000000000000001E-4</v>
      </c>
    </row>
    <row r="135" spans="2:11" customFormat="1" ht="12.75">
      <c r="B135" s="97" t="s">
        <v>2650</v>
      </c>
      <c r="C135" s="97" t="s">
        <v>2651</v>
      </c>
      <c r="D135" s="97" t="s">
        <v>110</v>
      </c>
      <c r="E135" s="97" t="s">
        <v>317</v>
      </c>
      <c r="F135" s="116">
        <v>3526889.91</v>
      </c>
      <c r="G135" s="116">
        <v>105.7605999999997</v>
      </c>
      <c r="H135" s="116">
        <v>14548.3527455853</v>
      </c>
      <c r="I135" s="117">
        <v>5.1999999999999998E-3</v>
      </c>
      <c r="J135" s="117">
        <v>1.67E-2</v>
      </c>
      <c r="K135" s="117">
        <v>1.2999999999999999E-3</v>
      </c>
    </row>
    <row r="136" spans="2:11" customFormat="1" ht="12.75">
      <c r="B136" s="97" t="s">
        <v>2652</v>
      </c>
      <c r="C136" s="97" t="s">
        <v>2653</v>
      </c>
      <c r="D136" s="97" t="s">
        <v>110</v>
      </c>
      <c r="E136" s="97" t="s">
        <v>2796</v>
      </c>
      <c r="F136" s="116">
        <v>595960.44999999995</v>
      </c>
      <c r="G136" s="116">
        <v>94.935800000000086</v>
      </c>
      <c r="H136" s="116">
        <v>2206.7110354215602</v>
      </c>
      <c r="I136" s="117">
        <v>0</v>
      </c>
      <c r="J136" s="117">
        <v>2.5000000000000001E-3</v>
      </c>
      <c r="K136" s="117">
        <v>2.0000000000000001E-4</v>
      </c>
    </row>
    <row r="137" spans="2:11" customFormat="1" ht="12.75">
      <c r="B137" s="97" t="s">
        <v>2655</v>
      </c>
      <c r="C137" s="97" t="s">
        <v>2656</v>
      </c>
      <c r="D137" s="97" t="s">
        <v>106</v>
      </c>
      <c r="E137" s="97" t="s">
        <v>3808</v>
      </c>
      <c r="F137" s="116">
        <v>169196</v>
      </c>
      <c r="G137" s="116">
        <v>121.37390000000001</v>
      </c>
      <c r="H137" s="116">
        <v>732.10762940385996</v>
      </c>
      <c r="I137" s="117">
        <v>1E-3</v>
      </c>
      <c r="J137" s="117">
        <v>8.0000000000000004E-4</v>
      </c>
      <c r="K137" s="117">
        <v>1E-4</v>
      </c>
    </row>
    <row r="138" spans="2:11" customFormat="1" ht="12.75">
      <c r="B138" s="97" t="s">
        <v>2657</v>
      </c>
      <c r="C138" s="97" t="s">
        <v>2658</v>
      </c>
      <c r="D138" s="97" t="s">
        <v>110</v>
      </c>
      <c r="E138" s="97" t="s">
        <v>3808</v>
      </c>
      <c r="F138" s="116">
        <v>85999.71</v>
      </c>
      <c r="G138" s="116">
        <v>66.59550000000003</v>
      </c>
      <c r="H138" s="116">
        <v>223.37773538595701</v>
      </c>
      <c r="I138" s="117">
        <v>2.9999999999999997E-4</v>
      </c>
      <c r="J138" s="117">
        <v>2.9999999999999997E-4</v>
      </c>
      <c r="K138" s="117">
        <v>0</v>
      </c>
    </row>
    <row r="139" spans="2:11" customFormat="1" ht="12.75">
      <c r="B139" s="97" t="s">
        <v>2659</v>
      </c>
      <c r="C139" s="97" t="s">
        <v>2660</v>
      </c>
      <c r="D139" s="97" t="s">
        <v>106</v>
      </c>
      <c r="E139" s="97" t="s">
        <v>2839</v>
      </c>
      <c r="F139" s="116">
        <v>2467467.48</v>
      </c>
      <c r="G139" s="116">
        <v>90.990300000000019</v>
      </c>
      <c r="H139" s="116">
        <v>8003.98136265008</v>
      </c>
      <c r="I139" s="117">
        <v>1E-4</v>
      </c>
      <c r="J139" s="117">
        <v>9.1999999999999998E-3</v>
      </c>
      <c r="K139" s="117">
        <v>6.9999999999999999E-4</v>
      </c>
    </row>
    <row r="140" spans="2:11" customFormat="1" ht="12.75">
      <c r="B140" s="97" t="s">
        <v>2662</v>
      </c>
      <c r="C140" s="97" t="s">
        <v>2663</v>
      </c>
      <c r="D140" s="97" t="s">
        <v>106</v>
      </c>
      <c r="E140" s="97" t="s">
        <v>2325</v>
      </c>
      <c r="F140" s="116">
        <v>836849.99</v>
      </c>
      <c r="G140" s="116">
        <v>99.938500000000175</v>
      </c>
      <c r="H140" s="116">
        <v>2981.5354416681798</v>
      </c>
      <c r="I140" s="117">
        <v>4.5999999999999999E-3</v>
      </c>
      <c r="J140" s="117">
        <v>3.3999999999999998E-3</v>
      </c>
      <c r="K140" s="117">
        <v>2.9999999999999997E-4</v>
      </c>
    </row>
    <row r="141" spans="2:11" customFormat="1" ht="12.75">
      <c r="B141" s="97" t="s">
        <v>2664</v>
      </c>
      <c r="C141" s="97" t="s">
        <v>2665</v>
      </c>
      <c r="D141" s="97" t="s">
        <v>110</v>
      </c>
      <c r="E141" s="97" t="s">
        <v>2887</v>
      </c>
      <c r="F141" s="116">
        <v>4174821.51</v>
      </c>
      <c r="G141" s="116">
        <v>92.096200000000209</v>
      </c>
      <c r="H141" s="116">
        <v>14996.076128811501</v>
      </c>
      <c r="I141" s="117">
        <v>1.1999999999999999E-3</v>
      </c>
      <c r="J141" s="117">
        <v>1.72E-2</v>
      </c>
      <c r="K141" s="117">
        <v>1.4E-3</v>
      </c>
    </row>
    <row r="142" spans="2:11" customFormat="1" ht="12.75">
      <c r="B142" s="97" t="s">
        <v>2666</v>
      </c>
      <c r="C142" s="97" t="s">
        <v>2667</v>
      </c>
      <c r="D142" s="97" t="s">
        <v>106</v>
      </c>
      <c r="E142" s="97" t="s">
        <v>3810</v>
      </c>
      <c r="F142" s="116">
        <v>1061570.3899999999</v>
      </c>
      <c r="G142" s="116">
        <v>111.43559999999988</v>
      </c>
      <c r="H142" s="116">
        <v>4217.2785439946601</v>
      </c>
      <c r="I142" s="117">
        <v>2.47E-2</v>
      </c>
      <c r="J142" s="117">
        <v>4.7999999999999996E-3</v>
      </c>
      <c r="K142" s="117">
        <v>4.0000000000000002E-4</v>
      </c>
    </row>
    <row r="143" spans="2:11" customFormat="1" ht="12.75">
      <c r="B143" s="97" t="s">
        <v>2669</v>
      </c>
      <c r="C143" s="97" t="s">
        <v>2670</v>
      </c>
      <c r="D143" s="97" t="s">
        <v>106</v>
      </c>
      <c r="E143" s="97" t="s">
        <v>2624</v>
      </c>
      <c r="F143" s="116">
        <v>803503.99</v>
      </c>
      <c r="G143" s="116">
        <v>94.245400000000174</v>
      </c>
      <c r="H143" s="116">
        <v>2699.6516835805601</v>
      </c>
      <c r="I143" s="117">
        <v>4.1999999999999997E-3</v>
      </c>
      <c r="J143" s="117">
        <v>3.0999999999999999E-3</v>
      </c>
      <c r="K143" s="117">
        <v>2.0000000000000001E-4</v>
      </c>
    </row>
    <row r="144" spans="2:11" customFormat="1" ht="12.75">
      <c r="B144" s="97" t="s">
        <v>2671</v>
      </c>
      <c r="C144" s="97" t="s">
        <v>2672</v>
      </c>
      <c r="D144" s="97" t="s">
        <v>113</v>
      </c>
      <c r="E144" s="97" t="s">
        <v>2654</v>
      </c>
      <c r="F144" s="116">
        <v>4481819.17</v>
      </c>
      <c r="G144" s="116">
        <v>79.397999999999982</v>
      </c>
      <c r="H144" s="116">
        <v>15652.3071875266</v>
      </c>
      <c r="I144" s="117">
        <v>2.1999999999999999E-2</v>
      </c>
      <c r="J144" s="117">
        <v>1.7999999999999999E-2</v>
      </c>
      <c r="K144" s="117">
        <v>1.4E-3</v>
      </c>
    </row>
    <row r="145" spans="2:11" customFormat="1" ht="12.75">
      <c r="B145" s="97" t="s">
        <v>2673</v>
      </c>
      <c r="C145" s="97" t="s">
        <v>2674</v>
      </c>
      <c r="D145" s="97" t="s">
        <v>106</v>
      </c>
      <c r="E145" s="97" t="s">
        <v>2845</v>
      </c>
      <c r="F145" s="116">
        <v>304553.08</v>
      </c>
      <c r="G145" s="116">
        <v>117.56250000000045</v>
      </c>
      <c r="H145" s="116">
        <v>1276.4133653163799</v>
      </c>
      <c r="I145" s="117">
        <v>2.46E-2</v>
      </c>
      <c r="J145" s="117">
        <v>1.5E-3</v>
      </c>
      <c r="K145" s="117">
        <v>1E-4</v>
      </c>
    </row>
    <row r="146" spans="2:11" customFormat="1" ht="12.75">
      <c r="B146" s="97" t="s">
        <v>2675</v>
      </c>
      <c r="C146" s="97" t="s">
        <v>2676</v>
      </c>
      <c r="D146" s="97" t="s">
        <v>113</v>
      </c>
      <c r="E146" s="97" t="s">
        <v>2677</v>
      </c>
      <c r="F146" s="116">
        <v>185920.72</v>
      </c>
      <c r="G146" s="116">
        <v>115.9365</v>
      </c>
      <c r="H146" s="116">
        <v>948.11812242255996</v>
      </c>
      <c r="I146" s="117">
        <v>6.9999999999999999E-4</v>
      </c>
      <c r="J146" s="117">
        <v>1.1000000000000001E-3</v>
      </c>
      <c r="K146" s="117">
        <v>1E-4</v>
      </c>
    </row>
    <row r="147" spans="2:11" customFormat="1" ht="12.75">
      <c r="B147" s="97" t="s">
        <v>2678</v>
      </c>
      <c r="C147" s="97" t="s">
        <v>2679</v>
      </c>
      <c r="D147" s="97" t="s">
        <v>106</v>
      </c>
      <c r="E147" s="97" t="s">
        <v>2945</v>
      </c>
      <c r="F147" s="116">
        <v>130329.3</v>
      </c>
      <c r="G147" s="116">
        <v>98.3626</v>
      </c>
      <c r="H147" s="116">
        <v>457.01620186901698</v>
      </c>
      <c r="I147" s="117">
        <v>5.9999999999999995E-4</v>
      </c>
      <c r="J147" s="117">
        <v>5.0000000000000001E-4</v>
      </c>
      <c r="K147" s="117">
        <v>0</v>
      </c>
    </row>
    <row r="148" spans="2:11" customFormat="1" ht="12.75">
      <c r="B148" s="97" t="s">
        <v>2680</v>
      </c>
      <c r="C148" s="97" t="s">
        <v>2681</v>
      </c>
      <c r="D148" s="97" t="s">
        <v>113</v>
      </c>
      <c r="E148" s="97" t="s">
        <v>2594</v>
      </c>
      <c r="F148" s="116">
        <v>1834932.75</v>
      </c>
      <c r="G148" s="116">
        <v>99.10349999999994</v>
      </c>
      <c r="H148" s="116">
        <v>7998.7774671344396</v>
      </c>
      <c r="I148" s="117">
        <v>3.2000000000000002E-3</v>
      </c>
      <c r="J148" s="117">
        <v>9.1999999999999998E-3</v>
      </c>
      <c r="K148" s="117">
        <v>6.9999999999999999E-4</v>
      </c>
    </row>
    <row r="149" spans="2:11" customFormat="1" ht="12.75">
      <c r="B149" s="97" t="s">
        <v>2682</v>
      </c>
      <c r="C149" s="97" t="s">
        <v>2683</v>
      </c>
      <c r="D149" s="97" t="s">
        <v>102</v>
      </c>
      <c r="E149" s="97" t="s">
        <v>2805</v>
      </c>
      <c r="F149" s="116">
        <v>4780607.5199999996</v>
      </c>
      <c r="G149" s="116">
        <v>94.669399999999996</v>
      </c>
      <c r="H149" s="116">
        <v>4525.7724555388804</v>
      </c>
      <c r="I149" s="117">
        <v>0</v>
      </c>
      <c r="J149" s="117">
        <v>5.1999999999999998E-3</v>
      </c>
      <c r="K149" s="117">
        <v>4.0000000000000002E-4</v>
      </c>
    </row>
    <row r="150" spans="2:11" customFormat="1" ht="12.75">
      <c r="B150" s="97" t="s">
        <v>2684</v>
      </c>
      <c r="C150" s="97" t="s">
        <v>2685</v>
      </c>
      <c r="D150" s="97" t="s">
        <v>102</v>
      </c>
      <c r="E150" s="97" t="s">
        <v>3534</v>
      </c>
      <c r="F150" s="116">
        <v>19842336.539999999</v>
      </c>
      <c r="G150" s="116">
        <v>33.168962000000001</v>
      </c>
      <c r="H150" s="116">
        <v>6581.4970668647202</v>
      </c>
      <c r="I150" s="117">
        <v>2.07E-2</v>
      </c>
      <c r="J150" s="117">
        <v>7.6E-3</v>
      </c>
      <c r="K150" s="117">
        <v>5.9999999999999995E-4</v>
      </c>
    </row>
    <row r="151" spans="2:11" customFormat="1" ht="12.75">
      <c r="B151" s="97" t="s">
        <v>2686</v>
      </c>
      <c r="C151" s="97" t="s">
        <v>2687</v>
      </c>
      <c r="D151" s="97" t="s">
        <v>106</v>
      </c>
      <c r="E151" s="97" t="s">
        <v>3800</v>
      </c>
      <c r="F151" s="116">
        <v>12711262.800000001</v>
      </c>
      <c r="G151" s="116">
        <v>95.291800000000052</v>
      </c>
      <c r="H151" s="116">
        <v>43182.100360091703</v>
      </c>
      <c r="I151" s="117">
        <v>1.1000000000000001E-3</v>
      </c>
      <c r="J151" s="117">
        <v>4.9599999999999998E-2</v>
      </c>
      <c r="K151" s="117">
        <v>4.0000000000000001E-3</v>
      </c>
    </row>
    <row r="152" spans="2:11" customFormat="1" ht="12.75">
      <c r="B152" s="97" t="s">
        <v>2689</v>
      </c>
      <c r="C152" s="97" t="s">
        <v>2690</v>
      </c>
      <c r="D152" s="97" t="s">
        <v>106</v>
      </c>
      <c r="E152" s="97" t="s">
        <v>3792</v>
      </c>
      <c r="F152" s="116">
        <v>1727211.18</v>
      </c>
      <c r="G152" s="116">
        <v>114.25460000000002</v>
      </c>
      <c r="H152" s="116">
        <v>7035.2359716411602</v>
      </c>
      <c r="I152" s="117">
        <v>1.11E-2</v>
      </c>
      <c r="J152" s="117">
        <v>8.0999999999999996E-3</v>
      </c>
      <c r="K152" s="117">
        <v>5.9999999999999995E-4</v>
      </c>
    </row>
    <row r="153" spans="2:11" customFormat="1" ht="12.75">
      <c r="B153" s="97" t="s">
        <v>2692</v>
      </c>
      <c r="C153" s="97" t="s">
        <v>2693</v>
      </c>
      <c r="D153" s="97" t="s">
        <v>106</v>
      </c>
      <c r="E153" s="97" t="s">
        <v>3811</v>
      </c>
      <c r="F153" s="116">
        <v>4826112.1399999997</v>
      </c>
      <c r="G153" s="116">
        <v>13.774399999999998</v>
      </c>
      <c r="H153" s="116">
        <v>2369.8978865323502</v>
      </c>
      <c r="I153" s="117">
        <v>5.4999999999999997E-3</v>
      </c>
      <c r="J153" s="117">
        <v>2.7000000000000001E-3</v>
      </c>
      <c r="K153" s="117">
        <v>2.0000000000000001E-4</v>
      </c>
    </row>
    <row r="154" spans="2:11" customFormat="1" ht="12.75">
      <c r="B154" s="97" t="s">
        <v>2694</v>
      </c>
      <c r="C154" s="97" t="s">
        <v>2695</v>
      </c>
      <c r="D154" s="97" t="s">
        <v>106</v>
      </c>
      <c r="E154" s="97" t="s">
        <v>3812</v>
      </c>
      <c r="F154" s="116">
        <v>1800025.59</v>
      </c>
      <c r="G154" s="116">
        <v>97.93989999999998</v>
      </c>
      <c r="H154" s="116">
        <v>6284.8927319547602</v>
      </c>
      <c r="I154" s="117">
        <v>1E-3</v>
      </c>
      <c r="J154" s="117">
        <v>7.1999999999999998E-3</v>
      </c>
      <c r="K154" s="117">
        <v>5.9999999999999995E-4</v>
      </c>
    </row>
    <row r="155" spans="2:11" customFormat="1" ht="12.75">
      <c r="B155" s="97" t="s">
        <v>2696</v>
      </c>
      <c r="C155" s="97" t="s">
        <v>2697</v>
      </c>
      <c r="D155" s="97" t="s">
        <v>106</v>
      </c>
      <c r="E155" s="97" t="s">
        <v>2862</v>
      </c>
      <c r="F155" s="116">
        <v>3046480</v>
      </c>
      <c r="G155" s="116">
        <v>120.6546</v>
      </c>
      <c r="H155" s="116">
        <v>13103.9355900552</v>
      </c>
      <c r="I155" s="117">
        <v>1.4E-3</v>
      </c>
      <c r="J155" s="117">
        <v>1.4999999999999999E-2</v>
      </c>
      <c r="K155" s="117">
        <v>1.1999999999999999E-3</v>
      </c>
    </row>
    <row r="156" spans="2:11" customFormat="1" ht="12.75">
      <c r="B156" s="97" t="s">
        <v>2698</v>
      </c>
      <c r="C156" s="97" t="s">
        <v>2699</v>
      </c>
      <c r="D156" s="97" t="s">
        <v>106</v>
      </c>
      <c r="E156" s="97" t="s">
        <v>2948</v>
      </c>
      <c r="F156" s="116">
        <v>2729752.86</v>
      </c>
      <c r="G156" s="116">
        <v>120.12860000000046</v>
      </c>
      <c r="H156" s="116">
        <v>11690.3975327445</v>
      </c>
      <c r="I156" s="117">
        <v>9.7999999999999997E-3</v>
      </c>
      <c r="J156" s="117">
        <v>1.34E-2</v>
      </c>
      <c r="K156" s="117">
        <v>1.1000000000000001E-3</v>
      </c>
    </row>
    <row r="157" spans="2:11" customFormat="1" ht="12.75">
      <c r="B157" s="97" t="s">
        <v>2700</v>
      </c>
      <c r="C157" s="97" t="s">
        <v>2701</v>
      </c>
      <c r="D157" s="97" t="s">
        <v>106</v>
      </c>
      <c r="E157" s="97" t="s">
        <v>3163</v>
      </c>
      <c r="F157" s="116">
        <v>1846932</v>
      </c>
      <c r="G157" s="116">
        <v>70.038899999999998</v>
      </c>
      <c r="H157" s="116">
        <v>4611.5801035936202</v>
      </c>
      <c r="I157" s="117">
        <v>1.46E-2</v>
      </c>
      <c r="J157" s="117">
        <v>5.3E-3</v>
      </c>
      <c r="K157" s="117">
        <v>4.0000000000000002E-4</v>
      </c>
    </row>
    <row r="158" spans="2:11" customFormat="1" ht="12.75">
      <c r="B158" s="97" t="s">
        <v>2702</v>
      </c>
      <c r="C158" s="97" t="s">
        <v>2703</v>
      </c>
      <c r="D158" s="97" t="s">
        <v>110</v>
      </c>
      <c r="E158" s="97" t="s">
        <v>3782</v>
      </c>
      <c r="F158" s="116">
        <v>3815832.17</v>
      </c>
      <c r="G158" s="116">
        <v>12.055300000000027</v>
      </c>
      <c r="H158" s="116">
        <v>1794.1770638057201</v>
      </c>
      <c r="I158" s="117">
        <v>6.3E-2</v>
      </c>
      <c r="J158" s="117">
        <v>2.0999999999999999E-3</v>
      </c>
      <c r="K158" s="117">
        <v>2.0000000000000001E-4</v>
      </c>
    </row>
    <row r="159" spans="2:11" customFormat="1" ht="12.75">
      <c r="B159" s="97" t="s">
        <v>2704</v>
      </c>
      <c r="C159" s="97" t="s">
        <v>2705</v>
      </c>
      <c r="D159" s="97" t="s">
        <v>110</v>
      </c>
      <c r="E159" s="97" t="s">
        <v>2706</v>
      </c>
      <c r="F159" s="116">
        <v>1067778.82</v>
      </c>
      <c r="G159" s="116">
        <v>100</v>
      </c>
      <c r="H159" s="116">
        <v>4164.6577316459998</v>
      </c>
      <c r="I159" s="117">
        <v>3.0000000000000001E-3</v>
      </c>
      <c r="J159" s="117">
        <v>4.7999999999999996E-3</v>
      </c>
      <c r="K159" s="117">
        <v>4.0000000000000002E-4</v>
      </c>
    </row>
    <row r="160" spans="2:11" customFormat="1" ht="12.75">
      <c r="B160" s="97" t="s">
        <v>2707</v>
      </c>
      <c r="C160" s="97" t="s">
        <v>2708</v>
      </c>
      <c r="D160" s="97" t="s">
        <v>110</v>
      </c>
      <c r="E160" s="97" t="s">
        <v>367</v>
      </c>
      <c r="F160" s="116">
        <v>393133.3</v>
      </c>
      <c r="G160" s="116">
        <v>100</v>
      </c>
      <c r="H160" s="116">
        <v>1533.3378099900001</v>
      </c>
      <c r="I160" s="117">
        <v>1.61E-2</v>
      </c>
      <c r="J160" s="117">
        <v>1.8E-3</v>
      </c>
      <c r="K160" s="117">
        <v>1E-4</v>
      </c>
    </row>
    <row r="161" spans="2:11" customFormat="1" ht="12.75">
      <c r="B161" s="97" t="s">
        <v>2709</v>
      </c>
      <c r="C161" s="97" t="s">
        <v>2710</v>
      </c>
      <c r="D161" s="97" t="s">
        <v>110</v>
      </c>
      <c r="E161" s="97" t="s">
        <v>3810</v>
      </c>
      <c r="F161" s="116">
        <v>563843.36</v>
      </c>
      <c r="G161" s="116">
        <v>80.655200000000164</v>
      </c>
      <c r="H161" s="116">
        <v>1773.73549050632</v>
      </c>
      <c r="I161" s="117">
        <v>1.9E-3</v>
      </c>
      <c r="J161" s="117">
        <v>2E-3</v>
      </c>
      <c r="K161" s="117">
        <v>2.0000000000000001E-4</v>
      </c>
    </row>
    <row r="162" spans="2:11" customFormat="1" ht="12.75">
      <c r="B162" s="97" t="s">
        <v>2711</v>
      </c>
      <c r="C162" s="97" t="s">
        <v>2712</v>
      </c>
      <c r="D162" s="97" t="s">
        <v>106</v>
      </c>
      <c r="E162" s="97" t="s">
        <v>2839</v>
      </c>
      <c r="F162" s="116">
        <v>6070541.1500000004</v>
      </c>
      <c r="G162" s="116">
        <v>92.844000000000051</v>
      </c>
      <c r="H162" s="116">
        <v>20092.814948215899</v>
      </c>
      <c r="I162" s="117">
        <v>5.5999999999999999E-3</v>
      </c>
      <c r="J162" s="117">
        <v>2.3099999999999999E-2</v>
      </c>
      <c r="K162" s="117">
        <v>1.8E-3</v>
      </c>
    </row>
    <row r="163" spans="2:11" customFormat="1" ht="12.75">
      <c r="B163" s="97" t="s">
        <v>2713</v>
      </c>
      <c r="C163" s="97" t="s">
        <v>2714</v>
      </c>
      <c r="D163" s="97" t="s">
        <v>204</v>
      </c>
      <c r="E163" s="97" t="s">
        <v>3112</v>
      </c>
      <c r="F163" s="116">
        <v>23483247.620000001</v>
      </c>
      <c r="G163" s="116">
        <v>93.96350000000011</v>
      </c>
      <c r="H163" s="116">
        <v>11524.905383425799</v>
      </c>
      <c r="I163" s="117">
        <v>4.0000000000000001E-3</v>
      </c>
      <c r="J163" s="117">
        <v>1.32E-2</v>
      </c>
      <c r="K163" s="117">
        <v>1.1000000000000001E-3</v>
      </c>
    </row>
    <row r="164" spans="2:11" customFormat="1" ht="12.75">
      <c r="B164" s="97" t="s">
        <v>2716</v>
      </c>
      <c r="C164" s="97" t="s">
        <v>2717</v>
      </c>
      <c r="D164" s="97" t="s">
        <v>106</v>
      </c>
      <c r="E164" s="97" t="s">
        <v>2668</v>
      </c>
      <c r="F164" s="116">
        <v>395921.27</v>
      </c>
      <c r="G164" s="116">
        <v>100.73810000000024</v>
      </c>
      <c r="H164" s="116">
        <v>1421.8773088466501</v>
      </c>
      <c r="I164" s="117">
        <v>5.9999999999999995E-4</v>
      </c>
      <c r="J164" s="117">
        <v>1.6000000000000001E-3</v>
      </c>
      <c r="K164" s="117">
        <v>1E-4</v>
      </c>
    </row>
    <row r="165" spans="2:11" customFormat="1" ht="12.75">
      <c r="B165" s="97" t="s">
        <v>2718</v>
      </c>
      <c r="C165" s="97" t="s">
        <v>2719</v>
      </c>
      <c r="D165" s="97" t="s">
        <v>110</v>
      </c>
      <c r="E165" s="97" t="s">
        <v>3460</v>
      </c>
      <c r="F165" s="116">
        <v>3223797.28</v>
      </c>
      <c r="G165" s="116">
        <v>99.865300000000033</v>
      </c>
      <c r="H165" s="116">
        <v>12556.839654196499</v>
      </c>
      <c r="I165" s="117">
        <v>1.2999999999999999E-3</v>
      </c>
      <c r="J165" s="117">
        <v>1.44E-2</v>
      </c>
      <c r="K165" s="117">
        <v>1.1999999999999999E-3</v>
      </c>
    </row>
    <row r="166" spans="2:11" customFormat="1">
      <c r="B166" s="97" t="s">
        <v>262</v>
      </c>
      <c r="C166" s="101"/>
      <c r="D166" s="97"/>
      <c r="E166" s="97"/>
      <c r="F166" s="97"/>
      <c r="G166" s="97"/>
      <c r="H166" s="97"/>
      <c r="I166" s="97"/>
      <c r="J166" s="97"/>
      <c r="K166" s="97"/>
    </row>
    <row r="167" spans="2:11" customFormat="1">
      <c r="B167" s="97" t="s">
        <v>381</v>
      </c>
      <c r="C167" s="101"/>
      <c r="D167" s="97"/>
      <c r="E167" s="97"/>
      <c r="F167" s="97"/>
      <c r="G167" s="97"/>
      <c r="H167" s="97"/>
      <c r="I167" s="97"/>
      <c r="J167" s="97"/>
      <c r="K167" s="97"/>
    </row>
    <row r="168" spans="2:11" customFormat="1">
      <c r="B168" s="97" t="s">
        <v>382</v>
      </c>
      <c r="C168" s="101"/>
      <c r="D168" s="97"/>
      <c r="E168" s="97"/>
      <c r="F168" s="97"/>
      <c r="G168" s="97"/>
      <c r="H168" s="97"/>
      <c r="I168" s="97"/>
      <c r="J168" s="97"/>
      <c r="K168" s="97"/>
    </row>
    <row r="169" spans="2:11" customFormat="1">
      <c r="B169" s="97" t="s">
        <v>383</v>
      </c>
      <c r="C169" s="101"/>
      <c r="D169" s="97"/>
      <c r="E169" s="97"/>
      <c r="F169" s="97"/>
      <c r="G169" s="97"/>
      <c r="H169" s="97"/>
      <c r="I169" s="97"/>
      <c r="J169" s="97"/>
      <c r="K169" s="97"/>
    </row>
    <row r="170" spans="2:11" customFormat="1">
      <c r="B170" s="97"/>
      <c r="C170" s="101"/>
      <c r="D170" s="97"/>
      <c r="E170" s="97"/>
      <c r="F170" s="97"/>
      <c r="G170" s="97"/>
      <c r="H170" s="97"/>
      <c r="I170" s="97"/>
      <c r="J170" s="97"/>
      <c r="K170" s="97"/>
    </row>
    <row r="171" spans="2:11" customFormat="1">
      <c r="B171" s="97"/>
      <c r="C171" s="101"/>
      <c r="D171" s="97"/>
      <c r="E171" s="97"/>
      <c r="F171" s="97"/>
      <c r="G171" s="97"/>
      <c r="H171" s="97"/>
      <c r="I171" s="97"/>
      <c r="J171" s="97"/>
      <c r="K171" s="97"/>
    </row>
    <row r="172" spans="2:11" customFormat="1">
      <c r="B172" s="97"/>
      <c r="C172" s="101"/>
      <c r="D172" s="97"/>
      <c r="E172" s="97"/>
      <c r="F172" s="97"/>
      <c r="G172" s="97"/>
      <c r="H172" s="97"/>
      <c r="I172" s="97"/>
      <c r="J172" s="97"/>
      <c r="K172" s="97"/>
    </row>
    <row r="173" spans="2:11" customFormat="1">
      <c r="B173" s="97"/>
      <c r="C173" s="101"/>
      <c r="D173" s="97"/>
      <c r="E173" s="97"/>
      <c r="F173" s="97"/>
      <c r="G173" s="97"/>
      <c r="H173" s="97"/>
      <c r="I173" s="97"/>
      <c r="J173" s="97"/>
      <c r="K173" s="97"/>
    </row>
    <row r="174" spans="2:11" customFormat="1">
      <c r="B174" s="97"/>
      <c r="C174" s="101"/>
      <c r="D174" s="97"/>
      <c r="E174" s="97"/>
      <c r="F174" s="97"/>
      <c r="G174" s="97"/>
      <c r="H174" s="97"/>
      <c r="I174" s="97"/>
      <c r="J174" s="97"/>
      <c r="K174" s="97"/>
    </row>
    <row r="175" spans="2:11" customFormat="1">
      <c r="B175" s="97"/>
      <c r="C175" s="101"/>
      <c r="D175" s="97"/>
      <c r="E175" s="97"/>
      <c r="F175" s="97"/>
      <c r="G175" s="97"/>
      <c r="H175" s="97"/>
      <c r="I175" s="97"/>
      <c r="J175" s="97"/>
      <c r="K175" s="97"/>
    </row>
    <row r="176" spans="2:11" customFormat="1">
      <c r="B176" s="97"/>
      <c r="C176" s="101"/>
      <c r="D176" s="97"/>
      <c r="E176" s="97"/>
      <c r="F176" s="97"/>
      <c r="G176" s="97"/>
      <c r="H176" s="97"/>
      <c r="I176" s="97"/>
      <c r="J176" s="97"/>
      <c r="K176" s="97"/>
    </row>
    <row r="177" spans="3:3" customFormat="1">
      <c r="C177" s="101"/>
    </row>
    <row r="178" spans="3:3" customFormat="1">
      <c r="C178" s="101"/>
    </row>
    <row r="179" spans="3:3" customFormat="1">
      <c r="C179" s="101"/>
    </row>
    <row r="180" spans="3:3" customFormat="1">
      <c r="C180" s="101"/>
    </row>
    <row r="181" spans="3:3" customFormat="1">
      <c r="C181" s="101"/>
    </row>
    <row r="182" spans="3:3" customFormat="1">
      <c r="C182" s="101"/>
    </row>
    <row r="183" spans="3:3" customFormat="1">
      <c r="C183" s="101"/>
    </row>
    <row r="184" spans="3:3" customFormat="1">
      <c r="C184" s="101"/>
    </row>
    <row r="185" spans="3:3" customFormat="1">
      <c r="C185" s="101"/>
    </row>
    <row r="186" spans="3:3" customFormat="1">
      <c r="C186" s="101"/>
    </row>
    <row r="187" spans="3:3" customFormat="1">
      <c r="C187" s="101"/>
    </row>
    <row r="188" spans="3:3" customFormat="1">
      <c r="C188" s="101"/>
    </row>
    <row r="189" spans="3:3" customFormat="1">
      <c r="C189" s="101"/>
    </row>
    <row r="190" spans="3:3" customFormat="1">
      <c r="C190" s="101"/>
    </row>
    <row r="191" spans="3:3" customFormat="1">
      <c r="C191" s="101"/>
    </row>
    <row r="192" spans="3:3" customFormat="1">
      <c r="C192" s="101"/>
    </row>
    <row r="193" spans="3:3" customFormat="1">
      <c r="C193" s="101"/>
    </row>
    <row r="194" spans="3:3" customFormat="1">
      <c r="C194" s="101"/>
    </row>
    <row r="195" spans="3:3" customFormat="1">
      <c r="C195" s="101"/>
    </row>
    <row r="196" spans="3:3" customFormat="1">
      <c r="C196" s="101"/>
    </row>
    <row r="197" spans="3:3" customFormat="1">
      <c r="C197" s="101"/>
    </row>
    <row r="198" spans="3:3" customFormat="1">
      <c r="C198" s="101"/>
    </row>
    <row r="199" spans="3:3" customFormat="1">
      <c r="C199" s="101"/>
    </row>
    <row r="200" spans="3:3" customFormat="1">
      <c r="C200" s="101"/>
    </row>
    <row r="201" spans="3:3" customFormat="1">
      <c r="C201" s="101"/>
    </row>
    <row r="202" spans="3:3" customFormat="1">
      <c r="C202" s="101"/>
    </row>
    <row r="203" spans="3:3" customFormat="1">
      <c r="C203" s="101"/>
    </row>
    <row r="204" spans="3:3" customFormat="1">
      <c r="C204" s="101"/>
    </row>
    <row r="205" spans="3:3" customFormat="1">
      <c r="C205" s="101"/>
    </row>
    <row r="206" spans="3:3" customFormat="1">
      <c r="C206" s="101"/>
    </row>
    <row r="207" spans="3:3" customFormat="1">
      <c r="C207" s="101"/>
    </row>
    <row r="208" spans="3:3" customFormat="1">
      <c r="C208" s="101"/>
    </row>
    <row r="209" spans="3:3" customFormat="1">
      <c r="C209" s="101"/>
    </row>
    <row r="210" spans="3:3" customFormat="1">
      <c r="C210" s="101"/>
    </row>
    <row r="211" spans="3:3" customFormat="1">
      <c r="C211" s="101"/>
    </row>
    <row r="212" spans="3:3" customFormat="1">
      <c r="C212" s="101"/>
    </row>
    <row r="213" spans="3:3" customFormat="1">
      <c r="C213" s="101"/>
    </row>
    <row r="214" spans="3:3" customFormat="1">
      <c r="C214" s="101"/>
    </row>
    <row r="215" spans="3:3" customFormat="1">
      <c r="C215" s="101"/>
    </row>
    <row r="216" spans="3:3" customFormat="1">
      <c r="C216" s="101"/>
    </row>
    <row r="217" spans="3:3" customFormat="1">
      <c r="C217" s="101"/>
    </row>
    <row r="218" spans="3:3" customFormat="1">
      <c r="C218" s="101"/>
    </row>
    <row r="219" spans="3:3" customFormat="1">
      <c r="C219" s="101"/>
    </row>
    <row r="220" spans="3:3" customFormat="1">
      <c r="C220" s="101"/>
    </row>
    <row r="221" spans="3:3" customFormat="1">
      <c r="C221" s="101"/>
    </row>
    <row r="222" spans="3:3" customFormat="1">
      <c r="C222" s="101"/>
    </row>
    <row r="223" spans="3:3" customFormat="1">
      <c r="C223" s="101"/>
    </row>
    <row r="224" spans="3:3" customFormat="1">
      <c r="C224" s="101"/>
    </row>
    <row r="225" spans="3:3" customFormat="1">
      <c r="C225" s="101"/>
    </row>
    <row r="226" spans="3:3" customFormat="1">
      <c r="C226" s="101"/>
    </row>
    <row r="227" spans="3:3" customFormat="1">
      <c r="C227" s="101"/>
    </row>
    <row r="228" spans="3:3" customFormat="1">
      <c r="C228" s="101"/>
    </row>
    <row r="229" spans="3:3" customFormat="1">
      <c r="C229" s="101"/>
    </row>
    <row r="230" spans="3:3" customFormat="1">
      <c r="C230" s="101"/>
    </row>
    <row r="231" spans="3:3" customFormat="1">
      <c r="C231" s="101"/>
    </row>
    <row r="232" spans="3:3" customFormat="1">
      <c r="C232" s="101"/>
    </row>
    <row r="233" spans="3:3" customFormat="1">
      <c r="C233" s="101"/>
    </row>
    <row r="234" spans="3:3" customFormat="1">
      <c r="C234" s="101"/>
    </row>
    <row r="235" spans="3:3" customFormat="1">
      <c r="C235" s="101"/>
    </row>
    <row r="236" spans="3:3" customFormat="1">
      <c r="C236" s="101"/>
    </row>
    <row r="237" spans="3:3" customFormat="1">
      <c r="C237" s="101"/>
    </row>
    <row r="238" spans="3:3" customFormat="1">
      <c r="C238" s="101"/>
    </row>
    <row r="239" spans="3:3" customFormat="1">
      <c r="C239" s="101"/>
    </row>
    <row r="240" spans="3:3" customFormat="1">
      <c r="C240" s="101"/>
    </row>
    <row r="241" spans="3:3" customFormat="1">
      <c r="C241" s="101"/>
    </row>
    <row r="242" spans="3:3" customFormat="1">
      <c r="C242" s="101"/>
    </row>
    <row r="243" spans="3:3" customFormat="1">
      <c r="C243" s="101"/>
    </row>
    <row r="244" spans="3:3" customFormat="1">
      <c r="C244" s="101"/>
    </row>
    <row r="245" spans="3:3" customFormat="1">
      <c r="C245" s="101"/>
    </row>
    <row r="246" spans="3:3" customFormat="1">
      <c r="C246" s="101"/>
    </row>
    <row r="247" spans="3:3" customFormat="1">
      <c r="C247" s="101"/>
    </row>
    <row r="248" spans="3:3" customFormat="1">
      <c r="C248" s="101"/>
    </row>
    <row r="249" spans="3:3" customFormat="1">
      <c r="C249" s="101"/>
    </row>
    <row r="250" spans="3:3" customFormat="1">
      <c r="C250" s="101"/>
    </row>
    <row r="251" spans="3:3" customFormat="1">
      <c r="C251" s="101"/>
    </row>
    <row r="252" spans="3:3" customFormat="1">
      <c r="C252" s="101"/>
    </row>
    <row r="253" spans="3:3" customFormat="1">
      <c r="C253" s="101"/>
    </row>
    <row r="254" spans="3:3" customFormat="1">
      <c r="C254" s="101"/>
    </row>
    <row r="255" spans="3:3" customFormat="1">
      <c r="C255" s="101"/>
    </row>
    <row r="256" spans="3:3" customFormat="1">
      <c r="C256" s="101"/>
    </row>
    <row r="257" spans="3:3" customFormat="1">
      <c r="C257" s="101"/>
    </row>
    <row r="258" spans="3:3" customFormat="1">
      <c r="C258" s="101"/>
    </row>
    <row r="259" spans="3:3" customFormat="1">
      <c r="C259" s="101"/>
    </row>
    <row r="260" spans="3:3" customFormat="1">
      <c r="C260" s="101"/>
    </row>
    <row r="261" spans="3:3" customFormat="1">
      <c r="C261" s="101"/>
    </row>
    <row r="262" spans="3:3" customFormat="1">
      <c r="C262" s="101"/>
    </row>
    <row r="263" spans="3:3" customFormat="1">
      <c r="C263" s="101"/>
    </row>
    <row r="264" spans="3:3" customFormat="1">
      <c r="C264" s="101"/>
    </row>
    <row r="265" spans="3:3" customFormat="1">
      <c r="C265" s="101"/>
    </row>
    <row r="266" spans="3:3" customFormat="1">
      <c r="C266" s="101"/>
    </row>
    <row r="267" spans="3:3" customFormat="1">
      <c r="C267" s="101"/>
    </row>
    <row r="268" spans="3:3" customFormat="1">
      <c r="C268" s="101"/>
    </row>
    <row r="269" spans="3:3" customFormat="1">
      <c r="C269" s="101"/>
    </row>
    <row r="270" spans="3:3" customFormat="1">
      <c r="C270" s="101"/>
    </row>
    <row r="271" spans="3:3" customFormat="1">
      <c r="C271" s="101"/>
    </row>
    <row r="272" spans="3:3" customFormat="1">
      <c r="C272" s="101"/>
    </row>
    <row r="273" spans="3:3" customFormat="1">
      <c r="C273" s="101"/>
    </row>
    <row r="274" spans="3:3" customFormat="1">
      <c r="C274" s="101"/>
    </row>
    <row r="275" spans="3:3" customFormat="1">
      <c r="C275" s="101"/>
    </row>
    <row r="276" spans="3:3" customFormat="1">
      <c r="C276" s="101"/>
    </row>
    <row r="277" spans="3:3" customFormat="1">
      <c r="C277" s="101"/>
    </row>
    <row r="278" spans="3:3" customFormat="1">
      <c r="C278" s="101"/>
    </row>
    <row r="279" spans="3:3" customFormat="1">
      <c r="C279" s="101"/>
    </row>
    <row r="280" spans="3:3" customFormat="1">
      <c r="C280" s="101"/>
    </row>
    <row r="281" spans="3:3" customFormat="1">
      <c r="C281" s="101"/>
    </row>
    <row r="282" spans="3:3" customFormat="1">
      <c r="C282" s="101"/>
    </row>
    <row r="283" spans="3:3" customFormat="1">
      <c r="C283" s="101"/>
    </row>
    <row r="284" spans="3:3" customFormat="1">
      <c r="C284" s="101"/>
    </row>
    <row r="285" spans="3:3" customFormat="1">
      <c r="C285" s="101"/>
    </row>
    <row r="286" spans="3:3" customFormat="1">
      <c r="C286" s="101"/>
    </row>
    <row r="287" spans="3:3" customFormat="1">
      <c r="C287" s="101"/>
    </row>
    <row r="288" spans="3:3" customFormat="1">
      <c r="C288" s="101"/>
    </row>
    <row r="289" spans="3:3" customFormat="1">
      <c r="C289" s="101"/>
    </row>
    <row r="290" spans="3:3" customFormat="1">
      <c r="C290" s="101"/>
    </row>
    <row r="291" spans="3:3" customFormat="1">
      <c r="C291" s="101"/>
    </row>
    <row r="292" spans="3:3" customFormat="1">
      <c r="C292" s="101"/>
    </row>
    <row r="293" spans="3:3" customFormat="1">
      <c r="C293" s="101"/>
    </row>
    <row r="294" spans="3:3" customFormat="1">
      <c r="C294" s="101"/>
    </row>
    <row r="295" spans="3:3" customFormat="1">
      <c r="C295" s="101"/>
    </row>
    <row r="296" spans="3:3" customFormat="1">
      <c r="C296" s="101"/>
    </row>
    <row r="297" spans="3:3" customFormat="1">
      <c r="C297" s="101"/>
    </row>
    <row r="298" spans="3:3" customFormat="1">
      <c r="C298" s="101"/>
    </row>
    <row r="299" spans="3:3" customFormat="1">
      <c r="C299" s="101"/>
    </row>
    <row r="300" spans="3:3" customFormat="1">
      <c r="C300" s="101"/>
    </row>
    <row r="301" spans="3:3" customFormat="1">
      <c r="C301" s="101"/>
    </row>
    <row r="302" spans="3:3" customFormat="1">
      <c r="C302" s="101"/>
    </row>
    <row r="303" spans="3:3" customFormat="1">
      <c r="C303" s="101"/>
    </row>
    <row r="304" spans="3:3" customFormat="1">
      <c r="C304" s="101"/>
    </row>
    <row r="305" spans="3:3" customFormat="1">
      <c r="C305" s="101"/>
    </row>
    <row r="306" spans="3:3" customFormat="1">
      <c r="C306" s="101"/>
    </row>
    <row r="307" spans="3:3" customFormat="1">
      <c r="C307" s="101"/>
    </row>
    <row r="308" spans="3:3" customFormat="1">
      <c r="C308" s="101"/>
    </row>
    <row r="309" spans="3:3" customFormat="1">
      <c r="C309" s="101"/>
    </row>
    <row r="310" spans="3:3" customFormat="1">
      <c r="C310" s="101"/>
    </row>
    <row r="311" spans="3:3" customFormat="1">
      <c r="C311" s="101"/>
    </row>
    <row r="312" spans="3:3" customFormat="1">
      <c r="C312" s="101"/>
    </row>
    <row r="313" spans="3:3" customFormat="1">
      <c r="C313" s="101"/>
    </row>
    <row r="314" spans="3:3" customFormat="1">
      <c r="C314" s="101"/>
    </row>
    <row r="315" spans="3:3" customFormat="1">
      <c r="C315" s="101"/>
    </row>
    <row r="316" spans="3:3" customFormat="1">
      <c r="C316" s="101"/>
    </row>
    <row r="317" spans="3:3" customFormat="1">
      <c r="C317" s="101"/>
    </row>
    <row r="318" spans="3:3" customFormat="1">
      <c r="C318" s="101"/>
    </row>
    <row r="319" spans="3:3" customFormat="1">
      <c r="C319" s="101"/>
    </row>
    <row r="320" spans="3:3" customFormat="1">
      <c r="C320" s="101"/>
    </row>
    <row r="321" spans="3:3" customFormat="1">
      <c r="C321" s="101"/>
    </row>
    <row r="322" spans="3:3" customFormat="1">
      <c r="C322" s="101"/>
    </row>
    <row r="323" spans="3:3" customFormat="1">
      <c r="C323" s="101"/>
    </row>
    <row r="324" spans="3:3" customFormat="1">
      <c r="C324" s="101"/>
    </row>
    <row r="325" spans="3:3" customFormat="1">
      <c r="C325" s="101"/>
    </row>
    <row r="326" spans="3:3" customFormat="1">
      <c r="C326" s="101"/>
    </row>
    <row r="327" spans="3:3" customFormat="1">
      <c r="C327" s="101"/>
    </row>
    <row r="328" spans="3:3" customFormat="1">
      <c r="C328" s="101"/>
    </row>
    <row r="329" spans="3:3" customFormat="1">
      <c r="C329" s="101"/>
    </row>
    <row r="330" spans="3:3" customFormat="1">
      <c r="C330" s="101"/>
    </row>
    <row r="331" spans="3:3" customFormat="1">
      <c r="C331" s="101"/>
    </row>
    <row r="332" spans="3:3" customFormat="1">
      <c r="C332" s="101"/>
    </row>
    <row r="333" spans="3:3" customFormat="1">
      <c r="C333" s="101"/>
    </row>
    <row r="334" spans="3:3" customFormat="1">
      <c r="C334" s="101"/>
    </row>
    <row r="335" spans="3:3" customFormat="1">
      <c r="C335" s="101"/>
    </row>
    <row r="336" spans="3:3" customFormat="1">
      <c r="C336" s="101"/>
    </row>
    <row r="337" spans="3:3" customFormat="1">
      <c r="C337" s="101"/>
    </row>
    <row r="338" spans="3:3" customFormat="1">
      <c r="C338" s="101"/>
    </row>
    <row r="339" spans="3:3" customFormat="1">
      <c r="C339" s="101"/>
    </row>
    <row r="340" spans="3:3" customFormat="1">
      <c r="C340" s="101"/>
    </row>
    <row r="341" spans="3:3" customFormat="1">
      <c r="C341" s="101"/>
    </row>
    <row r="342" spans="3:3" customFormat="1">
      <c r="C342" s="101"/>
    </row>
    <row r="343" spans="3:3" customFormat="1">
      <c r="C343" s="101"/>
    </row>
    <row r="344" spans="3:3" customFormat="1">
      <c r="C344" s="101"/>
    </row>
    <row r="345" spans="3:3" customFormat="1">
      <c r="C345" s="101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3627</v>
      </c>
    </row>
    <row r="3" spans="2:59" s="1" customFormat="1">
      <c r="B3" s="2" t="s">
        <v>2</v>
      </c>
      <c r="C3" s="26" t="s">
        <v>3628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59" ht="26.25" customHeight="1">
      <c r="B7" s="131" t="s">
        <v>141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2720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223</v>
      </c>
      <c r="C13" t="s">
        <v>223</v>
      </c>
      <c r="D13" t="s">
        <v>223</v>
      </c>
      <c r="E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2223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262</v>
      </c>
      <c r="C16" s="16"/>
      <c r="D16" s="16"/>
    </row>
    <row r="17" spans="2:4">
      <c r="B17" t="s">
        <v>381</v>
      </c>
      <c r="C17" s="16"/>
      <c r="D17" s="16"/>
    </row>
    <row r="18" spans="2:4">
      <c r="B18" t="s">
        <v>382</v>
      </c>
      <c r="C18" s="16"/>
      <c r="D18" s="16"/>
    </row>
    <row r="19" spans="2:4">
      <c r="B19" t="s">
        <v>383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3627</v>
      </c>
    </row>
    <row r="3" spans="2:52" s="1" customFormat="1">
      <c r="B3" s="2" t="s">
        <v>2</v>
      </c>
      <c r="C3" s="26" t="s">
        <v>3628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52" ht="26.25" customHeight="1">
      <c r="B7" s="131" t="s">
        <v>142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2226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2235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2721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2236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1130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2226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2246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2236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2247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1130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262</v>
      </c>
      <c r="C34" s="16"/>
      <c r="D34" s="16"/>
    </row>
    <row r="35" spans="2:12">
      <c r="B35" t="s">
        <v>381</v>
      </c>
      <c r="C35" s="16"/>
      <c r="D35" s="16"/>
    </row>
    <row r="36" spans="2:12">
      <c r="B36" t="s">
        <v>382</v>
      </c>
      <c r="C36" s="16"/>
      <c r="D36" s="16"/>
    </row>
    <row r="37" spans="2:12">
      <c r="B37" t="s">
        <v>383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6" workbookViewId="0">
      <selection activeCell="I15" sqref="I1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3627</v>
      </c>
    </row>
    <row r="3" spans="2:13" s="1" customFormat="1">
      <c r="B3" s="2" t="s">
        <v>2</v>
      </c>
      <c r="C3" s="26" t="s">
        <v>3628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21" t="s">
        <v>47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6">
        <v>0</v>
      </c>
      <c r="J11" s="87">
        <f>J12+J56</f>
        <v>896488.78980080457</v>
      </c>
      <c r="K11" s="86">
        <f>J11/$J$11</f>
        <v>1</v>
      </c>
      <c r="L11" s="86">
        <f>J11/'סכום נכסי הקרן'!$C$42</f>
        <v>8.2423964421232745E-2</v>
      </c>
    </row>
    <row r="12" spans="2:13">
      <c r="B12" s="88" t="s">
        <v>207</v>
      </c>
      <c r="C12" s="26"/>
      <c r="D12" s="27"/>
      <c r="E12" s="27"/>
      <c r="F12" s="27"/>
      <c r="G12" s="27"/>
      <c r="H12" s="27"/>
      <c r="I12" s="89">
        <v>0</v>
      </c>
      <c r="J12" s="90">
        <f>J13+J19+J46+J48+J50+J52+J54</f>
        <v>896446.63318900252</v>
      </c>
      <c r="K12" s="89">
        <f t="shared" ref="K12:K64" si="0">J12/$J$11</f>
        <v>0.99995297586285337</v>
      </c>
      <c r="L12" s="89">
        <f>J12/'סכום נכסי הקרן'!$C$42</f>
        <v>8.242008850542562E-2</v>
      </c>
    </row>
    <row r="13" spans="2:13">
      <c r="B13" s="88" t="s">
        <v>208</v>
      </c>
      <c r="C13" s="26"/>
      <c r="D13" s="27"/>
      <c r="E13" s="27"/>
      <c r="F13" s="27"/>
      <c r="G13" s="27"/>
      <c r="H13" s="27"/>
      <c r="I13" s="89">
        <v>0</v>
      </c>
      <c r="J13" s="90">
        <f>SUM(J14:J18)</f>
        <v>266665.40830000001</v>
      </c>
      <c r="K13" s="89">
        <f t="shared" si="0"/>
        <v>0.29745537404795852</v>
      </c>
      <c r="L13" s="89">
        <f>J13/'סכום נכסי הקרן'!$C$42</f>
        <v>2.4517451167433413E-2</v>
      </c>
    </row>
    <row r="14" spans="2:13">
      <c r="B14" s="91" t="s">
        <v>3629</v>
      </c>
      <c r="C14" t="s">
        <v>209</v>
      </c>
      <c r="D14" t="s">
        <v>210</v>
      </c>
      <c r="E14" t="s">
        <v>211</v>
      </c>
      <c r="F14" t="s">
        <v>150</v>
      </c>
      <c r="G14" t="s">
        <v>102</v>
      </c>
      <c r="H14" s="79">
        <v>0</v>
      </c>
      <c r="I14" s="79">
        <v>0</v>
      </c>
      <c r="J14" s="78">
        <v>2.3520099999999999</v>
      </c>
      <c r="K14" s="79">
        <f t="shared" si="0"/>
        <v>2.6235799340252823E-6</v>
      </c>
      <c r="L14" s="79">
        <f>J14/'סכום נכסי הקרן'!$C$42</f>
        <v>2.1624585913836001E-7</v>
      </c>
    </row>
    <row r="15" spans="2:13">
      <c r="B15" s="91" t="s">
        <v>3630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41078.753810000002</v>
      </c>
      <c r="K15" s="79">
        <f t="shared" si="0"/>
        <v>4.5821826527387477E-2</v>
      </c>
      <c r="L15" s="79">
        <f>J15/'סכום נכסי הקרן'!$C$42</f>
        <v>3.776816599409284E-3</v>
      </c>
    </row>
    <row r="16" spans="2:13">
      <c r="B16" s="91" t="s">
        <v>3631</v>
      </c>
      <c r="C16" t="s">
        <v>216</v>
      </c>
      <c r="D16" t="s">
        <v>217</v>
      </c>
      <c r="E16" t="s">
        <v>214</v>
      </c>
      <c r="F16" t="s">
        <v>215</v>
      </c>
      <c r="G16" t="s">
        <v>102</v>
      </c>
      <c r="H16" s="79">
        <v>0</v>
      </c>
      <c r="I16" s="79">
        <v>0</v>
      </c>
      <c r="J16" s="78">
        <v>20023.546279999999</v>
      </c>
      <c r="K16" s="79">
        <f t="shared" si="0"/>
        <v>2.2335523330357685E-2</v>
      </c>
      <c r="L16" s="79">
        <f>J16/'סכום נכסי הקרן'!$C$42</f>
        <v>1.8409823803110159E-3</v>
      </c>
    </row>
    <row r="17" spans="2:12">
      <c r="B17" s="91" t="s">
        <v>3632</v>
      </c>
      <c r="C17" t="s">
        <v>218</v>
      </c>
      <c r="D17" t="s">
        <v>219</v>
      </c>
      <c r="E17" t="s">
        <v>214</v>
      </c>
      <c r="F17" t="s">
        <v>215</v>
      </c>
      <c r="G17" t="s">
        <v>102</v>
      </c>
      <c r="H17" s="79">
        <v>0</v>
      </c>
      <c r="I17" s="79">
        <v>0</v>
      </c>
      <c r="J17" s="78">
        <v>2609.26847</v>
      </c>
      <c r="K17" s="79">
        <f t="shared" si="0"/>
        <v>2.9105422172426348E-3</v>
      </c>
      <c r="L17" s="79">
        <f>J17/'סכום נכסי הקרן'!$C$42</f>
        <v>2.3989842816050277E-4</v>
      </c>
    </row>
    <row r="18" spans="2:12">
      <c r="B18" s="91" t="s">
        <v>3633</v>
      </c>
      <c r="C18" t="s">
        <v>220</v>
      </c>
      <c r="D18" t="s">
        <v>221</v>
      </c>
      <c r="E18" t="s">
        <v>214</v>
      </c>
      <c r="F18" t="s">
        <v>215</v>
      </c>
      <c r="G18" t="s">
        <v>102</v>
      </c>
      <c r="H18" s="79">
        <v>0</v>
      </c>
      <c r="I18" s="79">
        <v>0</v>
      </c>
      <c r="J18" s="78">
        <f>200200.5239+(7535.5+92473.89+42246.13+2608708.31)/1000</f>
        <v>202951.48772999999</v>
      </c>
      <c r="K18" s="79">
        <f t="shared" si="0"/>
        <v>0.22638485839303671</v>
      </c>
      <c r="L18" s="79">
        <f>J18/'סכום נכסי הקרן'!$C$42</f>
        <v>1.865953751369347E-2</v>
      </c>
    </row>
    <row r="19" spans="2:12">
      <c r="B19" s="88" t="s">
        <v>222</v>
      </c>
      <c r="D19" s="16"/>
      <c r="I19" s="89">
        <v>0</v>
      </c>
      <c r="J19" s="90">
        <f>SUM(J20:J45)</f>
        <v>488737.03179900249</v>
      </c>
      <c r="K19" s="89">
        <f t="shared" si="0"/>
        <v>0.54516803484804033</v>
      </c>
      <c r="L19" s="89">
        <f>J19/'סכום נכסי הקרן'!$C$42</f>
        <v>4.4934910707908247E-2</v>
      </c>
    </row>
    <row r="20" spans="2:12">
      <c r="B20" s="91" t="s">
        <v>3631</v>
      </c>
      <c r="C20" t="s">
        <v>225</v>
      </c>
      <c r="D20" t="s">
        <v>217</v>
      </c>
      <c r="E20" t="s">
        <v>214</v>
      </c>
      <c r="F20" t="s">
        <v>215</v>
      </c>
      <c r="G20" t="s">
        <v>120</v>
      </c>
      <c r="H20" s="79">
        <v>0</v>
      </c>
      <c r="I20" s="79">
        <v>0</v>
      </c>
      <c r="J20" s="78">
        <v>0.49109097600000001</v>
      </c>
      <c r="K20" s="79">
        <f t="shared" si="0"/>
        <v>5.4779377231155114E-7</v>
      </c>
      <c r="L20" s="79">
        <f>J20/'סכום נכסי הקרן'!$C$42</f>
        <v>4.5151334399180164E-8</v>
      </c>
    </row>
    <row r="21" spans="2:12">
      <c r="B21" s="91" t="s">
        <v>3633</v>
      </c>
      <c r="C21" t="s">
        <v>226</v>
      </c>
      <c r="D21" t="s">
        <v>221</v>
      </c>
      <c r="E21" t="s">
        <v>214</v>
      </c>
      <c r="F21" t="s">
        <v>215</v>
      </c>
      <c r="G21" t="s">
        <v>120</v>
      </c>
      <c r="H21" s="79">
        <v>0</v>
      </c>
      <c r="I21" s="79">
        <v>0</v>
      </c>
      <c r="J21" s="78">
        <f>0.006798986+10.88217895</f>
        <v>10.888977936</v>
      </c>
      <c r="K21" s="79">
        <f t="shared" si="0"/>
        <v>1.2146251085213768E-5</v>
      </c>
      <c r="L21" s="79">
        <f>J21/'סכום נכסי הקרן'!$C$42</f>
        <v>1.0011421672990192E-6</v>
      </c>
    </row>
    <row r="22" spans="2:12">
      <c r="B22" s="91" t="s">
        <v>3630</v>
      </c>
      <c r="C22" t="s">
        <v>230</v>
      </c>
      <c r="D22" t="s">
        <v>213</v>
      </c>
      <c r="E22" t="s">
        <v>214</v>
      </c>
      <c r="F22" t="s">
        <v>215</v>
      </c>
      <c r="G22" t="s">
        <v>106</v>
      </c>
      <c r="H22" s="79">
        <v>0</v>
      </c>
      <c r="I22" s="79">
        <v>0</v>
      </c>
      <c r="J22" s="78">
        <v>3819.1799724500002</v>
      </c>
      <c r="K22" s="79">
        <f t="shared" si="0"/>
        <v>4.2601536303634125E-3</v>
      </c>
      <c r="L22" s="79">
        <f>J22/'סכום נכסי הקרן'!$C$42</f>
        <v>3.5113875125805942E-4</v>
      </c>
    </row>
    <row r="23" spans="2:12">
      <c r="B23" s="91" t="s">
        <v>3631</v>
      </c>
      <c r="C23" t="s">
        <v>231</v>
      </c>
      <c r="D23" t="s">
        <v>217</v>
      </c>
      <c r="E23" t="s">
        <v>214</v>
      </c>
      <c r="F23" t="s">
        <v>215</v>
      </c>
      <c r="G23" t="s">
        <v>106</v>
      </c>
      <c r="H23" s="79">
        <v>0</v>
      </c>
      <c r="I23" s="79">
        <v>0</v>
      </c>
      <c r="J23" s="78">
        <v>28427.678941850001</v>
      </c>
      <c r="K23" s="79">
        <f t="shared" si="0"/>
        <v>3.1710021659240709E-2</v>
      </c>
      <c r="L23" s="79">
        <f>J23/'סכום נכסי הקרן'!$C$42</f>
        <v>2.6136656970377754E-3</v>
      </c>
    </row>
    <row r="24" spans="2:12">
      <c r="B24" s="91" t="s">
        <v>3633</v>
      </c>
      <c r="C24" t="s">
        <v>232</v>
      </c>
      <c r="D24" t="s">
        <v>221</v>
      </c>
      <c r="E24" t="s">
        <v>214</v>
      </c>
      <c r="F24" t="s">
        <v>215</v>
      </c>
      <c r="G24" t="s">
        <v>205</v>
      </c>
      <c r="H24" s="79">
        <v>0</v>
      </c>
      <c r="I24" s="79">
        <v>0</v>
      </c>
      <c r="J24" s="78">
        <v>3.2880184999999999E-2</v>
      </c>
      <c r="K24" s="79">
        <f t="shared" si="0"/>
        <v>3.6676627052197514E-8</v>
      </c>
      <c r="L24" s="79">
        <f>J24/'סכום נכסי הקרן'!$C$42</f>
        <v>3.0230330032411502E-9</v>
      </c>
    </row>
    <row r="25" spans="2:12">
      <c r="B25" s="91" t="s">
        <v>3632</v>
      </c>
      <c r="C25" t="s">
        <v>233</v>
      </c>
      <c r="D25" t="s">
        <v>219</v>
      </c>
      <c r="E25" t="s">
        <v>214</v>
      </c>
      <c r="F25" t="s">
        <v>215</v>
      </c>
      <c r="G25" t="s">
        <v>106</v>
      </c>
      <c r="H25" s="79">
        <v>0</v>
      </c>
      <c r="I25" s="79">
        <v>0</v>
      </c>
      <c r="J25" s="78">
        <v>5.7574750000000001E-2</v>
      </c>
      <c r="K25" s="79">
        <f t="shared" si="0"/>
        <v>6.422249854657171E-8</v>
      </c>
      <c r="L25" s="79">
        <f>J25/'סכום נכסי הקרן'!$C$42</f>
        <v>5.2934729352452982E-9</v>
      </c>
    </row>
    <row r="26" spans="2:12">
      <c r="B26" s="91" t="s">
        <v>3633</v>
      </c>
      <c r="C26" t="s">
        <v>234</v>
      </c>
      <c r="D26" t="s">
        <v>221</v>
      </c>
      <c r="E26" t="s">
        <v>214</v>
      </c>
      <c r="F26" t="s">
        <v>215</v>
      </c>
      <c r="G26" t="s">
        <v>106</v>
      </c>
      <c r="H26" s="79">
        <v>0</v>
      </c>
      <c r="I26" s="79">
        <v>0</v>
      </c>
      <c r="J26" s="78">
        <f>75955.18281095+361281.49240085</f>
        <v>437236.67521180003</v>
      </c>
      <c r="K26" s="79">
        <f t="shared" si="0"/>
        <v>0.48772129689312888</v>
      </c>
      <c r="L26" s="79">
        <f>J26/'סכום נכסי הקרן'!$C$42</f>
        <v>4.0199922822596747E-2</v>
      </c>
    </row>
    <row r="27" spans="2:12">
      <c r="B27" s="91" t="s">
        <v>3630</v>
      </c>
      <c r="C27" t="s">
        <v>236</v>
      </c>
      <c r="D27" t="s">
        <v>213</v>
      </c>
      <c r="E27" t="s">
        <v>214</v>
      </c>
      <c r="F27" t="s">
        <v>215</v>
      </c>
      <c r="G27" t="s">
        <v>116</v>
      </c>
      <c r="H27" s="79">
        <v>0</v>
      </c>
      <c r="I27" s="79">
        <v>0</v>
      </c>
      <c r="J27" s="78">
        <v>1.2501E-2</v>
      </c>
      <c r="K27" s="79">
        <f t="shared" si="0"/>
        <v>1.3944401918040337E-8</v>
      </c>
      <c r="L27" s="79">
        <f>J27/'סכום נכסי הקרן'!$C$42</f>
        <v>1.1493528875679263E-9</v>
      </c>
    </row>
    <row r="28" spans="2:12">
      <c r="B28" s="91" t="s">
        <v>3631</v>
      </c>
      <c r="C28" t="s">
        <v>237</v>
      </c>
      <c r="D28" t="s">
        <v>217</v>
      </c>
      <c r="E28" t="s">
        <v>214</v>
      </c>
      <c r="F28" t="s">
        <v>215</v>
      </c>
      <c r="G28" t="s">
        <v>116</v>
      </c>
      <c r="H28" s="79">
        <v>0</v>
      </c>
      <c r="I28" s="79">
        <v>0</v>
      </c>
      <c r="J28" s="78">
        <v>268.69156860599998</v>
      </c>
      <c r="K28" s="79">
        <f t="shared" si="0"/>
        <v>2.9971548073200329E-4</v>
      </c>
      <c r="L28" s="79">
        <f>J28/'סכום נכסי הקרן'!$C$42</f>
        <v>2.4703738120347304E-5</v>
      </c>
    </row>
    <row r="29" spans="2:12">
      <c r="B29" s="91" t="s">
        <v>3633</v>
      </c>
      <c r="C29" t="s">
        <v>238</v>
      </c>
      <c r="D29" t="s">
        <v>221</v>
      </c>
      <c r="E29" t="s">
        <v>214</v>
      </c>
      <c r="F29" t="s">
        <v>215</v>
      </c>
      <c r="G29" t="s">
        <v>116</v>
      </c>
      <c r="H29" s="79">
        <v>0</v>
      </c>
      <c r="I29" s="79">
        <v>0</v>
      </c>
      <c r="J29" s="78">
        <v>87.513875549999995</v>
      </c>
      <c r="K29" s="79">
        <f t="shared" si="0"/>
        <v>9.7618482847337281E-5</v>
      </c>
      <c r="L29" s="79">
        <f>J29/'סכום נכסי הקרן'!$C$42</f>
        <v>8.0461023570636468E-6</v>
      </c>
    </row>
    <row r="30" spans="2:12">
      <c r="B30" s="91" t="s">
        <v>3630</v>
      </c>
      <c r="C30" t="s">
        <v>240</v>
      </c>
      <c r="D30" t="s">
        <v>213</v>
      </c>
      <c r="E30" t="s">
        <v>214</v>
      </c>
      <c r="F30" t="s">
        <v>215</v>
      </c>
      <c r="G30" t="s">
        <v>110</v>
      </c>
      <c r="H30" s="79">
        <v>0</v>
      </c>
      <c r="I30" s="79">
        <v>0</v>
      </c>
      <c r="J30" s="78">
        <v>-0.26522040000000002</v>
      </c>
      <c r="K30" s="79">
        <f t="shared" si="0"/>
        <v>-2.9584352087540404E-7</v>
      </c>
      <c r="L30" s="79">
        <f>J30/'סכום נכסי הקרן'!$C$42</f>
        <v>-2.4384595838886528E-8</v>
      </c>
    </row>
    <row r="31" spans="2:12">
      <c r="B31" s="91" t="s">
        <v>3631</v>
      </c>
      <c r="C31" t="s">
        <v>241</v>
      </c>
      <c r="D31" t="s">
        <v>217</v>
      </c>
      <c r="E31" t="s">
        <v>214</v>
      </c>
      <c r="F31" t="s">
        <v>215</v>
      </c>
      <c r="G31" t="s">
        <v>110</v>
      </c>
      <c r="H31" s="79">
        <v>0</v>
      </c>
      <c r="I31" s="79">
        <v>0</v>
      </c>
      <c r="J31" s="78">
        <v>2.6783750130000001</v>
      </c>
      <c r="K31" s="79">
        <f t="shared" si="0"/>
        <v>2.9876280032404219E-6</v>
      </c>
      <c r="L31" s="79">
        <f>J31/'סכום נכסי הקרן'!$C$42</f>
        <v>2.4625214424296719E-7</v>
      </c>
    </row>
    <row r="32" spans="2:12">
      <c r="B32" s="91" t="s">
        <v>3632</v>
      </c>
      <c r="C32" t="s">
        <v>242</v>
      </c>
      <c r="D32" t="s">
        <v>219</v>
      </c>
      <c r="E32" t="s">
        <v>214</v>
      </c>
      <c r="F32" t="s">
        <v>215</v>
      </c>
      <c r="G32" t="s">
        <v>110</v>
      </c>
      <c r="H32" s="79">
        <v>0</v>
      </c>
      <c r="I32" s="79">
        <v>0</v>
      </c>
      <c r="J32" s="78">
        <v>5.7334410000000002E-2</v>
      </c>
      <c r="K32" s="79">
        <f t="shared" si="0"/>
        <v>6.3954408189241748E-8</v>
      </c>
      <c r="L32" s="79">
        <f>J32/'סכום נכסי הקרן'!$C$42</f>
        <v>5.2713758651710578E-9</v>
      </c>
    </row>
    <row r="33" spans="2:12">
      <c r="B33" s="91" t="s">
        <v>3633</v>
      </c>
      <c r="C33" t="s">
        <v>243</v>
      </c>
      <c r="D33" t="s">
        <v>221</v>
      </c>
      <c r="E33" t="s">
        <v>214</v>
      </c>
      <c r="F33" t="s">
        <v>215</v>
      </c>
      <c r="G33" t="s">
        <v>110</v>
      </c>
      <c r="H33" s="79">
        <v>0</v>
      </c>
      <c r="I33" s="79">
        <v>0</v>
      </c>
      <c r="J33" s="78">
        <f>0.421778442+14523.400185699</f>
        <v>14523.821964141</v>
      </c>
      <c r="K33" s="79">
        <f t="shared" si="0"/>
        <v>1.6200784805539086E-2</v>
      </c>
      <c r="L33" s="79">
        <f>J33/'סכום נכסי הקרן'!$C$42</f>
        <v>1.3353329104078017E-3</v>
      </c>
    </row>
    <row r="34" spans="2:12">
      <c r="B34" s="91" t="s">
        <v>3630</v>
      </c>
      <c r="C34" t="s">
        <v>244</v>
      </c>
      <c r="D34" t="s">
        <v>213</v>
      </c>
      <c r="E34" t="s">
        <v>214</v>
      </c>
      <c r="F34" t="s">
        <v>215</v>
      </c>
      <c r="G34" t="s">
        <v>202</v>
      </c>
      <c r="H34" s="79">
        <v>0</v>
      </c>
      <c r="I34" s="79">
        <v>0</v>
      </c>
      <c r="J34" s="78">
        <v>2.8525560000000001E-5</v>
      </c>
      <c r="K34" s="79">
        <f t="shared" si="0"/>
        <v>3.1819204349825989E-11</v>
      </c>
      <c r="L34" s="79">
        <f>J34/'סכום נכסי הקרן'!$C$42</f>
        <v>2.6226649672419919E-12</v>
      </c>
    </row>
    <row r="35" spans="2:12">
      <c r="B35" s="91" t="s">
        <v>3631</v>
      </c>
      <c r="C35" t="s">
        <v>245</v>
      </c>
      <c r="D35" t="s">
        <v>217</v>
      </c>
      <c r="E35" t="s">
        <v>214</v>
      </c>
      <c r="F35" t="s">
        <v>215</v>
      </c>
      <c r="G35" t="s">
        <v>202</v>
      </c>
      <c r="H35" s="79">
        <v>0</v>
      </c>
      <c r="I35" s="79">
        <v>0</v>
      </c>
      <c r="J35" s="78">
        <v>8.9349332855999997E-2</v>
      </c>
      <c r="K35" s="79">
        <f t="shared" si="0"/>
        <v>9.9665867406833929E-8</v>
      </c>
      <c r="L35" s="79">
        <f>J35/'סכום נכסי הקרן'!$C$42</f>
        <v>8.2148559091521792E-9</v>
      </c>
    </row>
    <row r="36" spans="2:12">
      <c r="B36" s="91" t="s">
        <v>3633</v>
      </c>
      <c r="C36" t="s">
        <v>246</v>
      </c>
      <c r="D36" t="s">
        <v>221</v>
      </c>
      <c r="E36" t="s">
        <v>214</v>
      </c>
      <c r="F36" t="s">
        <v>215</v>
      </c>
      <c r="G36" t="s">
        <v>202</v>
      </c>
      <c r="H36" s="79">
        <v>0</v>
      </c>
      <c r="I36" s="79">
        <v>0</v>
      </c>
      <c r="J36" s="78">
        <f>4.16866927092+169.44537012704</f>
        <v>173.61403939796</v>
      </c>
      <c r="K36" s="79">
        <f t="shared" si="0"/>
        <v>1.9366002271655421E-4</v>
      </c>
      <c r="L36" s="79">
        <f>J36/'סכום נכסי הקרן'!$C$42</f>
        <v>1.5962226822204388E-5</v>
      </c>
    </row>
    <row r="37" spans="2:12">
      <c r="B37" s="91" t="s">
        <v>3631</v>
      </c>
      <c r="C37" t="s">
        <v>247</v>
      </c>
      <c r="D37" t="s">
        <v>217</v>
      </c>
      <c r="E37" t="s">
        <v>214</v>
      </c>
      <c r="F37" t="s">
        <v>215</v>
      </c>
      <c r="G37" t="s">
        <v>204</v>
      </c>
      <c r="H37" s="79">
        <v>0</v>
      </c>
      <c r="I37" s="79">
        <v>0</v>
      </c>
      <c r="J37" s="78">
        <v>6.7898999999999995E-5</v>
      </c>
      <c r="K37" s="79">
        <f t="shared" si="0"/>
        <v>7.5738816561316753E-11</v>
      </c>
      <c r="L37" s="79">
        <f>J37/'סכום נכסי הקרן'!$C$42</f>
        <v>6.2426935215562459E-12</v>
      </c>
    </row>
    <row r="38" spans="2:12">
      <c r="B38" s="91" t="s">
        <v>3630</v>
      </c>
      <c r="C38" t="s">
        <v>249</v>
      </c>
      <c r="D38" t="s">
        <v>213</v>
      </c>
      <c r="E38" t="s">
        <v>214</v>
      </c>
      <c r="F38" t="s">
        <v>215</v>
      </c>
      <c r="G38" t="s">
        <v>113</v>
      </c>
      <c r="H38" s="79">
        <v>0</v>
      </c>
      <c r="I38" s="79">
        <v>0</v>
      </c>
      <c r="J38" s="78">
        <v>4.5457331700000001</v>
      </c>
      <c r="K38" s="79">
        <f t="shared" si="0"/>
        <v>5.070596779029484E-6</v>
      </c>
      <c r="L38" s="79">
        <f>J38/'סכום נכסי הקרן'!$C$42</f>
        <v>4.1793868850914356E-7</v>
      </c>
    </row>
    <row r="39" spans="2:12">
      <c r="B39" s="91" t="s">
        <v>3631</v>
      </c>
      <c r="C39" t="s">
        <v>250</v>
      </c>
      <c r="D39" t="s">
        <v>217</v>
      </c>
      <c r="E39" t="s">
        <v>214</v>
      </c>
      <c r="F39" t="s">
        <v>215</v>
      </c>
      <c r="G39" t="s">
        <v>113</v>
      </c>
      <c r="H39" s="79">
        <v>0</v>
      </c>
      <c r="I39" s="79">
        <v>0</v>
      </c>
      <c r="J39" s="78">
        <v>2.7012242460000002</v>
      </c>
      <c r="K39" s="79">
        <f t="shared" si="0"/>
        <v>3.0131154753203317E-6</v>
      </c>
      <c r="L39" s="79">
        <f>J39/'סכום נכסי הקרן'!$C$42</f>
        <v>2.4835292273486883E-7</v>
      </c>
    </row>
    <row r="40" spans="2:12">
      <c r="B40" s="91" t="s">
        <v>3633</v>
      </c>
      <c r="C40" t="s">
        <v>251</v>
      </c>
      <c r="D40" t="s">
        <v>221</v>
      </c>
      <c r="E40" t="s">
        <v>214</v>
      </c>
      <c r="F40" t="s">
        <v>215</v>
      </c>
      <c r="G40" t="s">
        <v>113</v>
      </c>
      <c r="H40" s="79">
        <v>0</v>
      </c>
      <c r="I40" s="79">
        <v>0</v>
      </c>
      <c r="J40" s="78">
        <f>71.09391201+3821.28792867</f>
        <v>3892.3818406800001</v>
      </c>
      <c r="K40" s="79">
        <f t="shared" si="0"/>
        <v>4.3418075997859028E-3</v>
      </c>
      <c r="L40" s="79">
        <f>J40/'סכום נכסי הקרן'!$C$42</f>
        <v>3.5786899512859119E-4</v>
      </c>
    </row>
    <row r="41" spans="2:12">
      <c r="B41" s="91" t="s">
        <v>3633</v>
      </c>
      <c r="C41" t="s">
        <v>252</v>
      </c>
      <c r="D41" t="s">
        <v>221</v>
      </c>
      <c r="E41" t="s">
        <v>214</v>
      </c>
      <c r="F41" t="s">
        <v>215</v>
      </c>
      <c r="G41" t="s">
        <v>206</v>
      </c>
      <c r="H41" s="79">
        <v>0</v>
      </c>
      <c r="I41" s="79">
        <v>0</v>
      </c>
      <c r="J41" s="78">
        <v>3.3647397000000002E-2</v>
      </c>
      <c r="K41" s="79">
        <f t="shared" si="0"/>
        <v>3.7532423587222201E-8</v>
      </c>
      <c r="L41" s="79">
        <f>J41/'סכום נכסי הקרן'!$C$42</f>
        <v>3.0935711463958393E-9</v>
      </c>
    </row>
    <row r="42" spans="2:12">
      <c r="B42" s="91" t="s">
        <v>3633</v>
      </c>
      <c r="C42" t="s">
        <v>232</v>
      </c>
      <c r="D42" t="s">
        <v>221</v>
      </c>
      <c r="E42" t="s">
        <v>214</v>
      </c>
      <c r="F42" t="s">
        <v>215</v>
      </c>
      <c r="G42" t="s">
        <v>205</v>
      </c>
      <c r="H42" s="79">
        <v>0</v>
      </c>
      <c r="I42" s="79">
        <v>0</v>
      </c>
      <c r="J42" s="78">
        <v>249.36046160000001</v>
      </c>
      <c r="K42" s="79">
        <f>J42/$J$11</f>
        <v>2.7815234773365843E-4</v>
      </c>
      <c r="L42" s="79">
        <f>J42/'סכום נכסי הקרן'!$C$42</f>
        <v>2.2926419213281419E-5</v>
      </c>
    </row>
    <row r="43" spans="2:12">
      <c r="B43" s="91" t="s">
        <v>3633</v>
      </c>
      <c r="C43" t="s">
        <v>3634</v>
      </c>
      <c r="D43" t="s">
        <v>221</v>
      </c>
      <c r="E43" t="s">
        <v>214</v>
      </c>
      <c r="F43" t="s">
        <v>215</v>
      </c>
      <c r="G43" t="s">
        <v>203</v>
      </c>
      <c r="H43" s="79">
        <v>0</v>
      </c>
      <c r="I43" s="79">
        <v>0</v>
      </c>
      <c r="J43" s="78">
        <v>35.791541379000002</v>
      </c>
      <c r="K43" s="79">
        <f>J43/$J$11</f>
        <v>3.9924137129425463E-5</v>
      </c>
      <c r="L43" s="79">
        <f>J43/'סכום נכסי הקרן'!$C$42</f>
        <v>3.2907056583041815E-6</v>
      </c>
    </row>
    <row r="44" spans="2:12">
      <c r="B44" s="91" t="s">
        <v>3633</v>
      </c>
      <c r="C44" t="s">
        <v>3635</v>
      </c>
      <c r="D44" t="s">
        <v>221</v>
      </c>
      <c r="E44" t="s">
        <v>214</v>
      </c>
      <c r="F44" t="s">
        <v>215</v>
      </c>
      <c r="G44" t="s">
        <v>201</v>
      </c>
      <c r="H44" s="79">
        <v>0</v>
      </c>
      <c r="I44" s="79">
        <v>0</v>
      </c>
      <c r="J44" s="78">
        <v>1.0002175600000001</v>
      </c>
      <c r="K44" s="79">
        <f>J44/$J$11</f>
        <v>1.1157055965220083E-6</v>
      </c>
      <c r="L44" s="79">
        <f>J44/'סכום נכסי הקרן'!$C$42</f>
        <v>9.1960878392300272E-8</v>
      </c>
    </row>
    <row r="45" spans="2:12">
      <c r="B45" s="91" t="s">
        <v>3632</v>
      </c>
      <c r="C45" t="s">
        <v>253</v>
      </c>
      <c r="D45" t="s">
        <v>219</v>
      </c>
      <c r="E45" t="s">
        <v>214</v>
      </c>
      <c r="F45" t="s">
        <v>215</v>
      </c>
      <c r="G45" t="s">
        <v>201</v>
      </c>
      <c r="H45" s="79">
        <v>0</v>
      </c>
      <c r="I45" s="79">
        <v>0</v>
      </c>
      <c r="J45" s="78">
        <v>-1.4004519999999999E-3</v>
      </c>
      <c r="K45" s="79">
        <f t="shared" si="0"/>
        <v>-1.5621522722120971E-9</v>
      </c>
      <c r="L45" s="79">
        <f>J45/'סכום נכסי הקרן'!$C$42</f>
        <v>-1.2875878330535779E-10</v>
      </c>
    </row>
    <row r="46" spans="2:12">
      <c r="B46" s="88" t="s">
        <v>254</v>
      </c>
      <c r="D46" s="16"/>
      <c r="I46" s="89">
        <v>0</v>
      </c>
      <c r="J46" s="90">
        <v>141044.19308999999</v>
      </c>
      <c r="K46" s="89">
        <f t="shared" si="0"/>
        <v>0.15732956696685446</v>
      </c>
      <c r="L46" s="89">
        <f>J46/'סכום נכסי הקרן'!$C$42</f>
        <v>1.2967726630083965E-2</v>
      </c>
    </row>
    <row r="47" spans="2:12">
      <c r="B47" s="91" t="s">
        <v>3633</v>
      </c>
      <c r="C47" t="s">
        <v>221</v>
      </c>
      <c r="D47" t="s">
        <v>221</v>
      </c>
      <c r="E47" t="s">
        <v>223</v>
      </c>
      <c r="F47" t="s">
        <v>224</v>
      </c>
      <c r="G47" t="s">
        <v>102</v>
      </c>
      <c r="H47" s="79">
        <v>0</v>
      </c>
      <c r="I47" s="79">
        <v>0</v>
      </c>
      <c r="J47" s="78">
        <v>141044.19308999999</v>
      </c>
      <c r="K47" s="79">
        <f t="shared" si="0"/>
        <v>0.15732956696685446</v>
      </c>
      <c r="L47" s="79">
        <f>J47/'סכום נכסי הקרן'!$C$42</f>
        <v>1.2967726630083965E-2</v>
      </c>
    </row>
    <row r="48" spans="2:12">
      <c r="B48" s="88" t="s">
        <v>255</v>
      </c>
      <c r="D48" s="16"/>
      <c r="I48" s="89">
        <v>0</v>
      </c>
      <c r="J48" s="90">
        <v>0</v>
      </c>
      <c r="K48" s="89">
        <f t="shared" si="0"/>
        <v>0</v>
      </c>
      <c r="L48" s="89">
        <f>J48/'סכום נכסי הקרן'!$C$42</f>
        <v>0</v>
      </c>
    </row>
    <row r="49" spans="2:12">
      <c r="B49" t="s">
        <v>223</v>
      </c>
      <c r="C49" t="s">
        <v>223</v>
      </c>
      <c r="D49" s="16"/>
      <c r="E49" t="s">
        <v>223</v>
      </c>
      <c r="G49" t="s">
        <v>223</v>
      </c>
      <c r="H49" s="79">
        <v>0</v>
      </c>
      <c r="I49" s="79">
        <v>0</v>
      </c>
      <c r="J49" s="78">
        <v>0</v>
      </c>
      <c r="K49" s="79">
        <f t="shared" si="0"/>
        <v>0</v>
      </c>
      <c r="L49" s="79">
        <f>J49/'סכום נכסי הקרן'!$C$42</f>
        <v>0</v>
      </c>
    </row>
    <row r="50" spans="2:12">
      <c r="B50" s="88" t="s">
        <v>256</v>
      </c>
      <c r="D50" s="16"/>
      <c r="I50" s="89">
        <v>0</v>
      </c>
      <c r="J50" s="90">
        <v>0</v>
      </c>
      <c r="K50" s="89">
        <f t="shared" si="0"/>
        <v>0</v>
      </c>
      <c r="L50" s="89">
        <f>J50/'סכום נכסי הקרן'!$C$42</f>
        <v>0</v>
      </c>
    </row>
    <row r="51" spans="2:12">
      <c r="B51" t="s">
        <v>223</v>
      </c>
      <c r="C51" t="s">
        <v>223</v>
      </c>
      <c r="D51" s="16"/>
      <c r="E51" t="s">
        <v>223</v>
      </c>
      <c r="G51" t="s">
        <v>223</v>
      </c>
      <c r="H51" s="79">
        <v>0</v>
      </c>
      <c r="I51" s="79">
        <v>0</v>
      </c>
      <c r="J51" s="78">
        <v>0</v>
      </c>
      <c r="K51" s="79">
        <f t="shared" si="0"/>
        <v>0</v>
      </c>
      <c r="L51" s="79">
        <f>J51/'סכום נכסי הקרן'!$C$42</f>
        <v>0</v>
      </c>
    </row>
    <row r="52" spans="2:12">
      <c r="B52" s="88" t="s">
        <v>257</v>
      </c>
      <c r="D52" s="16"/>
      <c r="I52" s="89">
        <v>0</v>
      </c>
      <c r="J52" s="90">
        <v>0</v>
      </c>
      <c r="K52" s="89">
        <f t="shared" si="0"/>
        <v>0</v>
      </c>
      <c r="L52" s="89">
        <f>J52/'סכום נכסי הקרן'!$C$42</f>
        <v>0</v>
      </c>
    </row>
    <row r="53" spans="2:12">
      <c r="B53" t="s">
        <v>223</v>
      </c>
      <c r="C53" t="s">
        <v>223</v>
      </c>
      <c r="D53" s="16"/>
      <c r="E53" t="s">
        <v>223</v>
      </c>
      <c r="G53" t="s">
        <v>223</v>
      </c>
      <c r="H53" s="79">
        <v>0</v>
      </c>
      <c r="I53" s="79">
        <v>0</v>
      </c>
      <c r="J53" s="78">
        <v>0</v>
      </c>
      <c r="K53" s="79">
        <f t="shared" si="0"/>
        <v>0</v>
      </c>
      <c r="L53" s="79">
        <f>J53/'סכום נכסי הקרן'!$C$42</f>
        <v>0</v>
      </c>
    </row>
    <row r="54" spans="2:12">
      <c r="B54" s="88" t="s">
        <v>258</v>
      </c>
      <c r="D54" s="16"/>
      <c r="I54" s="89">
        <v>0</v>
      </c>
      <c r="J54" s="90">
        <f>SUM(J55)</f>
        <v>0</v>
      </c>
      <c r="K54" s="89">
        <f t="shared" si="0"/>
        <v>0</v>
      </c>
      <c r="L54" s="89">
        <f>J54/'סכום נכסי הקרן'!$C$42</f>
        <v>0</v>
      </c>
    </row>
    <row r="55" spans="2:12">
      <c r="B55" t="s">
        <v>223</v>
      </c>
      <c r="C55" t="s">
        <v>223</v>
      </c>
      <c r="D55" s="16"/>
      <c r="E55" t="s">
        <v>223</v>
      </c>
      <c r="G55" t="s">
        <v>223</v>
      </c>
      <c r="H55" s="79">
        <v>0</v>
      </c>
      <c r="I55" s="79">
        <v>0</v>
      </c>
      <c r="J55" s="78">
        <v>0</v>
      </c>
      <c r="K55" s="79">
        <f t="shared" si="0"/>
        <v>0</v>
      </c>
      <c r="L55" s="79">
        <f>J55/'סכום נכסי הקרן'!$C$42</f>
        <v>0</v>
      </c>
    </row>
    <row r="56" spans="2:12">
      <c r="B56" s="88" t="s">
        <v>260</v>
      </c>
      <c r="D56" s="16"/>
      <c r="I56" s="89">
        <v>0</v>
      </c>
      <c r="J56" s="90">
        <f>J57+J63</f>
        <v>42.156611802000008</v>
      </c>
      <c r="K56" s="89">
        <f t="shared" si="0"/>
        <v>4.7024137146619537E-5</v>
      </c>
      <c r="L56" s="89">
        <f>J56/'סכום נכסי הקרן'!$C$42</f>
        <v>3.8759158071121377E-6</v>
      </c>
    </row>
    <row r="57" spans="2:12">
      <c r="B57" s="88" t="s">
        <v>261</v>
      </c>
      <c r="D57" s="16"/>
      <c r="I57" s="89">
        <v>0</v>
      </c>
      <c r="J57" s="90">
        <f>SUM(J58:J62)</f>
        <v>42.156611802000008</v>
      </c>
      <c r="K57" s="89">
        <f t="shared" si="0"/>
        <v>4.7024137146619537E-5</v>
      </c>
      <c r="L57" s="89">
        <f>J57/'סכום נכסי הקרן'!$C$42</f>
        <v>3.8759158071121377E-6</v>
      </c>
    </row>
    <row r="58" spans="2:12">
      <c r="B58" s="91" t="s">
        <v>3636</v>
      </c>
      <c r="C58" t="s">
        <v>227</v>
      </c>
      <c r="D58">
        <v>91</v>
      </c>
      <c r="E58" t="s">
        <v>228</v>
      </c>
      <c r="F58" t="s">
        <v>229</v>
      </c>
      <c r="G58" t="s">
        <v>106</v>
      </c>
      <c r="H58" s="79">
        <v>0</v>
      </c>
      <c r="I58" s="79">
        <v>0</v>
      </c>
      <c r="J58" s="78">
        <f>35.5981649-0.2398532</f>
        <v>35.358311700000002</v>
      </c>
      <c r="K58" s="79">
        <f t="shared" si="0"/>
        <v>3.9440885488212792E-5</v>
      </c>
      <c r="L58" s="79">
        <f>J58/'סכום נכסי הקרן'!$C$42</f>
        <v>3.2508741422223661E-6</v>
      </c>
    </row>
    <row r="59" spans="2:12">
      <c r="B59" s="91" t="s">
        <v>3636</v>
      </c>
      <c r="C59" t="s">
        <v>235</v>
      </c>
      <c r="D59">
        <v>91</v>
      </c>
      <c r="E59" t="s">
        <v>228</v>
      </c>
      <c r="F59" t="s">
        <v>229</v>
      </c>
      <c r="G59" t="s">
        <v>116</v>
      </c>
      <c r="H59" s="79">
        <v>0</v>
      </c>
      <c r="I59" s="79">
        <v>0</v>
      </c>
      <c r="J59" s="78">
        <v>-1.2501E-4</v>
      </c>
      <c r="K59" s="79">
        <f t="shared" si="0"/>
        <v>-1.3944401918040337E-10</v>
      </c>
      <c r="L59" s="79">
        <f>J59/'סכום נכסי הקרן'!$C$42</f>
        <v>-1.1493528875679263E-11</v>
      </c>
    </row>
    <row r="60" spans="2:12">
      <c r="B60" s="91" t="s">
        <v>3636</v>
      </c>
      <c r="C60" t="s">
        <v>239</v>
      </c>
      <c r="D60">
        <v>91</v>
      </c>
      <c r="E60" t="s">
        <v>228</v>
      </c>
      <c r="F60" t="s">
        <v>229</v>
      </c>
      <c r="G60" t="s">
        <v>110</v>
      </c>
      <c r="H60" s="79">
        <v>0</v>
      </c>
      <c r="I60" s="79">
        <v>0</v>
      </c>
      <c r="J60" s="78">
        <v>9.8521577999999999E-2</v>
      </c>
      <c r="K60" s="79">
        <f t="shared" si="0"/>
        <v>1.0989716672518684E-7</v>
      </c>
      <c r="L60" s="79">
        <f>J60/'סכום נכסי הקרן'!$C$42</f>
        <v>9.0581601601510824E-9</v>
      </c>
    </row>
    <row r="61" spans="2:12">
      <c r="B61" s="91" t="s">
        <v>3636</v>
      </c>
      <c r="C61" t="s">
        <v>248</v>
      </c>
      <c r="D61">
        <v>91</v>
      </c>
      <c r="E61" t="s">
        <v>228</v>
      </c>
      <c r="F61" t="s">
        <v>229</v>
      </c>
      <c r="G61" t="s">
        <v>113</v>
      </c>
      <c r="H61" s="79">
        <v>0</v>
      </c>
      <c r="I61" s="79">
        <v>0</v>
      </c>
      <c r="J61" s="78">
        <v>6.6999035339999997</v>
      </c>
      <c r="K61" s="79">
        <f t="shared" si="0"/>
        <v>7.4734939357007303E-6</v>
      </c>
      <c r="L61" s="79">
        <f>J61/'סכום נכסי הקרן'!$C$42</f>
        <v>6.1599499825849569E-7</v>
      </c>
    </row>
    <row r="62" spans="2:12">
      <c r="B62" t="s">
        <v>223</v>
      </c>
      <c r="C62" t="s">
        <v>223</v>
      </c>
      <c r="D62" s="16"/>
      <c r="E62" t="s">
        <v>223</v>
      </c>
      <c r="G62" t="s">
        <v>223</v>
      </c>
      <c r="H62" s="79">
        <v>0</v>
      </c>
      <c r="I62" s="79">
        <v>0</v>
      </c>
      <c r="J62" s="78">
        <v>0</v>
      </c>
      <c r="K62" s="79">
        <f t="shared" si="0"/>
        <v>0</v>
      </c>
      <c r="L62" s="79">
        <f>J62/'סכום נכסי הקרן'!$C$42</f>
        <v>0</v>
      </c>
    </row>
    <row r="63" spans="2:12">
      <c r="B63" s="88" t="s">
        <v>258</v>
      </c>
      <c r="D63" s="16"/>
      <c r="I63" s="89">
        <v>0</v>
      </c>
      <c r="J63" s="90">
        <v>0</v>
      </c>
      <c r="K63" s="89">
        <f t="shared" si="0"/>
        <v>0</v>
      </c>
      <c r="L63" s="89">
        <f>J63/'סכום נכסי הקרן'!$C$42</f>
        <v>0</v>
      </c>
    </row>
    <row r="64" spans="2:12">
      <c r="B64" t="s">
        <v>223</v>
      </c>
      <c r="C64" t="s">
        <v>223</v>
      </c>
      <c r="D64" s="16"/>
      <c r="E64" t="s">
        <v>223</v>
      </c>
      <c r="G64" t="s">
        <v>223</v>
      </c>
      <c r="H64" s="79">
        <v>0</v>
      </c>
      <c r="I64" s="79">
        <v>0</v>
      </c>
      <c r="J64" s="78">
        <v>0</v>
      </c>
      <c r="K64" s="79">
        <f t="shared" si="0"/>
        <v>0</v>
      </c>
      <c r="L64" s="79">
        <f>J64/'סכום נכסי הקרן'!$C$42</f>
        <v>0</v>
      </c>
    </row>
    <row r="65" spans="2:4">
      <c r="B65" t="s">
        <v>262</v>
      </c>
      <c r="D65" s="16"/>
    </row>
    <row r="66" spans="2:4">
      <c r="D66" s="16"/>
    </row>
    <row r="67" spans="2:4">
      <c r="D67" s="16"/>
    </row>
    <row r="68" spans="2:4">
      <c r="D68" s="16"/>
    </row>
    <row r="69" spans="2:4">
      <c r="D69" s="16"/>
    </row>
    <row r="70" spans="2:4">
      <c r="D70" s="16"/>
    </row>
    <row r="71" spans="2:4">
      <c r="D71" s="16"/>
    </row>
    <row r="72" spans="2:4">
      <c r="D72" s="16"/>
    </row>
    <row r="73" spans="2:4">
      <c r="D73" s="16"/>
    </row>
    <row r="74" spans="2:4">
      <c r="D74" s="16"/>
    </row>
    <row r="75" spans="2:4">
      <c r="D75" s="16"/>
    </row>
    <row r="76" spans="2:4">
      <c r="D76" s="16"/>
    </row>
    <row r="77" spans="2:4">
      <c r="D77" s="16"/>
    </row>
    <row r="78" spans="2:4">
      <c r="D78" s="16"/>
    </row>
    <row r="79" spans="2:4">
      <c r="D79" s="16"/>
    </row>
    <row r="80" spans="2:4">
      <c r="D80" s="16"/>
    </row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E482" s="15"/>
    </row>
    <row r="483" spans="2:5">
      <c r="B483" s="16"/>
      <c r="C483" s="16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3627</v>
      </c>
    </row>
    <row r="3" spans="2:49" s="1" customFormat="1">
      <c r="B3" s="2" t="s">
        <v>2</v>
      </c>
      <c r="C3" s="26" t="s">
        <v>3628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49" ht="26.25" customHeight="1">
      <c r="B7" s="131" t="s">
        <v>143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-2920256.06</v>
      </c>
      <c r="H11" s="7"/>
      <c r="I11" s="76">
        <v>-32044.558979785128</v>
      </c>
      <c r="J11" s="77">
        <v>1</v>
      </c>
      <c r="K11" s="77">
        <v>-2.8999999999999998E-3</v>
      </c>
      <c r="AW11" s="16"/>
    </row>
    <row r="12" spans="2:49">
      <c r="B12" s="80" t="s">
        <v>207</v>
      </c>
      <c r="C12" s="16"/>
      <c r="D12" s="16"/>
      <c r="G12" s="82">
        <v>-8471356</v>
      </c>
      <c r="I12" s="82">
        <v>-29111.630458605126</v>
      </c>
      <c r="J12" s="81">
        <v>0.90849999999999997</v>
      </c>
      <c r="K12" s="81">
        <v>-2.7000000000000001E-3</v>
      </c>
    </row>
    <row r="13" spans="2:49">
      <c r="B13" s="80" t="s">
        <v>2226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2235</v>
      </c>
      <c r="C15" s="16"/>
      <c r="D15" s="16"/>
      <c r="G15" s="82">
        <v>-3121191.96</v>
      </c>
      <c r="I15" s="82">
        <v>-39227.675806132946</v>
      </c>
      <c r="J15" s="81">
        <v>1.2242</v>
      </c>
      <c r="K15" s="81">
        <v>-3.5999999999999999E-3</v>
      </c>
    </row>
    <row r="16" spans="2:49">
      <c r="B16" t="s">
        <v>2722</v>
      </c>
      <c r="C16" t="s">
        <v>2723</v>
      </c>
      <c r="D16" t="s">
        <v>123</v>
      </c>
      <c r="E16" t="s">
        <v>106</v>
      </c>
      <c r="F16" t="s">
        <v>309</v>
      </c>
      <c r="G16" s="78">
        <v>7025401.5800000001</v>
      </c>
      <c r="H16" s="78">
        <v>-3.1850999999999998</v>
      </c>
      <c r="I16" s="78">
        <v>-223.76606572457999</v>
      </c>
      <c r="J16" s="79">
        <v>7.0000000000000001E-3</v>
      </c>
      <c r="K16" s="79">
        <v>0</v>
      </c>
    </row>
    <row r="17" spans="2:11">
      <c r="B17" t="s">
        <v>2722</v>
      </c>
      <c r="C17" t="s">
        <v>2724</v>
      </c>
      <c r="D17" t="s">
        <v>123</v>
      </c>
      <c r="E17" t="s">
        <v>106</v>
      </c>
      <c r="F17" t="s">
        <v>309</v>
      </c>
      <c r="G17" s="78">
        <v>9360423.7100000009</v>
      </c>
      <c r="H17" s="78">
        <v>-3.2597999999999998</v>
      </c>
      <c r="I17" s="78">
        <v>-305.13109209857998</v>
      </c>
      <c r="J17" s="79">
        <v>9.4999999999999998E-3</v>
      </c>
      <c r="K17" s="79">
        <v>0</v>
      </c>
    </row>
    <row r="18" spans="2:11">
      <c r="B18" t="s">
        <v>2722</v>
      </c>
      <c r="C18" t="s">
        <v>2725</v>
      </c>
      <c r="D18" t="s">
        <v>123</v>
      </c>
      <c r="E18" t="s">
        <v>106</v>
      </c>
      <c r="F18" t="s">
        <v>317</v>
      </c>
      <c r="G18" s="78">
        <v>6955448.5199999996</v>
      </c>
      <c r="H18" s="78">
        <v>-4.0381999999999998</v>
      </c>
      <c r="I18" s="78">
        <v>-280.87492213463997</v>
      </c>
      <c r="J18" s="79">
        <v>8.8000000000000005E-3</v>
      </c>
      <c r="K18" s="79">
        <v>0</v>
      </c>
    </row>
    <row r="19" spans="2:11">
      <c r="B19" t="s">
        <v>2722</v>
      </c>
      <c r="C19" t="s">
        <v>2726</v>
      </c>
      <c r="D19" t="s">
        <v>123</v>
      </c>
      <c r="E19" t="s">
        <v>106</v>
      </c>
      <c r="F19" t="s">
        <v>317</v>
      </c>
      <c r="G19" s="78">
        <v>8088474.5</v>
      </c>
      <c r="H19" s="78">
        <v>-4.5065</v>
      </c>
      <c r="I19" s="78">
        <v>-364.50710334249999</v>
      </c>
      <c r="J19" s="79">
        <v>1.14E-2</v>
      </c>
      <c r="K19" s="79">
        <v>0</v>
      </c>
    </row>
    <row r="20" spans="2:11">
      <c r="B20" t="s">
        <v>2722</v>
      </c>
      <c r="C20" t="s">
        <v>2727</v>
      </c>
      <c r="D20" t="s">
        <v>123</v>
      </c>
      <c r="E20" t="s">
        <v>106</v>
      </c>
      <c r="F20" t="s">
        <v>317</v>
      </c>
      <c r="G20" s="78">
        <v>5776210.8300000001</v>
      </c>
      <c r="H20" s="78">
        <v>-4.4092000000000002</v>
      </c>
      <c r="I20" s="78">
        <v>-254.68468791635999</v>
      </c>
      <c r="J20" s="79">
        <v>7.9000000000000008E-3</v>
      </c>
      <c r="K20" s="79">
        <v>0</v>
      </c>
    </row>
    <row r="21" spans="2:11">
      <c r="B21" t="s">
        <v>2722</v>
      </c>
      <c r="C21" t="s">
        <v>2728</v>
      </c>
      <c r="D21" t="s">
        <v>123</v>
      </c>
      <c r="E21" t="s">
        <v>106</v>
      </c>
      <c r="F21" t="s">
        <v>317</v>
      </c>
      <c r="G21" s="78">
        <v>9213739.1999999993</v>
      </c>
      <c r="H21" s="78">
        <v>-4.4531999999999998</v>
      </c>
      <c r="I21" s="78">
        <v>-410.30623405440002</v>
      </c>
      <c r="J21" s="79">
        <v>1.2800000000000001E-2</v>
      </c>
      <c r="K21" s="79">
        <v>0</v>
      </c>
    </row>
    <row r="22" spans="2:11">
      <c r="B22" t="s">
        <v>2722</v>
      </c>
      <c r="C22" t="s">
        <v>2729</v>
      </c>
      <c r="D22" t="s">
        <v>123</v>
      </c>
      <c r="E22" t="s">
        <v>106</v>
      </c>
      <c r="F22" t="s">
        <v>317</v>
      </c>
      <c r="G22" s="78">
        <v>1625595.12</v>
      </c>
      <c r="H22" s="78">
        <v>-4.0574000000000003</v>
      </c>
      <c r="I22" s="78">
        <v>-65.956896398880005</v>
      </c>
      <c r="J22" s="79">
        <v>2.0999999999999999E-3</v>
      </c>
      <c r="K22" s="79">
        <v>0</v>
      </c>
    </row>
    <row r="23" spans="2:11">
      <c r="B23" t="s">
        <v>2722</v>
      </c>
      <c r="C23" t="s">
        <v>2730</v>
      </c>
      <c r="D23" t="s">
        <v>123</v>
      </c>
      <c r="E23" t="s">
        <v>106</v>
      </c>
      <c r="F23" t="s">
        <v>317</v>
      </c>
      <c r="G23" s="78">
        <v>3475792.42</v>
      </c>
      <c r="H23" s="78">
        <v>-3.9417</v>
      </c>
      <c r="I23" s="78">
        <v>-137.00530981914</v>
      </c>
      <c r="J23" s="79">
        <v>4.3E-3</v>
      </c>
      <c r="K23" s="79">
        <v>0</v>
      </c>
    </row>
    <row r="24" spans="2:11">
      <c r="B24" t="s">
        <v>2722</v>
      </c>
      <c r="C24" t="s">
        <v>2731</v>
      </c>
      <c r="D24" t="s">
        <v>123</v>
      </c>
      <c r="E24" t="s">
        <v>106</v>
      </c>
      <c r="F24" t="s">
        <v>317</v>
      </c>
      <c r="G24" s="78">
        <v>4635610</v>
      </c>
      <c r="H24" s="78">
        <v>-3.9142999999999999</v>
      </c>
      <c r="I24" s="78">
        <v>-181.45168222999999</v>
      </c>
      <c r="J24" s="79">
        <v>5.7000000000000002E-3</v>
      </c>
      <c r="K24" s="79">
        <v>0</v>
      </c>
    </row>
    <row r="25" spans="2:11">
      <c r="B25" t="s">
        <v>2722</v>
      </c>
      <c r="C25" t="s">
        <v>2732</v>
      </c>
      <c r="D25" t="s">
        <v>123</v>
      </c>
      <c r="E25" t="s">
        <v>106</v>
      </c>
      <c r="F25" t="s">
        <v>317</v>
      </c>
      <c r="G25" s="78">
        <v>927772.73</v>
      </c>
      <c r="H25" s="78">
        <v>-3.8414999999999999</v>
      </c>
      <c r="I25" s="78">
        <v>-35.640389422950001</v>
      </c>
      <c r="J25" s="79">
        <v>1.1000000000000001E-3</v>
      </c>
      <c r="K25" s="79">
        <v>0</v>
      </c>
    </row>
    <row r="26" spans="2:11">
      <c r="B26" t="s">
        <v>2722</v>
      </c>
      <c r="C26" t="s">
        <v>2733</v>
      </c>
      <c r="D26" t="s">
        <v>123</v>
      </c>
      <c r="E26" t="s">
        <v>106</v>
      </c>
      <c r="F26" t="s">
        <v>317</v>
      </c>
      <c r="G26" s="78">
        <v>8291877.2400000002</v>
      </c>
      <c r="H26" s="78">
        <v>-3.8500999999999999</v>
      </c>
      <c r="I26" s="78">
        <v>-319.24556561724</v>
      </c>
      <c r="J26" s="79">
        <v>0.01</v>
      </c>
      <c r="K26" s="79">
        <v>0</v>
      </c>
    </row>
    <row r="27" spans="2:11">
      <c r="B27" t="s">
        <v>2722</v>
      </c>
      <c r="C27" t="s">
        <v>2734</v>
      </c>
      <c r="D27" t="s">
        <v>123</v>
      </c>
      <c r="E27" t="s">
        <v>106</v>
      </c>
      <c r="F27" t="s">
        <v>367</v>
      </c>
      <c r="G27" s="78">
        <v>10375522.52</v>
      </c>
      <c r="H27" s="78">
        <v>-3.4258000000000002</v>
      </c>
      <c r="I27" s="78">
        <v>-355.44465049015997</v>
      </c>
      <c r="J27" s="79">
        <v>1.11E-2</v>
      </c>
      <c r="K27" s="79">
        <v>0</v>
      </c>
    </row>
    <row r="28" spans="2:11">
      <c r="B28" t="s">
        <v>2722</v>
      </c>
      <c r="C28" t="s">
        <v>2735</v>
      </c>
      <c r="D28" t="s">
        <v>123</v>
      </c>
      <c r="E28" t="s">
        <v>106</v>
      </c>
      <c r="F28" t="s">
        <v>367</v>
      </c>
      <c r="G28" s="78">
        <v>10303163.140000001</v>
      </c>
      <c r="H28" s="78">
        <v>6.6173999999999999</v>
      </c>
      <c r="I28" s="78">
        <v>681.80151762636001</v>
      </c>
      <c r="J28" s="79">
        <v>-2.1299999999999999E-2</v>
      </c>
      <c r="K28" s="79">
        <v>1E-4</v>
      </c>
    </row>
    <row r="29" spans="2:11">
      <c r="B29" t="s">
        <v>2722</v>
      </c>
      <c r="C29" t="s">
        <v>2736</v>
      </c>
      <c r="D29" t="s">
        <v>123</v>
      </c>
      <c r="E29" t="s">
        <v>106</v>
      </c>
      <c r="F29" t="s">
        <v>367</v>
      </c>
      <c r="G29" s="78">
        <v>12143497.869999999</v>
      </c>
      <c r="H29" s="78">
        <v>1.4231</v>
      </c>
      <c r="I29" s="78">
        <v>172.81411818797</v>
      </c>
      <c r="J29" s="79">
        <v>-5.4000000000000003E-3</v>
      </c>
      <c r="K29" s="79">
        <v>0</v>
      </c>
    </row>
    <row r="30" spans="2:11">
      <c r="B30" t="s">
        <v>2722</v>
      </c>
      <c r="C30" t="s">
        <v>2737</v>
      </c>
      <c r="D30" t="s">
        <v>123</v>
      </c>
      <c r="E30" t="s">
        <v>106</v>
      </c>
      <c r="F30" t="s">
        <v>367</v>
      </c>
      <c r="G30" s="78">
        <v>1678547.96</v>
      </c>
      <c r="H30" s="78">
        <v>0.59030000000000005</v>
      </c>
      <c r="I30" s="78">
        <v>9.9084686078799997</v>
      </c>
      <c r="J30" s="79">
        <v>-2.9999999999999997E-4</v>
      </c>
      <c r="K30" s="79">
        <v>0</v>
      </c>
    </row>
    <row r="31" spans="2:11">
      <c r="B31" t="s">
        <v>2722</v>
      </c>
      <c r="C31" t="s">
        <v>2738</v>
      </c>
      <c r="D31" t="s">
        <v>123</v>
      </c>
      <c r="E31" t="s">
        <v>106</v>
      </c>
      <c r="F31" t="s">
        <v>367</v>
      </c>
      <c r="G31" s="78">
        <v>16835300.780000001</v>
      </c>
      <c r="H31" s="78">
        <v>-0.14069999999999999</v>
      </c>
      <c r="I31" s="78">
        <v>-23.68726819746</v>
      </c>
      <c r="J31" s="79">
        <v>6.9999999999999999E-4</v>
      </c>
      <c r="K31" s="79">
        <v>0</v>
      </c>
    </row>
    <row r="32" spans="2:11">
      <c r="B32" t="s">
        <v>2722</v>
      </c>
      <c r="C32" t="s">
        <v>2739</v>
      </c>
      <c r="D32" t="s">
        <v>123</v>
      </c>
      <c r="E32" t="s">
        <v>106</v>
      </c>
      <c r="F32" t="s">
        <v>317</v>
      </c>
      <c r="G32" s="78">
        <v>8585270.5999999996</v>
      </c>
      <c r="H32" s="78">
        <v>-3.847</v>
      </c>
      <c r="I32" s="78">
        <v>-330.275359982</v>
      </c>
      <c r="J32" s="79">
        <v>1.03E-2</v>
      </c>
      <c r="K32" s="79">
        <v>0</v>
      </c>
    </row>
    <row r="33" spans="2:11">
      <c r="B33" t="s">
        <v>2722</v>
      </c>
      <c r="C33" t="s">
        <v>2740</v>
      </c>
      <c r="D33" t="s">
        <v>123</v>
      </c>
      <c r="E33" t="s">
        <v>106</v>
      </c>
      <c r="F33" t="s">
        <v>317</v>
      </c>
      <c r="G33" s="78">
        <v>8607756.3699999992</v>
      </c>
      <c r="H33" s="78">
        <v>-3.5760999999999998</v>
      </c>
      <c r="I33" s="78">
        <v>-307.82197554756999</v>
      </c>
      <c r="J33" s="79">
        <v>9.5999999999999992E-3</v>
      </c>
      <c r="K33" s="79">
        <v>0</v>
      </c>
    </row>
    <row r="34" spans="2:11">
      <c r="B34" t="s">
        <v>2722</v>
      </c>
      <c r="C34" t="s">
        <v>2741</v>
      </c>
      <c r="D34" t="s">
        <v>123</v>
      </c>
      <c r="E34" t="s">
        <v>106</v>
      </c>
      <c r="F34" t="s">
        <v>367</v>
      </c>
      <c r="G34" s="78">
        <v>17316572.399999999</v>
      </c>
      <c r="H34" s="78">
        <v>-2.9453999999999998</v>
      </c>
      <c r="I34" s="78">
        <v>-510.04232346959998</v>
      </c>
      <c r="J34" s="79">
        <v>1.5900000000000001E-2</v>
      </c>
      <c r="K34" s="79">
        <v>0</v>
      </c>
    </row>
    <row r="35" spans="2:11">
      <c r="B35" t="s">
        <v>2722</v>
      </c>
      <c r="C35" t="s">
        <v>2742</v>
      </c>
      <c r="D35" t="s">
        <v>123</v>
      </c>
      <c r="E35" t="s">
        <v>106</v>
      </c>
      <c r="F35" t="s">
        <v>367</v>
      </c>
      <c r="G35" s="78">
        <v>17440370.48</v>
      </c>
      <c r="H35" s="78">
        <v>-3.0198999999999998</v>
      </c>
      <c r="I35" s="78">
        <v>-526.68174812552002</v>
      </c>
      <c r="J35" s="79">
        <v>1.6400000000000001E-2</v>
      </c>
      <c r="K35" s="79">
        <v>0</v>
      </c>
    </row>
    <row r="36" spans="2:11">
      <c r="B36" t="s">
        <v>2722</v>
      </c>
      <c r="C36" t="s">
        <v>2743</v>
      </c>
      <c r="D36" t="s">
        <v>123</v>
      </c>
      <c r="E36" t="s">
        <v>106</v>
      </c>
      <c r="F36" t="s">
        <v>367</v>
      </c>
      <c r="G36" s="78">
        <v>17339310.82</v>
      </c>
      <c r="H36" s="78">
        <v>-2.8647999999999998</v>
      </c>
      <c r="I36" s="78">
        <v>-496.73657637136</v>
      </c>
      <c r="J36" s="79">
        <v>1.55E-2</v>
      </c>
      <c r="K36" s="79">
        <v>0</v>
      </c>
    </row>
    <row r="37" spans="2:11">
      <c r="B37" t="s">
        <v>2722</v>
      </c>
      <c r="C37" t="s">
        <v>2744</v>
      </c>
      <c r="D37" t="s">
        <v>123</v>
      </c>
      <c r="E37" t="s">
        <v>106</v>
      </c>
      <c r="F37" t="s">
        <v>367</v>
      </c>
      <c r="G37" s="78">
        <v>12196586.949999999</v>
      </c>
      <c r="H37" s="78">
        <v>-2.6619000000000002</v>
      </c>
      <c r="I37" s="78">
        <v>-324.66094802204998</v>
      </c>
      <c r="J37" s="79">
        <v>1.01E-2</v>
      </c>
      <c r="K37" s="79">
        <v>0</v>
      </c>
    </row>
    <row r="38" spans="2:11">
      <c r="B38" t="s">
        <v>2722</v>
      </c>
      <c r="C38" t="s">
        <v>2745</v>
      </c>
      <c r="D38" t="s">
        <v>123</v>
      </c>
      <c r="E38" t="s">
        <v>106</v>
      </c>
      <c r="F38" t="s">
        <v>367</v>
      </c>
      <c r="G38" s="78">
        <v>13065497.880000001</v>
      </c>
      <c r="H38" s="78">
        <v>-2.6663000000000001</v>
      </c>
      <c r="I38" s="78">
        <v>-348.36536997444</v>
      </c>
      <c r="J38" s="79">
        <v>1.09E-2</v>
      </c>
      <c r="K38" s="79">
        <v>0</v>
      </c>
    </row>
    <row r="39" spans="2:11">
      <c r="B39" t="s">
        <v>2722</v>
      </c>
      <c r="C39" t="s">
        <v>2746</v>
      </c>
      <c r="D39" t="s">
        <v>123</v>
      </c>
      <c r="E39" t="s">
        <v>106</v>
      </c>
      <c r="F39" t="s">
        <v>367</v>
      </c>
      <c r="G39" s="78">
        <v>17512628.129999999</v>
      </c>
      <c r="H39" s="78">
        <v>-2.1383000000000001</v>
      </c>
      <c r="I39" s="78">
        <v>-374.47252730379</v>
      </c>
      <c r="J39" s="79">
        <v>1.17E-2</v>
      </c>
      <c r="K39" s="79">
        <v>0</v>
      </c>
    </row>
    <row r="40" spans="2:11">
      <c r="B40" t="s">
        <v>2722</v>
      </c>
      <c r="C40" t="s">
        <v>2747</v>
      </c>
      <c r="D40" t="s">
        <v>123</v>
      </c>
      <c r="E40" t="s">
        <v>106</v>
      </c>
      <c r="F40" t="s">
        <v>367</v>
      </c>
      <c r="G40" s="78">
        <v>17509091.050000001</v>
      </c>
      <c r="H40" s="78">
        <v>-2.1406000000000001</v>
      </c>
      <c r="I40" s="78">
        <v>-374.79960301630001</v>
      </c>
      <c r="J40" s="79">
        <v>1.17E-2</v>
      </c>
      <c r="K40" s="79">
        <v>0</v>
      </c>
    </row>
    <row r="41" spans="2:11">
      <c r="B41" t="s">
        <v>2722</v>
      </c>
      <c r="C41" t="s">
        <v>2748</v>
      </c>
      <c r="D41" t="s">
        <v>123</v>
      </c>
      <c r="E41" t="s">
        <v>106</v>
      </c>
      <c r="F41" t="s">
        <v>367</v>
      </c>
      <c r="G41" s="78">
        <v>17610656</v>
      </c>
      <c r="H41" s="78">
        <v>-2.0240999999999998</v>
      </c>
      <c r="I41" s="78">
        <v>-356.45728809600001</v>
      </c>
      <c r="J41" s="79">
        <v>1.11E-2</v>
      </c>
      <c r="K41" s="79">
        <v>0</v>
      </c>
    </row>
    <row r="42" spans="2:11">
      <c r="B42" t="s">
        <v>2722</v>
      </c>
      <c r="C42" t="s">
        <v>2749</v>
      </c>
      <c r="D42" t="s">
        <v>123</v>
      </c>
      <c r="E42" t="s">
        <v>106</v>
      </c>
      <c r="F42" t="s">
        <v>367</v>
      </c>
      <c r="G42" s="78">
        <v>10559723.66</v>
      </c>
      <c r="H42" s="78">
        <v>-2.0886</v>
      </c>
      <c r="I42" s="78">
        <v>-220.55038836276</v>
      </c>
      <c r="J42" s="79">
        <v>6.8999999999999999E-3</v>
      </c>
      <c r="K42" s="79">
        <v>0</v>
      </c>
    </row>
    <row r="43" spans="2:11">
      <c r="B43" t="s">
        <v>2722</v>
      </c>
      <c r="C43" t="s">
        <v>2750</v>
      </c>
      <c r="D43" t="s">
        <v>123</v>
      </c>
      <c r="E43" t="s">
        <v>106</v>
      </c>
      <c r="F43" t="s">
        <v>367</v>
      </c>
      <c r="G43" s="78">
        <v>8949085.3699999992</v>
      </c>
      <c r="H43" s="78">
        <v>-0.62439999999999996</v>
      </c>
      <c r="I43" s="78">
        <v>-55.878089050280003</v>
      </c>
      <c r="J43" s="79">
        <v>1.6999999999999999E-3</v>
      </c>
      <c r="K43" s="79">
        <v>0</v>
      </c>
    </row>
    <row r="44" spans="2:11">
      <c r="B44" t="s">
        <v>2722</v>
      </c>
      <c r="C44" t="s">
        <v>2751</v>
      </c>
      <c r="D44" t="s">
        <v>123</v>
      </c>
      <c r="E44" t="s">
        <v>106</v>
      </c>
      <c r="F44" t="s">
        <v>367</v>
      </c>
      <c r="G44" s="78">
        <v>17941121.079999998</v>
      </c>
      <c r="H44" s="78">
        <v>-0.38350000000000001</v>
      </c>
      <c r="I44" s="78">
        <v>-68.8041993418</v>
      </c>
      <c r="J44" s="79">
        <v>2.0999999999999999E-3</v>
      </c>
      <c r="K44" s="79">
        <v>0</v>
      </c>
    </row>
    <row r="45" spans="2:11">
      <c r="B45" t="s">
        <v>2722</v>
      </c>
      <c r="C45" t="s">
        <v>2752</v>
      </c>
      <c r="D45" t="s">
        <v>123</v>
      </c>
      <c r="E45" t="s">
        <v>106</v>
      </c>
      <c r="F45" t="s">
        <v>367</v>
      </c>
      <c r="G45" s="78">
        <v>17903223.710000001</v>
      </c>
      <c r="H45" s="78">
        <v>-0.4093</v>
      </c>
      <c r="I45" s="78">
        <v>-73.277894645030003</v>
      </c>
      <c r="J45" s="79">
        <v>2.3E-3</v>
      </c>
      <c r="K45" s="79">
        <v>0</v>
      </c>
    </row>
    <row r="46" spans="2:11">
      <c r="B46" t="s">
        <v>2722</v>
      </c>
      <c r="C46" t="s">
        <v>2753</v>
      </c>
      <c r="D46" t="s">
        <v>123</v>
      </c>
      <c r="E46" t="s">
        <v>106</v>
      </c>
      <c r="F46" t="s">
        <v>367</v>
      </c>
      <c r="G46" s="78">
        <v>18195791.420000002</v>
      </c>
      <c r="H46" s="78">
        <v>0.99939999999999996</v>
      </c>
      <c r="I46" s="78">
        <v>181.84873945147999</v>
      </c>
      <c r="J46" s="79">
        <v>-5.7000000000000002E-3</v>
      </c>
      <c r="K46" s="79">
        <v>0</v>
      </c>
    </row>
    <row r="47" spans="2:11">
      <c r="B47" t="s">
        <v>2722</v>
      </c>
      <c r="C47" t="s">
        <v>2754</v>
      </c>
      <c r="D47" t="s">
        <v>123</v>
      </c>
      <c r="E47" t="s">
        <v>106</v>
      </c>
      <c r="F47" t="s">
        <v>367</v>
      </c>
      <c r="G47" s="78">
        <v>19192593.359999999</v>
      </c>
      <c r="H47" s="78">
        <v>1.4551000000000001</v>
      </c>
      <c r="I47" s="78">
        <v>279.27142598135998</v>
      </c>
      <c r="J47" s="79">
        <v>-8.6999999999999994E-3</v>
      </c>
      <c r="K47" s="79">
        <v>0</v>
      </c>
    </row>
    <row r="48" spans="2:11">
      <c r="B48" t="s">
        <v>2722</v>
      </c>
      <c r="C48" t="s">
        <v>2755</v>
      </c>
      <c r="D48" t="s">
        <v>123</v>
      </c>
      <c r="E48" t="s">
        <v>106</v>
      </c>
      <c r="F48" t="s">
        <v>367</v>
      </c>
      <c r="G48" s="78">
        <v>18615189</v>
      </c>
      <c r="H48" s="78">
        <v>3.2364999999999999</v>
      </c>
      <c r="I48" s="78">
        <v>602.48059198500005</v>
      </c>
      <c r="J48" s="79">
        <v>-1.8800000000000001E-2</v>
      </c>
      <c r="K48" s="79">
        <v>1E-4</v>
      </c>
    </row>
    <row r="49" spans="2:11">
      <c r="B49" t="s">
        <v>2722</v>
      </c>
      <c r="C49" t="s">
        <v>2756</v>
      </c>
      <c r="D49" t="s">
        <v>123</v>
      </c>
      <c r="E49" t="s">
        <v>106</v>
      </c>
      <c r="F49" t="s">
        <v>367</v>
      </c>
      <c r="G49" s="78">
        <v>19274603.27</v>
      </c>
      <c r="H49" s="78">
        <v>6.5872999999999999</v>
      </c>
      <c r="I49" s="78">
        <v>1269.6759412047099</v>
      </c>
      <c r="J49" s="79">
        <v>-3.9600000000000003E-2</v>
      </c>
      <c r="K49" s="79">
        <v>1E-4</v>
      </c>
    </row>
    <row r="50" spans="2:11">
      <c r="B50" t="s">
        <v>2722</v>
      </c>
      <c r="C50" t="s">
        <v>2757</v>
      </c>
      <c r="D50" t="s">
        <v>123</v>
      </c>
      <c r="E50" t="s">
        <v>106</v>
      </c>
      <c r="F50" t="s">
        <v>367</v>
      </c>
      <c r="G50" s="78">
        <v>3891302.13</v>
      </c>
      <c r="H50" s="78">
        <v>7.4142999999999999</v>
      </c>
      <c r="I50" s="78">
        <v>288.51281382459001</v>
      </c>
      <c r="J50" s="79">
        <v>-8.9999999999999993E-3</v>
      </c>
      <c r="K50" s="79">
        <v>0</v>
      </c>
    </row>
    <row r="51" spans="2:11">
      <c r="B51" t="s">
        <v>2722</v>
      </c>
      <c r="C51" t="s">
        <v>2758</v>
      </c>
      <c r="D51" t="s">
        <v>123</v>
      </c>
      <c r="E51" t="s">
        <v>106</v>
      </c>
      <c r="F51" t="s">
        <v>367</v>
      </c>
      <c r="G51" s="78">
        <v>9023364.2100000009</v>
      </c>
      <c r="H51" s="78">
        <v>0.69340000000000002</v>
      </c>
      <c r="I51" s="78">
        <v>62.56800743214</v>
      </c>
      <c r="J51" s="79">
        <v>-2E-3</v>
      </c>
      <c r="K51" s="79">
        <v>0</v>
      </c>
    </row>
    <row r="52" spans="2:11">
      <c r="B52" t="s">
        <v>2722</v>
      </c>
      <c r="C52" t="s">
        <v>2759</v>
      </c>
      <c r="D52" t="s">
        <v>123</v>
      </c>
      <c r="E52" t="s">
        <v>106</v>
      </c>
      <c r="F52" t="s">
        <v>367</v>
      </c>
      <c r="G52" s="78">
        <v>7151385.6399999997</v>
      </c>
      <c r="H52" s="78">
        <v>0.60719999999999996</v>
      </c>
      <c r="I52" s="78">
        <v>43.423213606079997</v>
      </c>
      <c r="J52" s="79">
        <v>-1.4E-3</v>
      </c>
      <c r="K52" s="79">
        <v>0</v>
      </c>
    </row>
    <row r="53" spans="2:11">
      <c r="B53" t="s">
        <v>2722</v>
      </c>
      <c r="C53" t="s">
        <v>2760</v>
      </c>
      <c r="D53" t="s">
        <v>123</v>
      </c>
      <c r="E53" t="s">
        <v>106</v>
      </c>
      <c r="F53" t="s">
        <v>367</v>
      </c>
      <c r="G53" s="78">
        <v>9015784.7400000002</v>
      </c>
      <c r="H53" s="78">
        <v>0.4793</v>
      </c>
      <c r="I53" s="78">
        <v>43.212656258819997</v>
      </c>
      <c r="J53" s="79">
        <v>-1.2999999999999999E-3</v>
      </c>
      <c r="K53" s="79">
        <v>0</v>
      </c>
    </row>
    <row r="54" spans="2:11">
      <c r="B54" t="s">
        <v>2722</v>
      </c>
      <c r="C54" t="s">
        <v>2761</v>
      </c>
      <c r="D54" t="s">
        <v>123</v>
      </c>
      <c r="E54" t="s">
        <v>106</v>
      </c>
      <c r="F54" t="s">
        <v>317</v>
      </c>
      <c r="G54" s="78">
        <v>10729956.91</v>
      </c>
      <c r="H54" s="78">
        <v>-3.8509000000000002</v>
      </c>
      <c r="I54" s="78">
        <v>-413.19991064718999</v>
      </c>
      <c r="J54" s="79">
        <v>1.29E-2</v>
      </c>
      <c r="K54" s="79">
        <v>0</v>
      </c>
    </row>
    <row r="55" spans="2:11">
      <c r="B55" t="s">
        <v>2722</v>
      </c>
      <c r="C55" t="s">
        <v>2762</v>
      </c>
      <c r="D55" t="s">
        <v>123</v>
      </c>
      <c r="E55" t="s">
        <v>106</v>
      </c>
      <c r="F55" t="s">
        <v>367</v>
      </c>
      <c r="G55" s="78">
        <v>9747905.7100000009</v>
      </c>
      <c r="H55" s="78">
        <v>-3.5465</v>
      </c>
      <c r="I55" s="78">
        <v>-345.70947600515001</v>
      </c>
      <c r="J55" s="79">
        <v>1.0800000000000001E-2</v>
      </c>
      <c r="K55" s="79">
        <v>0</v>
      </c>
    </row>
    <row r="56" spans="2:11">
      <c r="B56" t="s">
        <v>2722</v>
      </c>
      <c r="C56" t="s">
        <v>2763</v>
      </c>
      <c r="D56" t="s">
        <v>123</v>
      </c>
      <c r="E56" t="s">
        <v>106</v>
      </c>
      <c r="F56" t="s">
        <v>367</v>
      </c>
      <c r="G56" s="78">
        <v>11169211.029999999</v>
      </c>
      <c r="H56" s="78">
        <v>-2.9980000000000002</v>
      </c>
      <c r="I56" s="78">
        <v>-334.85294667940002</v>
      </c>
      <c r="J56" s="79">
        <v>1.04E-2</v>
      </c>
      <c r="K56" s="79">
        <v>0</v>
      </c>
    </row>
    <row r="57" spans="2:11">
      <c r="B57" t="s">
        <v>2722</v>
      </c>
      <c r="C57" t="s">
        <v>2764</v>
      </c>
      <c r="D57" t="s">
        <v>123</v>
      </c>
      <c r="E57" t="s">
        <v>106</v>
      </c>
      <c r="F57" t="s">
        <v>367</v>
      </c>
      <c r="G57" s="78">
        <v>11770839.359999999</v>
      </c>
      <c r="H57" s="78">
        <v>-2.9096000000000002</v>
      </c>
      <c r="I57" s="78">
        <v>-342.48434201856003</v>
      </c>
      <c r="J57" s="79">
        <v>1.0699999999999999E-2</v>
      </c>
      <c r="K57" s="79">
        <v>0</v>
      </c>
    </row>
    <row r="58" spans="2:11">
      <c r="B58" t="s">
        <v>2722</v>
      </c>
      <c r="C58" t="s">
        <v>2765</v>
      </c>
      <c r="D58" t="s">
        <v>123</v>
      </c>
      <c r="E58" t="s">
        <v>106</v>
      </c>
      <c r="F58" t="s">
        <v>367</v>
      </c>
      <c r="G58" s="78">
        <v>11768084.33</v>
      </c>
      <c r="H58" s="78">
        <v>-2.9087999999999998</v>
      </c>
      <c r="I58" s="78">
        <v>-342.31003699104002</v>
      </c>
      <c r="J58" s="79">
        <v>1.0699999999999999E-2</v>
      </c>
      <c r="K58" s="79">
        <v>0</v>
      </c>
    </row>
    <row r="59" spans="2:11">
      <c r="B59" t="s">
        <v>2722</v>
      </c>
      <c r="C59" t="s">
        <v>2766</v>
      </c>
      <c r="D59" t="s">
        <v>123</v>
      </c>
      <c r="E59" t="s">
        <v>106</v>
      </c>
      <c r="F59" t="s">
        <v>317</v>
      </c>
      <c r="G59" s="78">
        <v>9404547.4600000009</v>
      </c>
      <c r="H59" s="78">
        <v>-3.6166999999999998</v>
      </c>
      <c r="I59" s="78">
        <v>-340.13426798581997</v>
      </c>
      <c r="J59" s="79">
        <v>1.06E-2</v>
      </c>
      <c r="K59" s="79">
        <v>0</v>
      </c>
    </row>
    <row r="60" spans="2:11">
      <c r="B60" t="s">
        <v>2722</v>
      </c>
      <c r="C60" t="s">
        <v>2767</v>
      </c>
      <c r="D60" t="s">
        <v>123</v>
      </c>
      <c r="E60" t="s">
        <v>106</v>
      </c>
      <c r="F60" t="s">
        <v>317</v>
      </c>
      <c r="G60" s="78">
        <v>5849935.5899999999</v>
      </c>
      <c r="H60" s="78">
        <v>-4.1448</v>
      </c>
      <c r="I60" s="78">
        <v>-242.46813033431999</v>
      </c>
      <c r="J60" s="79">
        <v>7.6E-3</v>
      </c>
      <c r="K60" s="79">
        <v>0</v>
      </c>
    </row>
    <row r="61" spans="2:11">
      <c r="B61" t="s">
        <v>2722</v>
      </c>
      <c r="C61" t="s">
        <v>2768</v>
      </c>
      <c r="D61" t="s">
        <v>123</v>
      </c>
      <c r="E61" t="s">
        <v>106</v>
      </c>
      <c r="F61" t="s">
        <v>317</v>
      </c>
      <c r="G61" s="78">
        <v>7002459.71</v>
      </c>
      <c r="H61" s="78">
        <v>-4.4153000000000002</v>
      </c>
      <c r="I61" s="78">
        <v>-309.17960357562998</v>
      </c>
      <c r="J61" s="79">
        <v>9.5999999999999992E-3</v>
      </c>
      <c r="K61" s="79">
        <v>0</v>
      </c>
    </row>
    <row r="62" spans="2:11">
      <c r="B62" t="s">
        <v>2722</v>
      </c>
      <c r="C62" t="s">
        <v>2769</v>
      </c>
      <c r="D62" t="s">
        <v>123</v>
      </c>
      <c r="E62" t="s">
        <v>106</v>
      </c>
      <c r="F62" t="s">
        <v>317</v>
      </c>
      <c r="G62" s="78">
        <v>8165221.9299999997</v>
      </c>
      <c r="H62" s="78">
        <v>-4.4705000000000004</v>
      </c>
      <c r="I62" s="78">
        <v>-365.02624638064998</v>
      </c>
      <c r="J62" s="79">
        <v>1.14E-2</v>
      </c>
      <c r="K62" s="79">
        <v>0</v>
      </c>
    </row>
    <row r="63" spans="2:11">
      <c r="B63" t="s">
        <v>2722</v>
      </c>
      <c r="C63" t="s">
        <v>2770</v>
      </c>
      <c r="D63" t="s">
        <v>123</v>
      </c>
      <c r="E63" t="s">
        <v>106</v>
      </c>
      <c r="F63" t="s">
        <v>367</v>
      </c>
      <c r="G63" s="78">
        <v>4662964.8499999996</v>
      </c>
      <c r="H63" s="78">
        <v>-3.3348</v>
      </c>
      <c r="I63" s="78">
        <v>-155.50055181779999</v>
      </c>
      <c r="J63" s="79">
        <v>4.8999999999999998E-3</v>
      </c>
      <c r="K63" s="79">
        <v>0</v>
      </c>
    </row>
    <row r="64" spans="2:11">
      <c r="B64" t="s">
        <v>2722</v>
      </c>
      <c r="C64" t="s">
        <v>2771</v>
      </c>
      <c r="D64" t="s">
        <v>123</v>
      </c>
      <c r="E64" t="s">
        <v>106</v>
      </c>
      <c r="F64" t="s">
        <v>367</v>
      </c>
      <c r="G64" s="78">
        <v>2616026.69</v>
      </c>
      <c r="H64" s="78">
        <v>7.1060999999999996</v>
      </c>
      <c r="I64" s="78">
        <v>185.89747261809001</v>
      </c>
      <c r="J64" s="79">
        <v>-5.7999999999999996E-3</v>
      </c>
      <c r="K64" s="79">
        <v>0</v>
      </c>
    </row>
    <row r="65" spans="2:11">
      <c r="B65" t="s">
        <v>2772</v>
      </c>
      <c r="C65" t="s">
        <v>2773</v>
      </c>
      <c r="D65" t="s">
        <v>123</v>
      </c>
      <c r="E65" t="s">
        <v>106</v>
      </c>
      <c r="F65" t="s">
        <v>2774</v>
      </c>
      <c r="G65" s="78">
        <v>-5000000</v>
      </c>
      <c r="H65" s="78">
        <v>8.3947844000000007</v>
      </c>
      <c r="I65" s="78">
        <v>-419.73921999999999</v>
      </c>
      <c r="J65" s="79">
        <v>1.3100000000000001E-2</v>
      </c>
      <c r="K65" s="79">
        <v>0</v>
      </c>
    </row>
    <row r="66" spans="2:11">
      <c r="B66" t="s">
        <v>2775</v>
      </c>
      <c r="C66" t="s">
        <v>2776</v>
      </c>
      <c r="D66" t="s">
        <v>123</v>
      </c>
      <c r="E66" t="s">
        <v>106</v>
      </c>
      <c r="F66" t="s">
        <v>367</v>
      </c>
      <c r="G66" s="78">
        <v>2526491.4500000002</v>
      </c>
      <c r="H66" s="78">
        <v>9.5</v>
      </c>
      <c r="I66" s="78">
        <v>240.01668774999999</v>
      </c>
      <c r="J66" s="79">
        <v>-7.4999999999999997E-3</v>
      </c>
      <c r="K66" s="79">
        <v>0</v>
      </c>
    </row>
    <row r="67" spans="2:11">
      <c r="B67" t="s">
        <v>2775</v>
      </c>
      <c r="C67" t="s">
        <v>2777</v>
      </c>
      <c r="D67" t="s">
        <v>123</v>
      </c>
      <c r="E67" t="s">
        <v>106</v>
      </c>
      <c r="F67" t="s">
        <v>367</v>
      </c>
      <c r="G67" s="78">
        <v>4547684.6100000003</v>
      </c>
      <c r="H67" s="78">
        <v>10.52</v>
      </c>
      <c r="I67" s="78">
        <v>478.41642097200003</v>
      </c>
      <c r="J67" s="79">
        <v>-1.49E-2</v>
      </c>
      <c r="K67" s="79">
        <v>0</v>
      </c>
    </row>
    <row r="68" spans="2:11">
      <c r="B68" t="s">
        <v>2778</v>
      </c>
      <c r="C68" t="s">
        <v>2779</v>
      </c>
      <c r="D68" t="s">
        <v>123</v>
      </c>
      <c r="E68" t="s">
        <v>106</v>
      </c>
      <c r="F68" t="s">
        <v>367</v>
      </c>
      <c r="G68" s="78">
        <v>474487.78</v>
      </c>
      <c r="H68" s="78">
        <v>-2.4500000000000002</v>
      </c>
      <c r="I68" s="78">
        <v>-11.624950610000001</v>
      </c>
      <c r="J68" s="79">
        <v>4.0000000000000002E-4</v>
      </c>
      <c r="K68" s="79">
        <v>0</v>
      </c>
    </row>
    <row r="69" spans="2:11">
      <c r="B69" t="s">
        <v>2778</v>
      </c>
      <c r="C69" t="s">
        <v>2780</v>
      </c>
      <c r="D69" t="s">
        <v>123</v>
      </c>
      <c r="E69" t="s">
        <v>106</v>
      </c>
      <c r="F69" t="s">
        <v>367</v>
      </c>
      <c r="G69" s="78">
        <v>4744877.76</v>
      </c>
      <c r="H69" s="78">
        <v>0.49</v>
      </c>
      <c r="I69" s="78">
        <v>23.249901024</v>
      </c>
      <c r="J69" s="79">
        <v>-6.9999999999999999E-4</v>
      </c>
      <c r="K69" s="79">
        <v>0</v>
      </c>
    </row>
    <row r="70" spans="2:11">
      <c r="B70" t="s">
        <v>2778</v>
      </c>
      <c r="C70" t="s">
        <v>2781</v>
      </c>
      <c r="D70" t="s">
        <v>123</v>
      </c>
      <c r="E70" t="s">
        <v>106</v>
      </c>
      <c r="F70" t="s">
        <v>367</v>
      </c>
      <c r="G70" s="78">
        <v>2779140.6</v>
      </c>
      <c r="H70" s="78">
        <v>-18.37</v>
      </c>
      <c r="I70" s="78">
        <v>-510.52812821999999</v>
      </c>
      <c r="J70" s="79">
        <v>1.5900000000000001E-2</v>
      </c>
      <c r="K70" s="79">
        <v>0</v>
      </c>
    </row>
    <row r="71" spans="2:11">
      <c r="B71" t="s">
        <v>2778</v>
      </c>
      <c r="C71" t="s">
        <v>2782</v>
      </c>
      <c r="D71" t="s">
        <v>123</v>
      </c>
      <c r="E71" t="s">
        <v>106</v>
      </c>
      <c r="F71" t="s">
        <v>367</v>
      </c>
      <c r="G71" s="78">
        <v>4042386.32</v>
      </c>
      <c r="H71" s="78">
        <v>-12.16</v>
      </c>
      <c r="I71" s="78">
        <v>-491.55417651200003</v>
      </c>
      <c r="J71" s="79">
        <v>1.5299999999999999E-2</v>
      </c>
      <c r="K71" s="79">
        <v>0</v>
      </c>
    </row>
    <row r="72" spans="2:11">
      <c r="B72" t="s">
        <v>2778</v>
      </c>
      <c r="C72" t="s">
        <v>2783</v>
      </c>
      <c r="D72" t="s">
        <v>123</v>
      </c>
      <c r="E72" t="s">
        <v>106</v>
      </c>
      <c r="F72" t="s">
        <v>367</v>
      </c>
      <c r="G72" s="78">
        <v>2526491.4500000002</v>
      </c>
      <c r="H72" s="78">
        <v>-8.2189999999999994</v>
      </c>
      <c r="I72" s="78">
        <v>-207.65233227549999</v>
      </c>
      <c r="J72" s="79">
        <v>6.4999999999999997E-3</v>
      </c>
      <c r="K72" s="79">
        <v>0</v>
      </c>
    </row>
    <row r="73" spans="2:11">
      <c r="B73" t="s">
        <v>2778</v>
      </c>
      <c r="C73" t="s">
        <v>2784</v>
      </c>
      <c r="D73" t="s">
        <v>123</v>
      </c>
      <c r="E73" t="s">
        <v>106</v>
      </c>
      <c r="F73" t="s">
        <v>367</v>
      </c>
      <c r="G73" s="78">
        <v>2021193.16</v>
      </c>
      <c r="H73" s="78">
        <v>-2.5099999999999998</v>
      </c>
      <c r="I73" s="78">
        <v>-50.731948316</v>
      </c>
      <c r="J73" s="79">
        <v>1.6000000000000001E-3</v>
      </c>
      <c r="K73" s="79">
        <v>0</v>
      </c>
    </row>
    <row r="74" spans="2:11">
      <c r="B74" t="s">
        <v>2778</v>
      </c>
      <c r="C74" t="s">
        <v>2785</v>
      </c>
      <c r="D74" t="s">
        <v>123</v>
      </c>
      <c r="E74" t="s">
        <v>106</v>
      </c>
      <c r="F74" t="s">
        <v>367</v>
      </c>
      <c r="G74" s="78">
        <v>2273842.31</v>
      </c>
      <c r="H74" s="78">
        <v>0.67500000000000004</v>
      </c>
      <c r="I74" s="78">
        <v>15.3484355925</v>
      </c>
      <c r="J74" s="79">
        <v>-5.0000000000000001E-4</v>
      </c>
      <c r="K74" s="79">
        <v>0</v>
      </c>
    </row>
    <row r="75" spans="2:11">
      <c r="B75" t="s">
        <v>2778</v>
      </c>
      <c r="C75" t="s">
        <v>2786</v>
      </c>
      <c r="D75" t="s">
        <v>123</v>
      </c>
      <c r="E75" t="s">
        <v>106</v>
      </c>
      <c r="F75" t="s">
        <v>367</v>
      </c>
      <c r="G75" s="78">
        <v>5052982.9000000004</v>
      </c>
      <c r="H75" s="78">
        <v>0.65</v>
      </c>
      <c r="I75" s="78">
        <v>32.844388850000001</v>
      </c>
      <c r="J75" s="79">
        <v>-1E-3</v>
      </c>
      <c r="K75" s="79">
        <v>0</v>
      </c>
    </row>
    <row r="76" spans="2:11">
      <c r="B76" t="s">
        <v>2778</v>
      </c>
      <c r="C76" t="s">
        <v>2787</v>
      </c>
      <c r="D76" t="s">
        <v>123</v>
      </c>
      <c r="E76" t="s">
        <v>106</v>
      </c>
      <c r="F76" t="s">
        <v>367</v>
      </c>
      <c r="G76" s="78">
        <v>3031789.74</v>
      </c>
      <c r="H76" s="78">
        <v>0.625</v>
      </c>
      <c r="I76" s="78">
        <v>18.948685874999999</v>
      </c>
      <c r="J76" s="79">
        <v>-5.9999999999999995E-4</v>
      </c>
      <c r="K76" s="79">
        <v>0</v>
      </c>
    </row>
    <row r="77" spans="2:11">
      <c r="B77" t="s">
        <v>2788</v>
      </c>
      <c r="C77" t="s">
        <v>2789</v>
      </c>
      <c r="D77" t="s">
        <v>123</v>
      </c>
      <c r="E77" t="s">
        <v>106</v>
      </c>
      <c r="F77" t="s">
        <v>2790</v>
      </c>
      <c r="G77" s="78">
        <v>-8000000</v>
      </c>
      <c r="H77" s="78">
        <v>16.983865873030126</v>
      </c>
      <c r="I77" s="78">
        <v>-1358.7092698424101</v>
      </c>
      <c r="J77" s="79">
        <v>4.24E-2</v>
      </c>
      <c r="K77" s="79">
        <v>-1E-4</v>
      </c>
    </row>
    <row r="78" spans="2:11">
      <c r="B78" t="s">
        <v>2791</v>
      </c>
      <c r="C78" t="s">
        <v>2792</v>
      </c>
      <c r="D78" t="s">
        <v>123</v>
      </c>
      <c r="E78" t="s">
        <v>106</v>
      </c>
      <c r="F78" t="s">
        <v>2793</v>
      </c>
      <c r="G78" s="78">
        <v>-28000000</v>
      </c>
      <c r="H78" s="78">
        <v>10.327037629186</v>
      </c>
      <c r="I78" s="78">
        <v>-2891.5705361720802</v>
      </c>
      <c r="J78" s="79">
        <v>9.0200000000000002E-2</v>
      </c>
      <c r="K78" s="79">
        <v>-2.9999999999999997E-4</v>
      </c>
    </row>
    <row r="79" spans="2:11">
      <c r="B79" t="s">
        <v>2794</v>
      </c>
      <c r="C79" t="s">
        <v>2795</v>
      </c>
      <c r="D79" t="s">
        <v>123</v>
      </c>
      <c r="E79" t="s">
        <v>106</v>
      </c>
      <c r="F79" t="s">
        <v>2796</v>
      </c>
      <c r="G79" s="78">
        <v>10000000</v>
      </c>
      <c r="H79" s="78">
        <v>-5.70188938770238</v>
      </c>
      <c r="I79" s="78">
        <v>-570.188938770238</v>
      </c>
      <c r="J79" s="79">
        <v>1.78E-2</v>
      </c>
      <c r="K79" s="79">
        <v>-1E-4</v>
      </c>
    </row>
    <row r="80" spans="2:11">
      <c r="B80" t="s">
        <v>2797</v>
      </c>
      <c r="C80" t="s">
        <v>2798</v>
      </c>
      <c r="D80" t="s">
        <v>123</v>
      </c>
      <c r="E80" t="s">
        <v>106</v>
      </c>
      <c r="F80" t="s">
        <v>2799</v>
      </c>
      <c r="G80" s="78">
        <v>-10000000</v>
      </c>
      <c r="H80" s="78">
        <v>11.6280018229705</v>
      </c>
      <c r="I80" s="78">
        <v>-1162.80018229705</v>
      </c>
      <c r="J80" s="79">
        <v>3.6299999999999999E-2</v>
      </c>
      <c r="K80" s="79">
        <v>-1E-4</v>
      </c>
    </row>
    <row r="81" spans="2:11">
      <c r="B81" t="s">
        <v>2800</v>
      </c>
      <c r="C81" t="s">
        <v>2801</v>
      </c>
      <c r="D81" t="s">
        <v>123</v>
      </c>
      <c r="E81" t="s">
        <v>106</v>
      </c>
      <c r="F81" t="s">
        <v>2802</v>
      </c>
      <c r="G81" s="78">
        <v>-7000000</v>
      </c>
      <c r="H81" s="78">
        <v>10.936012343909129</v>
      </c>
      <c r="I81" s="78">
        <v>-765.52086407363902</v>
      </c>
      <c r="J81" s="79">
        <v>2.3900000000000001E-2</v>
      </c>
      <c r="K81" s="79">
        <v>-1E-4</v>
      </c>
    </row>
    <row r="82" spans="2:11">
      <c r="B82" t="s">
        <v>2803</v>
      </c>
      <c r="C82" t="s">
        <v>2804</v>
      </c>
      <c r="D82" t="s">
        <v>123</v>
      </c>
      <c r="E82" t="s">
        <v>106</v>
      </c>
      <c r="F82" t="s">
        <v>2805</v>
      </c>
      <c r="G82" s="78">
        <v>-7000000</v>
      </c>
      <c r="H82" s="78">
        <v>1.4873245881426</v>
      </c>
      <c r="I82" s="78">
        <v>-104.112721169982</v>
      </c>
      <c r="J82" s="79">
        <v>3.2000000000000002E-3</v>
      </c>
      <c r="K82" s="79">
        <v>0</v>
      </c>
    </row>
    <row r="83" spans="2:11">
      <c r="B83" t="s">
        <v>2806</v>
      </c>
      <c r="C83" t="s">
        <v>2807</v>
      </c>
      <c r="D83" t="s">
        <v>123</v>
      </c>
      <c r="E83" t="s">
        <v>106</v>
      </c>
      <c r="F83" t="s">
        <v>2805</v>
      </c>
      <c r="G83" s="78">
        <v>7000000</v>
      </c>
      <c r="H83" s="78">
        <v>-2.4038201725285857</v>
      </c>
      <c r="I83" s="78">
        <v>-168.26741207700101</v>
      </c>
      <c r="J83" s="79">
        <v>5.3E-3</v>
      </c>
      <c r="K83" s="79">
        <v>0</v>
      </c>
    </row>
    <row r="84" spans="2:11">
      <c r="B84" t="s">
        <v>2808</v>
      </c>
      <c r="C84" t="s">
        <v>2809</v>
      </c>
      <c r="D84" t="s">
        <v>123</v>
      </c>
      <c r="E84" t="s">
        <v>106</v>
      </c>
      <c r="F84" t="s">
        <v>2810</v>
      </c>
      <c r="G84" s="78">
        <v>-12000000</v>
      </c>
      <c r="H84" s="78">
        <v>3.2450489294045917</v>
      </c>
      <c r="I84" s="78">
        <v>-389.40587152855102</v>
      </c>
      <c r="J84" s="79">
        <v>1.2200000000000001E-2</v>
      </c>
      <c r="K84" s="79">
        <v>0</v>
      </c>
    </row>
    <row r="85" spans="2:11">
      <c r="B85" t="s">
        <v>2811</v>
      </c>
      <c r="C85" t="s">
        <v>2812</v>
      </c>
      <c r="D85" t="s">
        <v>123</v>
      </c>
      <c r="E85" t="s">
        <v>106</v>
      </c>
      <c r="F85" t="s">
        <v>2813</v>
      </c>
      <c r="G85" s="78">
        <v>-28200000</v>
      </c>
      <c r="H85" s="78">
        <v>9.0704266324957441</v>
      </c>
      <c r="I85" s="78">
        <v>-2557.8603103638002</v>
      </c>
      <c r="J85" s="79">
        <v>7.9799999999999996E-2</v>
      </c>
      <c r="K85" s="79">
        <v>-2.0000000000000001E-4</v>
      </c>
    </row>
    <row r="86" spans="2:11">
      <c r="B86" t="s">
        <v>2814</v>
      </c>
      <c r="C86" t="s">
        <v>2815</v>
      </c>
      <c r="D86" t="s">
        <v>123</v>
      </c>
      <c r="E86" t="s">
        <v>106</v>
      </c>
      <c r="F86" t="s">
        <v>2816</v>
      </c>
      <c r="G86" s="78">
        <v>-8600000</v>
      </c>
      <c r="H86" s="78">
        <v>14.890536813718256</v>
      </c>
      <c r="I86" s="78">
        <v>-1280.5861659797699</v>
      </c>
      <c r="J86" s="79">
        <v>0.04</v>
      </c>
      <c r="K86" s="79">
        <v>-1E-4</v>
      </c>
    </row>
    <row r="87" spans="2:11">
      <c r="B87" t="s">
        <v>2817</v>
      </c>
      <c r="C87" t="s">
        <v>2818</v>
      </c>
      <c r="D87" t="s">
        <v>123</v>
      </c>
      <c r="E87" t="s">
        <v>106</v>
      </c>
      <c r="F87" t="s">
        <v>2819</v>
      </c>
      <c r="G87" s="78">
        <v>-14000000</v>
      </c>
      <c r="H87" s="78">
        <v>2.5547742478988571</v>
      </c>
      <c r="I87" s="78">
        <v>-357.66839470584</v>
      </c>
      <c r="J87" s="79">
        <v>1.12E-2</v>
      </c>
      <c r="K87" s="79">
        <v>0</v>
      </c>
    </row>
    <row r="88" spans="2:11">
      <c r="B88" t="s">
        <v>2820</v>
      </c>
      <c r="C88" t="s">
        <v>2821</v>
      </c>
      <c r="D88" t="s">
        <v>123</v>
      </c>
      <c r="E88" t="s">
        <v>106</v>
      </c>
      <c r="F88" t="s">
        <v>2822</v>
      </c>
      <c r="G88" s="78">
        <v>-22000000</v>
      </c>
      <c r="H88" s="78">
        <v>6.203924780351409</v>
      </c>
      <c r="I88" s="78">
        <v>-1364.86345167731</v>
      </c>
      <c r="J88" s="79">
        <v>4.2599999999999999E-2</v>
      </c>
      <c r="K88" s="79">
        <v>-1E-4</v>
      </c>
    </row>
    <row r="89" spans="2:11">
      <c r="B89" t="s">
        <v>2823</v>
      </c>
      <c r="C89" t="s">
        <v>2824</v>
      </c>
      <c r="D89" t="s">
        <v>123</v>
      </c>
      <c r="E89" t="s">
        <v>106</v>
      </c>
      <c r="F89" t="s">
        <v>2825</v>
      </c>
      <c r="G89" s="78">
        <v>-14000000</v>
      </c>
      <c r="H89" s="78">
        <v>12.830754961535286</v>
      </c>
      <c r="I89" s="78">
        <v>-1796.30569461494</v>
      </c>
      <c r="J89" s="79">
        <v>5.6099999999999997E-2</v>
      </c>
      <c r="K89" s="79">
        <v>-2.0000000000000001E-4</v>
      </c>
    </row>
    <row r="90" spans="2:11">
      <c r="B90" t="s">
        <v>2826</v>
      </c>
      <c r="C90" t="s">
        <v>2827</v>
      </c>
      <c r="D90" t="s">
        <v>123</v>
      </c>
      <c r="E90" t="s">
        <v>106</v>
      </c>
      <c r="F90" t="s">
        <v>2828</v>
      </c>
      <c r="G90" s="78">
        <v>-8000000</v>
      </c>
      <c r="H90" s="78">
        <v>12.83075496153525</v>
      </c>
      <c r="I90" s="78">
        <v>-1026.4603969228201</v>
      </c>
      <c r="J90" s="79">
        <v>3.2000000000000001E-2</v>
      </c>
      <c r="K90" s="79">
        <v>-1E-4</v>
      </c>
    </row>
    <row r="91" spans="2:11">
      <c r="B91" t="s">
        <v>2829</v>
      </c>
      <c r="C91" t="s">
        <v>2830</v>
      </c>
      <c r="D91" t="s">
        <v>123</v>
      </c>
      <c r="E91" t="s">
        <v>106</v>
      </c>
      <c r="F91" t="s">
        <v>2831</v>
      </c>
      <c r="G91" s="78">
        <v>-3000000</v>
      </c>
      <c r="H91" s="78">
        <v>7.7378578995606002</v>
      </c>
      <c r="I91" s="78">
        <v>-232.13573698681799</v>
      </c>
      <c r="J91" s="79">
        <v>7.1999999999999998E-3</v>
      </c>
      <c r="K91" s="79">
        <v>0</v>
      </c>
    </row>
    <row r="92" spans="2:11">
      <c r="B92" t="s">
        <v>2832</v>
      </c>
      <c r="C92" t="s">
        <v>2833</v>
      </c>
      <c r="D92" t="s">
        <v>123</v>
      </c>
      <c r="E92" t="s">
        <v>106</v>
      </c>
      <c r="F92" t="s">
        <v>2834</v>
      </c>
      <c r="G92" s="78">
        <v>-8100000</v>
      </c>
      <c r="H92" s="78">
        <v>3.4623974135741604</v>
      </c>
      <c r="I92" s="78">
        <v>-280.45419049950698</v>
      </c>
      <c r="J92" s="79">
        <v>8.8000000000000005E-3</v>
      </c>
      <c r="K92" s="79">
        <v>0</v>
      </c>
    </row>
    <row r="93" spans="2:11">
      <c r="B93" t="s">
        <v>2835</v>
      </c>
      <c r="C93" t="s">
        <v>2836</v>
      </c>
      <c r="D93" t="s">
        <v>123</v>
      </c>
      <c r="E93" t="s">
        <v>106</v>
      </c>
      <c r="F93" t="s">
        <v>2834</v>
      </c>
      <c r="G93" s="78">
        <v>-5000000</v>
      </c>
      <c r="H93" s="78">
        <v>3.4524021289616802</v>
      </c>
      <c r="I93" s="78">
        <v>-172.62010644808399</v>
      </c>
      <c r="J93" s="79">
        <v>5.4000000000000003E-3</v>
      </c>
      <c r="K93" s="79">
        <v>0</v>
      </c>
    </row>
    <row r="94" spans="2:11">
      <c r="B94" t="s">
        <v>2837</v>
      </c>
      <c r="C94" t="s">
        <v>2838</v>
      </c>
      <c r="D94" t="s">
        <v>123</v>
      </c>
      <c r="E94" t="s">
        <v>106</v>
      </c>
      <c r="F94" t="s">
        <v>2839</v>
      </c>
      <c r="G94" s="78">
        <v>-17000000</v>
      </c>
      <c r="H94" s="78">
        <v>-9.8356914033678819</v>
      </c>
      <c r="I94" s="78">
        <v>1672.0675385725399</v>
      </c>
      <c r="J94" s="79">
        <v>-5.2200000000000003E-2</v>
      </c>
      <c r="K94" s="79">
        <v>2.0000000000000001E-4</v>
      </c>
    </row>
    <row r="95" spans="2:11">
      <c r="B95" t="s">
        <v>2840</v>
      </c>
      <c r="C95" t="s">
        <v>2841</v>
      </c>
      <c r="D95" t="s">
        <v>123</v>
      </c>
      <c r="E95" t="s">
        <v>106</v>
      </c>
      <c r="F95" t="s">
        <v>2842</v>
      </c>
      <c r="G95" s="78">
        <v>-10000000</v>
      </c>
      <c r="H95" s="78">
        <v>4.87149395530792</v>
      </c>
      <c r="I95" s="78">
        <v>-487.14939553079199</v>
      </c>
      <c r="J95" s="79">
        <v>1.52E-2</v>
      </c>
      <c r="K95" s="79">
        <v>0</v>
      </c>
    </row>
    <row r="96" spans="2:11">
      <c r="B96" t="s">
        <v>2843</v>
      </c>
      <c r="C96" t="s">
        <v>2844</v>
      </c>
      <c r="D96" t="s">
        <v>123</v>
      </c>
      <c r="E96" t="s">
        <v>106</v>
      </c>
      <c r="F96" t="s">
        <v>2845</v>
      </c>
      <c r="G96" s="78">
        <v>-11500000</v>
      </c>
      <c r="H96" s="78">
        <v>12.430580446498523</v>
      </c>
      <c r="I96" s="78">
        <v>-1429.51675134733</v>
      </c>
      <c r="J96" s="79">
        <v>4.4600000000000001E-2</v>
      </c>
      <c r="K96" s="79">
        <v>-1E-4</v>
      </c>
    </row>
    <row r="97" spans="2:11">
      <c r="B97" t="s">
        <v>2846</v>
      </c>
      <c r="C97" t="s">
        <v>2847</v>
      </c>
      <c r="D97" t="s">
        <v>123</v>
      </c>
      <c r="E97" t="s">
        <v>106</v>
      </c>
      <c r="F97" t="s">
        <v>2848</v>
      </c>
      <c r="G97" s="78">
        <v>-21000000</v>
      </c>
      <c r="H97" s="78">
        <v>11.401855613893</v>
      </c>
      <c r="I97" s="78">
        <v>-2394.3896789175301</v>
      </c>
      <c r="J97" s="79">
        <v>7.4700000000000003E-2</v>
      </c>
      <c r="K97" s="79">
        <v>-2.0000000000000001E-4</v>
      </c>
    </row>
    <row r="98" spans="2:11">
      <c r="B98" t="s">
        <v>2849</v>
      </c>
      <c r="C98" t="s">
        <v>2850</v>
      </c>
      <c r="D98" t="s">
        <v>123</v>
      </c>
      <c r="E98" t="s">
        <v>106</v>
      </c>
      <c r="F98" t="s">
        <v>2851</v>
      </c>
      <c r="G98" s="78">
        <v>-8600000</v>
      </c>
      <c r="H98" s="78">
        <v>-8.6074752025158716</v>
      </c>
      <c r="I98" s="78">
        <v>740.24286741636502</v>
      </c>
      <c r="J98" s="79">
        <v>-2.3099999999999999E-2</v>
      </c>
      <c r="K98" s="79">
        <v>1E-4</v>
      </c>
    </row>
    <row r="99" spans="2:11">
      <c r="B99" t="s">
        <v>2852</v>
      </c>
      <c r="C99" t="s">
        <v>2853</v>
      </c>
      <c r="D99" t="s">
        <v>123</v>
      </c>
      <c r="E99" t="s">
        <v>106</v>
      </c>
      <c r="F99" t="s">
        <v>2796</v>
      </c>
      <c r="G99" s="78">
        <v>-10000000</v>
      </c>
      <c r="H99" s="78">
        <v>-2.0269743886062801</v>
      </c>
      <c r="I99" s="78">
        <v>202.69743886062801</v>
      </c>
      <c r="J99" s="79">
        <v>-6.3E-3</v>
      </c>
      <c r="K99" s="79">
        <v>0</v>
      </c>
    </row>
    <row r="100" spans="2:11">
      <c r="B100" t="s">
        <v>2854</v>
      </c>
      <c r="C100" t="s">
        <v>2855</v>
      </c>
      <c r="D100" t="s">
        <v>123</v>
      </c>
      <c r="E100" t="s">
        <v>106</v>
      </c>
      <c r="F100" t="s">
        <v>2856</v>
      </c>
      <c r="G100" s="78">
        <v>-16400000</v>
      </c>
      <c r="H100" s="78">
        <v>-21.584400388264758</v>
      </c>
      <c r="I100" s="78">
        <v>3539.84166367542</v>
      </c>
      <c r="J100" s="79">
        <v>-0.1105</v>
      </c>
      <c r="K100" s="79">
        <v>2.9999999999999997E-4</v>
      </c>
    </row>
    <row r="101" spans="2:11">
      <c r="B101" t="s">
        <v>2857</v>
      </c>
      <c r="C101" t="s">
        <v>2858</v>
      </c>
      <c r="D101" t="s">
        <v>123</v>
      </c>
      <c r="E101" t="s">
        <v>106</v>
      </c>
      <c r="F101" t="s">
        <v>2859</v>
      </c>
      <c r="G101" s="78">
        <v>-36000000</v>
      </c>
      <c r="H101" s="78">
        <v>5.5312754562632778</v>
      </c>
      <c r="I101" s="78">
        <v>-1991.25916425478</v>
      </c>
      <c r="J101" s="79">
        <v>6.2100000000000002E-2</v>
      </c>
      <c r="K101" s="79">
        <v>-2.0000000000000001E-4</v>
      </c>
    </row>
    <row r="102" spans="2:11">
      <c r="B102" t="s">
        <v>2860</v>
      </c>
      <c r="C102" t="s">
        <v>2861</v>
      </c>
      <c r="D102" t="s">
        <v>123</v>
      </c>
      <c r="E102" t="s">
        <v>106</v>
      </c>
      <c r="F102" t="s">
        <v>2862</v>
      </c>
      <c r="G102" s="78">
        <v>-2000000</v>
      </c>
      <c r="H102" s="78">
        <v>11.79105042706505</v>
      </c>
      <c r="I102" s="78">
        <v>-235.82100854130101</v>
      </c>
      <c r="J102" s="79">
        <v>7.4000000000000003E-3</v>
      </c>
      <c r="K102" s="79">
        <v>0</v>
      </c>
    </row>
    <row r="103" spans="2:11">
      <c r="B103" t="s">
        <v>2863</v>
      </c>
      <c r="C103" t="s">
        <v>2864</v>
      </c>
      <c r="D103" t="s">
        <v>123</v>
      </c>
      <c r="E103" t="s">
        <v>106</v>
      </c>
      <c r="F103" t="s">
        <v>2865</v>
      </c>
      <c r="G103" s="78">
        <v>-9700000</v>
      </c>
      <c r="H103" s="78">
        <v>7.3169281721472066</v>
      </c>
      <c r="I103" s="78">
        <v>-709.74203269827899</v>
      </c>
      <c r="J103" s="79">
        <v>2.2100000000000002E-2</v>
      </c>
      <c r="K103" s="79">
        <v>-1E-4</v>
      </c>
    </row>
    <row r="104" spans="2:11">
      <c r="B104" t="s">
        <v>2866</v>
      </c>
      <c r="C104" t="s">
        <v>2867</v>
      </c>
      <c r="D104" t="s">
        <v>123</v>
      </c>
      <c r="E104" t="s">
        <v>106</v>
      </c>
      <c r="F104" t="s">
        <v>2845</v>
      </c>
      <c r="G104" s="78">
        <v>-12000000</v>
      </c>
      <c r="H104" s="78">
        <v>12.365087613748667</v>
      </c>
      <c r="I104" s="78">
        <v>-1483.81051364984</v>
      </c>
      <c r="J104" s="79">
        <v>4.6300000000000001E-2</v>
      </c>
      <c r="K104" s="79">
        <v>-1E-4</v>
      </c>
    </row>
    <row r="105" spans="2:11">
      <c r="B105" t="s">
        <v>2868</v>
      </c>
      <c r="C105" t="s">
        <v>2869</v>
      </c>
      <c r="D105" t="s">
        <v>123</v>
      </c>
      <c r="E105" t="s">
        <v>110</v>
      </c>
      <c r="F105" t="s">
        <v>2870</v>
      </c>
      <c r="G105" s="78">
        <v>-250000</v>
      </c>
      <c r="H105" s="78">
        <v>-9.4073299198302003</v>
      </c>
      <c r="I105" s="78">
        <v>23.518324799575499</v>
      </c>
      <c r="J105" s="79">
        <v>-6.9999999999999999E-4</v>
      </c>
      <c r="K105" s="79">
        <v>0</v>
      </c>
    </row>
    <row r="106" spans="2:11">
      <c r="B106" t="s">
        <v>2871</v>
      </c>
      <c r="C106" t="s">
        <v>2872</v>
      </c>
      <c r="D106" t="s">
        <v>123</v>
      </c>
      <c r="E106" t="s">
        <v>110</v>
      </c>
      <c r="F106" t="s">
        <v>2873</v>
      </c>
      <c r="G106" s="78">
        <v>-7208000</v>
      </c>
      <c r="H106" s="78">
        <v>-8.9589158144074084</v>
      </c>
      <c r="I106" s="78">
        <v>645.75865190248601</v>
      </c>
      <c r="J106" s="79">
        <v>-2.0199999999999999E-2</v>
      </c>
      <c r="K106" s="79">
        <v>1E-4</v>
      </c>
    </row>
    <row r="107" spans="2:11">
      <c r="B107" t="s">
        <v>2874</v>
      </c>
      <c r="C107" t="s">
        <v>2875</v>
      </c>
      <c r="D107" t="s">
        <v>123</v>
      </c>
      <c r="E107" t="s">
        <v>110</v>
      </c>
      <c r="F107" t="s">
        <v>2876</v>
      </c>
      <c r="G107" s="78">
        <v>-3570000</v>
      </c>
      <c r="H107" s="78">
        <v>2.023606252261843</v>
      </c>
      <c r="I107" s="78">
        <v>-72.2427432057478</v>
      </c>
      <c r="J107" s="79">
        <v>2.3E-3</v>
      </c>
      <c r="K107" s="79">
        <v>0</v>
      </c>
    </row>
    <row r="108" spans="2:11">
      <c r="B108" t="s">
        <v>2877</v>
      </c>
      <c r="C108" t="s">
        <v>2878</v>
      </c>
      <c r="D108" t="s">
        <v>123</v>
      </c>
      <c r="E108" t="s">
        <v>113</v>
      </c>
      <c r="F108" t="s">
        <v>309</v>
      </c>
      <c r="G108" s="78">
        <v>-2950000</v>
      </c>
      <c r="H108" s="78">
        <v>-24.515440238916575</v>
      </c>
      <c r="I108" s="78">
        <v>723.205487048039</v>
      </c>
      <c r="J108" s="79">
        <v>-2.2599999999999999E-2</v>
      </c>
      <c r="K108" s="79">
        <v>1E-4</v>
      </c>
    </row>
    <row r="109" spans="2:11">
      <c r="B109" t="s">
        <v>2879</v>
      </c>
      <c r="C109" t="s">
        <v>2880</v>
      </c>
      <c r="D109" t="s">
        <v>123</v>
      </c>
      <c r="E109" t="s">
        <v>113</v>
      </c>
      <c r="F109" t="s">
        <v>2881</v>
      </c>
      <c r="G109" s="78">
        <v>-1235000</v>
      </c>
      <c r="H109" s="78">
        <v>-1.6989753632747286</v>
      </c>
      <c r="I109" s="78">
        <v>20.982345736442898</v>
      </c>
      <c r="J109" s="79">
        <v>-6.9999999999999999E-4</v>
      </c>
      <c r="K109" s="79">
        <v>0</v>
      </c>
    </row>
    <row r="110" spans="2:11">
      <c r="B110" t="s">
        <v>2879</v>
      </c>
      <c r="C110" t="s">
        <v>2882</v>
      </c>
      <c r="D110" t="s">
        <v>123</v>
      </c>
      <c r="E110" t="s">
        <v>113</v>
      </c>
      <c r="F110" t="s">
        <v>2509</v>
      </c>
      <c r="G110" s="78">
        <v>-1726000</v>
      </c>
      <c r="H110" s="78">
        <v>-21.882038737415236</v>
      </c>
      <c r="I110" s="78">
        <v>377.683988607787</v>
      </c>
      <c r="J110" s="79">
        <v>-1.18E-2</v>
      </c>
      <c r="K110" s="79">
        <v>0</v>
      </c>
    </row>
    <row r="111" spans="2:11">
      <c r="B111" t="s">
        <v>2883</v>
      </c>
      <c r="C111" t="s">
        <v>2884</v>
      </c>
      <c r="D111" t="s">
        <v>123</v>
      </c>
      <c r="E111" t="s">
        <v>106</v>
      </c>
      <c r="F111" t="s">
        <v>2796</v>
      </c>
      <c r="G111" s="78">
        <v>1500000</v>
      </c>
      <c r="H111" s="78">
        <v>-5.3018918987082069</v>
      </c>
      <c r="I111" s="78">
        <v>-79.528378480623104</v>
      </c>
      <c r="J111" s="79">
        <v>2.5000000000000001E-3</v>
      </c>
      <c r="K111" s="79">
        <v>0</v>
      </c>
    </row>
    <row r="112" spans="2:11">
      <c r="B112" t="s">
        <v>2885</v>
      </c>
      <c r="C112" t="s">
        <v>2886</v>
      </c>
      <c r="D112" t="s">
        <v>123</v>
      </c>
      <c r="E112" t="s">
        <v>106</v>
      </c>
      <c r="F112" t="s">
        <v>2887</v>
      </c>
      <c r="G112" s="78">
        <v>-10000000</v>
      </c>
      <c r="H112" s="78">
        <v>-8.8130887732464593</v>
      </c>
      <c r="I112" s="78">
        <v>881.30887732464601</v>
      </c>
      <c r="J112" s="79">
        <v>-2.75E-2</v>
      </c>
      <c r="K112" s="79">
        <v>1E-4</v>
      </c>
    </row>
    <row r="113" spans="2:11">
      <c r="B113" t="s">
        <v>2888</v>
      </c>
      <c r="C113" t="s">
        <v>2889</v>
      </c>
      <c r="D113" t="s">
        <v>123</v>
      </c>
      <c r="E113" t="s">
        <v>106</v>
      </c>
      <c r="F113" t="s">
        <v>2449</v>
      </c>
      <c r="G113" s="78">
        <v>-5000000</v>
      </c>
      <c r="H113" s="78">
        <v>12.6420284770925</v>
      </c>
      <c r="I113" s="78">
        <v>-632.10142385462495</v>
      </c>
      <c r="J113" s="79">
        <v>1.9699999999999999E-2</v>
      </c>
      <c r="K113" s="79">
        <v>-1E-4</v>
      </c>
    </row>
    <row r="114" spans="2:11">
      <c r="B114" t="s">
        <v>2890</v>
      </c>
      <c r="C114" t="s">
        <v>2891</v>
      </c>
      <c r="D114" t="s">
        <v>123</v>
      </c>
      <c r="E114" t="s">
        <v>106</v>
      </c>
      <c r="F114" t="s">
        <v>2892</v>
      </c>
      <c r="G114" s="78">
        <v>-7000000</v>
      </c>
      <c r="H114" s="78">
        <v>11.594462608678157</v>
      </c>
      <c r="I114" s="78">
        <v>-811.61238260747098</v>
      </c>
      <c r="J114" s="79">
        <v>2.53E-2</v>
      </c>
      <c r="K114" s="79">
        <v>-1E-4</v>
      </c>
    </row>
    <row r="115" spans="2:11">
      <c r="B115" t="s">
        <v>2893</v>
      </c>
      <c r="C115" t="s">
        <v>2894</v>
      </c>
      <c r="D115" t="s">
        <v>123</v>
      </c>
      <c r="E115" t="s">
        <v>106</v>
      </c>
      <c r="F115" t="s">
        <v>2895</v>
      </c>
      <c r="G115" s="78">
        <v>-2000000</v>
      </c>
      <c r="H115" s="78">
        <v>11.19138013977955</v>
      </c>
      <c r="I115" s="78">
        <v>-223.82760279559099</v>
      </c>
      <c r="J115" s="79">
        <v>7.0000000000000001E-3</v>
      </c>
      <c r="K115" s="79">
        <v>0</v>
      </c>
    </row>
    <row r="116" spans="2:11">
      <c r="B116" t="s">
        <v>2896</v>
      </c>
      <c r="C116" t="s">
        <v>2897</v>
      </c>
      <c r="D116" t="s">
        <v>123</v>
      </c>
      <c r="E116" t="s">
        <v>106</v>
      </c>
      <c r="F116" t="s">
        <v>2790</v>
      </c>
      <c r="G116" s="78">
        <v>-3500000</v>
      </c>
      <c r="H116" s="78">
        <v>17.183589941882229</v>
      </c>
      <c r="I116" s="78">
        <v>-601.42564796587806</v>
      </c>
      <c r="J116" s="79">
        <v>1.8800000000000001E-2</v>
      </c>
      <c r="K116" s="79">
        <v>-1E-4</v>
      </c>
    </row>
    <row r="117" spans="2:11">
      <c r="B117" t="s">
        <v>2898</v>
      </c>
      <c r="C117" t="s">
        <v>2899</v>
      </c>
      <c r="D117" t="s">
        <v>123</v>
      </c>
      <c r="E117" t="s">
        <v>106</v>
      </c>
      <c r="F117" t="s">
        <v>2900</v>
      </c>
      <c r="G117" s="78">
        <v>-9500000</v>
      </c>
      <c r="H117" s="78">
        <v>9.5447271958108733</v>
      </c>
      <c r="I117" s="78">
        <v>-906.74908360203301</v>
      </c>
      <c r="J117" s="79">
        <v>2.8299999999999999E-2</v>
      </c>
      <c r="K117" s="79">
        <v>-1E-4</v>
      </c>
    </row>
    <row r="118" spans="2:11">
      <c r="B118" t="s">
        <v>2901</v>
      </c>
      <c r="C118" t="s">
        <v>2902</v>
      </c>
      <c r="D118" t="s">
        <v>123</v>
      </c>
      <c r="E118" t="s">
        <v>106</v>
      </c>
      <c r="F118" t="s">
        <v>2796</v>
      </c>
      <c r="G118" s="78">
        <v>-1500000</v>
      </c>
      <c r="H118" s="78">
        <v>-1.62778068308236</v>
      </c>
      <c r="I118" s="78">
        <v>24.4167102462354</v>
      </c>
      <c r="J118" s="79">
        <v>-8.0000000000000004E-4</v>
      </c>
      <c r="K118" s="79">
        <v>0</v>
      </c>
    </row>
    <row r="119" spans="2:11">
      <c r="B119" t="s">
        <v>2903</v>
      </c>
      <c r="C119" t="s">
        <v>2904</v>
      </c>
      <c r="D119" t="s">
        <v>123</v>
      </c>
      <c r="E119" t="s">
        <v>106</v>
      </c>
      <c r="F119" t="s">
        <v>2842</v>
      </c>
      <c r="G119" s="78">
        <v>-7000000</v>
      </c>
      <c r="H119" s="78">
        <v>4.4820599999999997</v>
      </c>
      <c r="I119" s="78">
        <v>-313.74419999999998</v>
      </c>
      <c r="J119" s="79">
        <v>9.7999999999999997E-3</v>
      </c>
      <c r="K119" s="79">
        <v>0</v>
      </c>
    </row>
    <row r="120" spans="2:11">
      <c r="B120" t="s">
        <v>2905</v>
      </c>
      <c r="C120" t="s">
        <v>2906</v>
      </c>
      <c r="D120" t="s">
        <v>123</v>
      </c>
      <c r="E120" t="s">
        <v>106</v>
      </c>
      <c r="F120" t="s">
        <v>2907</v>
      </c>
      <c r="G120" s="78">
        <v>-4000000</v>
      </c>
      <c r="H120" s="78">
        <v>2.1962199999999998</v>
      </c>
      <c r="I120" s="78">
        <v>-87.848799999999997</v>
      </c>
      <c r="J120" s="79">
        <v>2.7000000000000001E-3</v>
      </c>
      <c r="K120" s="79">
        <v>0</v>
      </c>
    </row>
    <row r="121" spans="2:11">
      <c r="B121" t="s">
        <v>2908</v>
      </c>
      <c r="C121" t="s">
        <v>2909</v>
      </c>
      <c r="D121" t="s">
        <v>123</v>
      </c>
      <c r="E121" t="s">
        <v>106</v>
      </c>
      <c r="F121" t="s">
        <v>2910</v>
      </c>
      <c r="G121" s="78">
        <v>-20000000</v>
      </c>
      <c r="H121" s="78">
        <v>2.743217</v>
      </c>
      <c r="I121" s="78">
        <v>-548.64340000000004</v>
      </c>
      <c r="J121" s="79">
        <v>1.7100000000000001E-2</v>
      </c>
      <c r="K121" s="79">
        <v>-1E-4</v>
      </c>
    </row>
    <row r="122" spans="2:11">
      <c r="B122" t="s">
        <v>2911</v>
      </c>
      <c r="C122" t="s">
        <v>2912</v>
      </c>
      <c r="D122" t="s">
        <v>123</v>
      </c>
      <c r="E122" t="s">
        <v>106</v>
      </c>
      <c r="F122" t="s">
        <v>2910</v>
      </c>
      <c r="G122" s="78">
        <v>-10000000</v>
      </c>
      <c r="H122" s="78">
        <v>2.6372620000000002</v>
      </c>
      <c r="I122" s="78">
        <v>-263.72620000000001</v>
      </c>
      <c r="J122" s="79">
        <v>8.2000000000000007E-3</v>
      </c>
      <c r="K122" s="79">
        <v>0</v>
      </c>
    </row>
    <row r="123" spans="2:11">
      <c r="B123" t="s">
        <v>2913</v>
      </c>
      <c r="C123" t="s">
        <v>2914</v>
      </c>
      <c r="D123" t="s">
        <v>123</v>
      </c>
      <c r="E123" t="s">
        <v>106</v>
      </c>
      <c r="F123" t="s">
        <v>2900</v>
      </c>
      <c r="G123" s="78">
        <v>-6000000</v>
      </c>
      <c r="H123" s="78">
        <v>5.7508276833670831</v>
      </c>
      <c r="I123" s="78">
        <v>-345.049661002025</v>
      </c>
      <c r="J123" s="79">
        <v>1.0800000000000001E-2</v>
      </c>
      <c r="K123" s="79">
        <v>0</v>
      </c>
    </row>
    <row r="124" spans="2:11">
      <c r="B124" t="s">
        <v>2915</v>
      </c>
      <c r="C124" t="s">
        <v>2916</v>
      </c>
      <c r="D124" t="s">
        <v>123</v>
      </c>
      <c r="E124" t="s">
        <v>106</v>
      </c>
      <c r="F124" t="s">
        <v>2895</v>
      </c>
      <c r="G124" s="78">
        <v>21000000</v>
      </c>
      <c r="H124" s="78">
        <v>-7.646463358778619</v>
      </c>
      <c r="I124" s="78">
        <v>-1605.7573053435101</v>
      </c>
      <c r="J124" s="79">
        <v>5.0099999999999999E-2</v>
      </c>
      <c r="K124" s="79">
        <v>-1E-4</v>
      </c>
    </row>
    <row r="125" spans="2:11">
      <c r="B125" t="s">
        <v>2917</v>
      </c>
      <c r="C125" t="s">
        <v>2918</v>
      </c>
      <c r="D125" t="s">
        <v>123</v>
      </c>
      <c r="E125" t="s">
        <v>106</v>
      </c>
      <c r="F125" t="s">
        <v>2919</v>
      </c>
      <c r="G125" s="78">
        <v>-5000000</v>
      </c>
      <c r="H125" s="78">
        <v>9.7931150000000002</v>
      </c>
      <c r="I125" s="78">
        <v>-489.65575000000001</v>
      </c>
      <c r="J125" s="79">
        <v>1.5299999999999999E-2</v>
      </c>
      <c r="K125" s="79">
        <v>0</v>
      </c>
    </row>
    <row r="126" spans="2:11">
      <c r="B126" t="s">
        <v>2920</v>
      </c>
      <c r="C126" t="s">
        <v>2921</v>
      </c>
      <c r="D126" t="s">
        <v>123</v>
      </c>
      <c r="E126" t="s">
        <v>106</v>
      </c>
      <c r="F126" t="s">
        <v>2919</v>
      </c>
      <c r="G126" s="78">
        <v>-5000000</v>
      </c>
      <c r="H126" s="78">
        <v>9.5317959999999999</v>
      </c>
      <c r="I126" s="78">
        <v>-476.58980000000003</v>
      </c>
      <c r="J126" s="79">
        <v>1.49E-2</v>
      </c>
      <c r="K126" s="79">
        <v>0</v>
      </c>
    </row>
    <row r="127" spans="2:11">
      <c r="B127" t="s">
        <v>2922</v>
      </c>
      <c r="C127" t="s">
        <v>2923</v>
      </c>
      <c r="D127" t="s">
        <v>123</v>
      </c>
      <c r="E127" t="s">
        <v>106</v>
      </c>
      <c r="F127" t="s">
        <v>2924</v>
      </c>
      <c r="G127" s="78">
        <v>-12000000</v>
      </c>
      <c r="H127" s="78">
        <v>11.459056179775333</v>
      </c>
      <c r="I127" s="78">
        <v>-1375.0867415730399</v>
      </c>
      <c r="J127" s="79">
        <v>4.2900000000000001E-2</v>
      </c>
      <c r="K127" s="79">
        <v>-1E-4</v>
      </c>
    </row>
    <row r="128" spans="2:11">
      <c r="B128" t="s">
        <v>2925</v>
      </c>
      <c r="C128" t="s">
        <v>2926</v>
      </c>
      <c r="D128" t="s">
        <v>123</v>
      </c>
      <c r="E128" t="s">
        <v>106</v>
      </c>
      <c r="F128" t="s">
        <v>2774</v>
      </c>
      <c r="G128" s="78">
        <v>-16000000</v>
      </c>
      <c r="H128" s="78">
        <v>8.1002371428571251</v>
      </c>
      <c r="I128" s="78">
        <v>-1296.03794285714</v>
      </c>
      <c r="J128" s="79">
        <v>4.0399999999999998E-2</v>
      </c>
      <c r="K128" s="79">
        <v>-1E-4</v>
      </c>
    </row>
    <row r="129" spans="2:11">
      <c r="B129" t="s">
        <v>2927</v>
      </c>
      <c r="C129" t="s">
        <v>2928</v>
      </c>
      <c r="D129" t="s">
        <v>123</v>
      </c>
      <c r="E129" t="s">
        <v>106</v>
      </c>
      <c r="F129" t="s">
        <v>2929</v>
      </c>
      <c r="G129" s="78">
        <v>-12000000</v>
      </c>
      <c r="H129" s="78">
        <v>6.0183857142857082</v>
      </c>
      <c r="I129" s="78">
        <v>-722.20628571428495</v>
      </c>
      <c r="J129" s="79">
        <v>2.2499999999999999E-2</v>
      </c>
      <c r="K129" s="79">
        <v>-1E-4</v>
      </c>
    </row>
    <row r="130" spans="2:11">
      <c r="B130" t="s">
        <v>2930</v>
      </c>
      <c r="C130" t="s">
        <v>2931</v>
      </c>
      <c r="D130" t="s">
        <v>123</v>
      </c>
      <c r="E130" t="s">
        <v>106</v>
      </c>
      <c r="F130" t="s">
        <v>2661</v>
      </c>
      <c r="G130" s="78">
        <v>-5000000</v>
      </c>
      <c r="H130" s="78">
        <v>7.9881303720796204</v>
      </c>
      <c r="I130" s="78">
        <v>-399.406518603981</v>
      </c>
      <c r="J130" s="79">
        <v>1.2500000000000001E-2</v>
      </c>
      <c r="K130" s="79">
        <v>0</v>
      </c>
    </row>
    <row r="131" spans="2:11">
      <c r="B131" t="s">
        <v>2932</v>
      </c>
      <c r="C131" t="s">
        <v>2933</v>
      </c>
      <c r="D131" t="s">
        <v>123</v>
      </c>
      <c r="E131" t="s">
        <v>106</v>
      </c>
      <c r="F131" t="s">
        <v>2934</v>
      </c>
      <c r="G131" s="78">
        <v>-15000000</v>
      </c>
      <c r="H131" s="78">
        <v>9.7493227999999998</v>
      </c>
      <c r="I131" s="78">
        <v>-1462.39842</v>
      </c>
      <c r="J131" s="79">
        <v>4.5600000000000002E-2</v>
      </c>
      <c r="K131" s="79">
        <v>-1E-4</v>
      </c>
    </row>
    <row r="132" spans="2:11">
      <c r="B132" t="s">
        <v>2935</v>
      </c>
      <c r="C132" t="s">
        <v>2936</v>
      </c>
      <c r="D132" t="s">
        <v>123</v>
      </c>
      <c r="E132" t="s">
        <v>106</v>
      </c>
      <c r="F132" t="s">
        <v>2937</v>
      </c>
      <c r="G132" s="78">
        <v>-10000000</v>
      </c>
      <c r="H132" s="78">
        <v>13.559785964912299</v>
      </c>
      <c r="I132" s="78">
        <v>-1355.9785964912301</v>
      </c>
      <c r="J132" s="79">
        <v>4.2299999999999997E-2</v>
      </c>
      <c r="K132" s="79">
        <v>-1E-4</v>
      </c>
    </row>
    <row r="133" spans="2:11">
      <c r="B133" t="s">
        <v>2938</v>
      </c>
      <c r="C133" t="s">
        <v>2939</v>
      </c>
      <c r="D133" t="s">
        <v>123</v>
      </c>
      <c r="E133" t="s">
        <v>106</v>
      </c>
      <c r="F133" t="s">
        <v>2940</v>
      </c>
      <c r="G133" s="78">
        <v>-1900000</v>
      </c>
      <c r="H133" s="78">
        <v>11.986070673952579</v>
      </c>
      <c r="I133" s="78">
        <v>-227.73534280509901</v>
      </c>
      <c r="J133" s="79">
        <v>7.1000000000000004E-3</v>
      </c>
      <c r="K133" s="79">
        <v>0</v>
      </c>
    </row>
    <row r="134" spans="2:11">
      <c r="B134" t="s">
        <v>2941</v>
      </c>
      <c r="C134" t="s">
        <v>2942</v>
      </c>
      <c r="D134" t="s">
        <v>123</v>
      </c>
      <c r="E134" t="s">
        <v>106</v>
      </c>
      <c r="F134" t="s">
        <v>2449</v>
      </c>
      <c r="G134" s="78">
        <v>-3000000</v>
      </c>
      <c r="H134" s="78">
        <v>10.8095675</v>
      </c>
      <c r="I134" s="78">
        <v>-324.28702500000003</v>
      </c>
      <c r="J134" s="79">
        <v>1.01E-2</v>
      </c>
      <c r="K134" s="79">
        <v>0</v>
      </c>
    </row>
    <row r="135" spans="2:11">
      <c r="B135" t="s">
        <v>2943</v>
      </c>
      <c r="C135" t="s">
        <v>2944</v>
      </c>
      <c r="D135" t="s">
        <v>123</v>
      </c>
      <c r="E135" t="s">
        <v>106</v>
      </c>
      <c r="F135" t="s">
        <v>2945</v>
      </c>
      <c r="G135" s="78">
        <v>-5000000</v>
      </c>
      <c r="H135" s="78">
        <v>12.1504233333333</v>
      </c>
      <c r="I135" s="78">
        <v>-607.52116666666495</v>
      </c>
      <c r="J135" s="79">
        <v>1.9E-2</v>
      </c>
      <c r="K135" s="79">
        <v>-1E-4</v>
      </c>
    </row>
    <row r="136" spans="2:11">
      <c r="B136" t="s">
        <v>2946</v>
      </c>
      <c r="C136" t="s">
        <v>2947</v>
      </c>
      <c r="D136" t="s">
        <v>123</v>
      </c>
      <c r="E136" t="s">
        <v>106</v>
      </c>
      <c r="F136" t="s">
        <v>2948</v>
      </c>
      <c r="G136" s="78">
        <v>-1500000</v>
      </c>
      <c r="H136" s="78">
        <v>12.480472499999999</v>
      </c>
      <c r="I136" s="78">
        <v>-187.2070875</v>
      </c>
      <c r="J136" s="79">
        <v>5.7999999999999996E-3</v>
      </c>
      <c r="K136" s="79">
        <v>0</v>
      </c>
    </row>
    <row r="137" spans="2:11">
      <c r="B137" t="s">
        <v>2949</v>
      </c>
      <c r="C137" t="s">
        <v>2950</v>
      </c>
      <c r="D137" t="s">
        <v>123</v>
      </c>
      <c r="E137" t="s">
        <v>106</v>
      </c>
      <c r="F137" t="s">
        <v>2951</v>
      </c>
      <c r="G137" s="78">
        <v>-6000000</v>
      </c>
      <c r="H137" s="78">
        <v>13.1202425</v>
      </c>
      <c r="I137" s="78">
        <v>-787.21455000000003</v>
      </c>
      <c r="J137" s="79">
        <v>2.46E-2</v>
      </c>
      <c r="K137" s="79">
        <v>-1E-4</v>
      </c>
    </row>
    <row r="138" spans="2:11">
      <c r="B138" t="s">
        <v>2952</v>
      </c>
      <c r="C138" t="s">
        <v>2953</v>
      </c>
      <c r="D138" t="s">
        <v>123</v>
      </c>
      <c r="E138" t="s">
        <v>106</v>
      </c>
      <c r="F138" t="s">
        <v>2954</v>
      </c>
      <c r="G138" s="78">
        <v>-8000000</v>
      </c>
      <c r="H138" s="78">
        <v>15.31181333333325</v>
      </c>
      <c r="I138" s="78">
        <v>-1224.9450666666601</v>
      </c>
      <c r="J138" s="79">
        <v>3.8199999999999998E-2</v>
      </c>
      <c r="K138" s="79">
        <v>-1E-4</v>
      </c>
    </row>
    <row r="139" spans="2:11">
      <c r="B139" t="s">
        <v>2955</v>
      </c>
      <c r="C139" t="s">
        <v>2956</v>
      </c>
      <c r="D139" t="s">
        <v>123</v>
      </c>
      <c r="E139" t="s">
        <v>106</v>
      </c>
      <c r="F139" t="s">
        <v>2957</v>
      </c>
      <c r="G139" s="78">
        <v>-2000000</v>
      </c>
      <c r="H139" s="78">
        <v>15.138118333333299</v>
      </c>
      <c r="I139" s="78">
        <v>-302.76236666666603</v>
      </c>
      <c r="J139" s="79">
        <v>9.4000000000000004E-3</v>
      </c>
      <c r="K139" s="79">
        <v>0</v>
      </c>
    </row>
    <row r="140" spans="2:11">
      <c r="B140" t="s">
        <v>2958</v>
      </c>
      <c r="C140" t="s">
        <v>2959</v>
      </c>
      <c r="D140" t="s">
        <v>123</v>
      </c>
      <c r="E140" t="s">
        <v>106</v>
      </c>
      <c r="F140" t="s">
        <v>2960</v>
      </c>
      <c r="G140" s="78">
        <v>-7000000</v>
      </c>
      <c r="H140" s="78">
        <v>15.041754545454571</v>
      </c>
      <c r="I140" s="78">
        <v>-1052.92281818182</v>
      </c>
      <c r="J140" s="79">
        <v>3.2899999999999999E-2</v>
      </c>
      <c r="K140" s="79">
        <v>-1E-4</v>
      </c>
    </row>
    <row r="141" spans="2:11">
      <c r="B141" t="s">
        <v>2961</v>
      </c>
      <c r="C141" t="s">
        <v>2962</v>
      </c>
      <c r="D141" t="s">
        <v>123</v>
      </c>
      <c r="E141" t="s">
        <v>106</v>
      </c>
      <c r="F141" t="s">
        <v>2963</v>
      </c>
      <c r="G141" s="78">
        <v>-10500000</v>
      </c>
      <c r="H141" s="78">
        <v>10.737209999999999</v>
      </c>
      <c r="I141" s="78">
        <v>-1127.40705</v>
      </c>
      <c r="J141" s="79">
        <v>3.5200000000000002E-2</v>
      </c>
      <c r="K141" s="79">
        <v>-1E-4</v>
      </c>
    </row>
    <row r="142" spans="2:11">
      <c r="B142" t="s">
        <v>2964</v>
      </c>
      <c r="C142" t="s">
        <v>2965</v>
      </c>
      <c r="D142" t="s">
        <v>123</v>
      </c>
      <c r="E142" t="s">
        <v>106</v>
      </c>
      <c r="F142" t="s">
        <v>2407</v>
      </c>
      <c r="G142" s="78">
        <v>-7500000</v>
      </c>
      <c r="H142" s="78">
        <v>-26.05332125</v>
      </c>
      <c r="I142" s="78">
        <v>1953.9990937499999</v>
      </c>
      <c r="J142" s="79">
        <v>-6.0999999999999999E-2</v>
      </c>
      <c r="K142" s="79">
        <v>2.0000000000000001E-4</v>
      </c>
    </row>
    <row r="143" spans="2:11">
      <c r="B143" t="s">
        <v>2966</v>
      </c>
      <c r="C143" t="s">
        <v>2967</v>
      </c>
      <c r="D143" t="s">
        <v>123</v>
      </c>
      <c r="E143" t="s">
        <v>106</v>
      </c>
      <c r="F143" t="s">
        <v>2968</v>
      </c>
      <c r="G143" s="78">
        <v>-2200000</v>
      </c>
      <c r="H143" s="78">
        <v>-11.054267857142909</v>
      </c>
      <c r="I143" s="78">
        <v>243.19389285714399</v>
      </c>
      <c r="J143" s="79">
        <v>-7.6E-3</v>
      </c>
      <c r="K143" s="79">
        <v>0</v>
      </c>
    </row>
    <row r="144" spans="2:11">
      <c r="B144" t="s">
        <v>2969</v>
      </c>
      <c r="C144" t="s">
        <v>2970</v>
      </c>
      <c r="D144" t="s">
        <v>123</v>
      </c>
      <c r="E144" t="s">
        <v>106</v>
      </c>
      <c r="F144" t="s">
        <v>2968</v>
      </c>
      <c r="G144" s="78">
        <v>-14000000</v>
      </c>
      <c r="H144" s="78">
        <v>-17.323060000000002</v>
      </c>
      <c r="I144" s="78">
        <v>2425.2284</v>
      </c>
      <c r="J144" s="79">
        <v>-7.5700000000000003E-2</v>
      </c>
      <c r="K144" s="79">
        <v>2.0000000000000001E-4</v>
      </c>
    </row>
    <row r="145" spans="2:11">
      <c r="B145" s="80" t="s">
        <v>2721</v>
      </c>
      <c r="C145" s="16"/>
      <c r="D145" s="16"/>
      <c r="G145" s="82">
        <v>-48835352.32</v>
      </c>
      <c r="I145" s="82">
        <v>9472.0985389052548</v>
      </c>
      <c r="J145" s="81">
        <v>-0.29559999999999997</v>
      </c>
      <c r="K145" s="81">
        <v>8.9999999999999998E-4</v>
      </c>
    </row>
    <row r="146" spans="2:11">
      <c r="B146" t="s">
        <v>2971</v>
      </c>
      <c r="C146" t="s">
        <v>2972</v>
      </c>
      <c r="D146" t="s">
        <v>123</v>
      </c>
      <c r="E146" t="s">
        <v>106</v>
      </c>
      <c r="F146" t="s">
        <v>367</v>
      </c>
      <c r="G146" s="78">
        <v>3127922.74</v>
      </c>
      <c r="H146" s="78">
        <v>2.2360999999999991</v>
      </c>
      <c r="I146" s="78">
        <v>249.34850758728399</v>
      </c>
      <c r="J146" s="79">
        <v>-7.7999999999999996E-3</v>
      </c>
      <c r="K146" s="79">
        <v>0</v>
      </c>
    </row>
    <row r="147" spans="2:11">
      <c r="B147" t="s">
        <v>2971</v>
      </c>
      <c r="C147" t="s">
        <v>2973</v>
      </c>
      <c r="D147" t="s">
        <v>123</v>
      </c>
      <c r="E147" t="s">
        <v>106</v>
      </c>
      <c r="F147" t="s">
        <v>367</v>
      </c>
      <c r="G147" s="78">
        <v>1057900.58</v>
      </c>
      <c r="H147" s="78">
        <v>2.2446999999999999</v>
      </c>
      <c r="I147" s="78">
        <v>84.656965248161896</v>
      </c>
      <c r="J147" s="79">
        <v>-2.5999999999999999E-3</v>
      </c>
      <c r="K147" s="79">
        <v>0</v>
      </c>
    </row>
    <row r="148" spans="2:11">
      <c r="B148" t="s">
        <v>2971</v>
      </c>
      <c r="C148" t="s">
        <v>2974</v>
      </c>
      <c r="D148" t="s">
        <v>123</v>
      </c>
      <c r="E148" t="s">
        <v>106</v>
      </c>
      <c r="F148" t="s">
        <v>367</v>
      </c>
      <c r="G148" s="78">
        <v>1905697.13</v>
      </c>
      <c r="H148" s="78">
        <v>2.2619000000000065</v>
      </c>
      <c r="I148" s="78">
        <v>153.669194462071</v>
      </c>
      <c r="J148" s="79">
        <v>-4.7999999999999996E-3</v>
      </c>
      <c r="K148" s="79">
        <v>0</v>
      </c>
    </row>
    <row r="149" spans="2:11">
      <c r="B149" t="s">
        <v>2971</v>
      </c>
      <c r="C149" t="s">
        <v>2975</v>
      </c>
      <c r="D149" t="s">
        <v>123</v>
      </c>
      <c r="E149" t="s">
        <v>106</v>
      </c>
      <c r="F149" t="s">
        <v>367</v>
      </c>
      <c r="G149" s="78">
        <v>2277561.2999999998</v>
      </c>
      <c r="H149" s="78">
        <v>2.1874999999999938</v>
      </c>
      <c r="I149" s="78">
        <v>177.61419450468699</v>
      </c>
      <c r="J149" s="79">
        <v>-5.4999999999999997E-3</v>
      </c>
      <c r="K149" s="79">
        <v>0</v>
      </c>
    </row>
    <row r="150" spans="2:11">
      <c r="B150" t="s">
        <v>2971</v>
      </c>
      <c r="C150" t="s">
        <v>2976</v>
      </c>
      <c r="D150" t="s">
        <v>123</v>
      </c>
      <c r="E150" t="s">
        <v>106</v>
      </c>
      <c r="F150" t="s">
        <v>367</v>
      </c>
      <c r="G150" s="78">
        <v>4295157.24</v>
      </c>
      <c r="H150" s="78">
        <v>2.3646999999999987</v>
      </c>
      <c r="I150" s="78">
        <v>362.08843430150802</v>
      </c>
      <c r="J150" s="79">
        <v>-1.1299999999999999E-2</v>
      </c>
      <c r="K150" s="79">
        <v>0</v>
      </c>
    </row>
    <row r="151" spans="2:11">
      <c r="B151" t="s">
        <v>2971</v>
      </c>
      <c r="C151" t="s">
        <v>2977</v>
      </c>
      <c r="D151" t="s">
        <v>123</v>
      </c>
      <c r="E151" t="s">
        <v>106</v>
      </c>
      <c r="F151" t="s">
        <v>367</v>
      </c>
      <c r="G151" s="78">
        <v>2281724.96</v>
      </c>
      <c r="H151" s="78">
        <v>2.3562000000000025</v>
      </c>
      <c r="I151" s="78">
        <v>191.66154250430901</v>
      </c>
      <c r="J151" s="79">
        <v>-6.0000000000000001E-3</v>
      </c>
      <c r="K151" s="79">
        <v>0</v>
      </c>
    </row>
    <row r="152" spans="2:11">
      <c r="B152" t="s">
        <v>2971</v>
      </c>
      <c r="C152" t="s">
        <v>2978</v>
      </c>
      <c r="D152" t="s">
        <v>123</v>
      </c>
      <c r="E152" t="s">
        <v>106</v>
      </c>
      <c r="F152" t="s">
        <v>367</v>
      </c>
      <c r="G152" s="78">
        <v>77526.37</v>
      </c>
      <c r="H152" s="78">
        <v>2.2446999999999999</v>
      </c>
      <c r="I152" s="78">
        <v>6.2039357336453502</v>
      </c>
      <c r="J152" s="79">
        <v>-2.0000000000000001E-4</v>
      </c>
      <c r="K152" s="79">
        <v>0</v>
      </c>
    </row>
    <row r="153" spans="2:11">
      <c r="B153" t="s">
        <v>2979</v>
      </c>
      <c r="C153" t="s">
        <v>2980</v>
      </c>
      <c r="D153" t="s">
        <v>123</v>
      </c>
      <c r="E153" t="s">
        <v>106</v>
      </c>
      <c r="F153" t="s">
        <v>367</v>
      </c>
      <c r="G153" s="78">
        <v>2273842.31</v>
      </c>
      <c r="H153" s="78">
        <v>-5.0999999999999996</v>
      </c>
      <c r="I153" s="78">
        <v>-413.41863959264998</v>
      </c>
      <c r="J153" s="79">
        <v>1.29E-2</v>
      </c>
      <c r="K153" s="79">
        <v>0</v>
      </c>
    </row>
    <row r="154" spans="2:11">
      <c r="B154" t="s">
        <v>2979</v>
      </c>
      <c r="C154" t="s">
        <v>2981</v>
      </c>
      <c r="D154" t="s">
        <v>123</v>
      </c>
      <c r="E154" t="s">
        <v>106</v>
      </c>
      <c r="F154" t="s">
        <v>367</v>
      </c>
      <c r="G154" s="78">
        <v>939854.82</v>
      </c>
      <c r="H154" s="78">
        <v>-5.53</v>
      </c>
      <c r="I154" s="78">
        <v>-185.28720856148999</v>
      </c>
      <c r="J154" s="79">
        <v>5.7999999999999996E-3</v>
      </c>
      <c r="K154" s="79">
        <v>0</v>
      </c>
    </row>
    <row r="155" spans="2:11">
      <c r="B155" t="s">
        <v>2979</v>
      </c>
      <c r="C155" t="s">
        <v>2982</v>
      </c>
      <c r="D155" t="s">
        <v>123</v>
      </c>
      <c r="E155" t="s">
        <v>106</v>
      </c>
      <c r="F155" t="s">
        <v>367</v>
      </c>
      <c r="G155" s="78">
        <v>859007.09</v>
      </c>
      <c r="H155" s="78">
        <v>-1.33</v>
      </c>
      <c r="I155" s="78">
        <v>-40.729391668805</v>
      </c>
      <c r="J155" s="79">
        <v>1.2999999999999999E-3</v>
      </c>
      <c r="K155" s="79">
        <v>0</v>
      </c>
    </row>
    <row r="156" spans="2:11">
      <c r="B156" t="s">
        <v>2979</v>
      </c>
      <c r="C156" t="s">
        <v>2983</v>
      </c>
      <c r="D156" t="s">
        <v>123</v>
      </c>
      <c r="E156" t="s">
        <v>106</v>
      </c>
      <c r="F156" t="s">
        <v>367</v>
      </c>
      <c r="G156" s="78">
        <v>2582834.85</v>
      </c>
      <c r="H156" s="78">
        <v>-1.42</v>
      </c>
      <c r="I156" s="78">
        <v>-130.75084861155</v>
      </c>
      <c r="J156" s="79">
        <v>4.1000000000000003E-3</v>
      </c>
      <c r="K156" s="79">
        <v>0</v>
      </c>
    </row>
    <row r="157" spans="2:11">
      <c r="B157" t="s">
        <v>2979</v>
      </c>
      <c r="C157" t="s">
        <v>2984</v>
      </c>
      <c r="D157" t="s">
        <v>123</v>
      </c>
      <c r="E157" t="s">
        <v>106</v>
      </c>
      <c r="F157" t="s">
        <v>367</v>
      </c>
      <c r="G157" s="78">
        <v>68875.600000000006</v>
      </c>
      <c r="H157" s="78">
        <v>-1.3667</v>
      </c>
      <c r="I157" s="78">
        <v>-3.3558158718379998</v>
      </c>
      <c r="J157" s="79">
        <v>1E-4</v>
      </c>
      <c r="K157" s="79">
        <v>0</v>
      </c>
    </row>
    <row r="158" spans="2:11">
      <c r="B158" t="s">
        <v>2985</v>
      </c>
      <c r="C158" t="s">
        <v>2986</v>
      </c>
      <c r="D158" t="s">
        <v>123</v>
      </c>
      <c r="E158" t="s">
        <v>106</v>
      </c>
      <c r="F158" t="s">
        <v>329</v>
      </c>
      <c r="G158" s="78">
        <v>1417197.48</v>
      </c>
      <c r="H158" s="78">
        <v>2.3521999999999923</v>
      </c>
      <c r="I158" s="78">
        <v>118.840412679056</v>
      </c>
      <c r="J158" s="79">
        <v>-3.7000000000000002E-3</v>
      </c>
      <c r="K158" s="79">
        <v>0</v>
      </c>
    </row>
    <row r="159" spans="2:11">
      <c r="B159" t="s">
        <v>2985</v>
      </c>
      <c r="C159" t="s">
        <v>2987</v>
      </c>
      <c r="D159" t="s">
        <v>123</v>
      </c>
      <c r="E159" t="s">
        <v>106</v>
      </c>
      <c r="F159" t="s">
        <v>306</v>
      </c>
      <c r="G159" s="78">
        <v>1124086.58</v>
      </c>
      <c r="H159" s="78">
        <v>1.5133000000000001</v>
      </c>
      <c r="I159" s="78">
        <v>60.643509896974102</v>
      </c>
      <c r="J159" s="79">
        <v>-1.9E-3</v>
      </c>
      <c r="K159" s="79">
        <v>0</v>
      </c>
    </row>
    <row r="160" spans="2:11">
      <c r="B160" t="s">
        <v>2985</v>
      </c>
      <c r="C160" t="s">
        <v>2988</v>
      </c>
      <c r="D160" t="s">
        <v>123</v>
      </c>
      <c r="E160" t="s">
        <v>106</v>
      </c>
      <c r="F160" t="s">
        <v>306</v>
      </c>
      <c r="G160" s="78">
        <v>1124086.58</v>
      </c>
      <c r="H160" s="78">
        <v>1.5133000000000001</v>
      </c>
      <c r="I160" s="78">
        <v>60.643509896974102</v>
      </c>
      <c r="J160" s="79">
        <v>-1.9E-3</v>
      </c>
      <c r="K160" s="79">
        <v>0</v>
      </c>
    </row>
    <row r="161" spans="2:11">
      <c r="B161" t="s">
        <v>2989</v>
      </c>
      <c r="C161" t="s">
        <v>2990</v>
      </c>
      <c r="D161" t="s">
        <v>123</v>
      </c>
      <c r="E161" t="s">
        <v>106</v>
      </c>
      <c r="F161" t="s">
        <v>306</v>
      </c>
      <c r="G161" s="78">
        <v>625334.43000000005</v>
      </c>
      <c r="H161" s="78">
        <v>2.6277000000000021</v>
      </c>
      <c r="I161" s="78">
        <v>58.579769192997198</v>
      </c>
      <c r="J161" s="79">
        <v>-1.8E-3</v>
      </c>
      <c r="K161" s="79">
        <v>0</v>
      </c>
    </row>
    <row r="162" spans="2:11">
      <c r="B162" t="s">
        <v>2985</v>
      </c>
      <c r="C162" t="s">
        <v>2991</v>
      </c>
      <c r="D162" t="s">
        <v>123</v>
      </c>
      <c r="E162" t="s">
        <v>106</v>
      </c>
      <c r="F162" t="s">
        <v>309</v>
      </c>
      <c r="G162" s="78">
        <v>961658.44</v>
      </c>
      <c r="H162" s="78">
        <v>1.8898999999999999</v>
      </c>
      <c r="I162" s="78">
        <v>64.791674887201395</v>
      </c>
      <c r="J162" s="79">
        <v>-2E-3</v>
      </c>
      <c r="K162" s="79">
        <v>0</v>
      </c>
    </row>
    <row r="163" spans="2:11">
      <c r="B163" t="s">
        <v>2985</v>
      </c>
      <c r="C163" t="s">
        <v>2992</v>
      </c>
      <c r="D163" t="s">
        <v>123</v>
      </c>
      <c r="E163" t="s">
        <v>106</v>
      </c>
      <c r="F163" t="s">
        <v>309</v>
      </c>
      <c r="G163" s="78">
        <v>1696589.54</v>
      </c>
      <c r="H163" s="78">
        <v>1.8638000000000032</v>
      </c>
      <c r="I163" s="78">
        <v>112.728992792844</v>
      </c>
      <c r="J163" s="79">
        <v>-3.5000000000000001E-3</v>
      </c>
      <c r="K163" s="79">
        <v>0</v>
      </c>
    </row>
    <row r="164" spans="2:11">
      <c r="B164" t="s">
        <v>2989</v>
      </c>
      <c r="C164" t="s">
        <v>2993</v>
      </c>
      <c r="D164" t="s">
        <v>123</v>
      </c>
      <c r="E164" t="s">
        <v>106</v>
      </c>
      <c r="F164" t="s">
        <v>306</v>
      </c>
      <c r="G164" s="78">
        <v>1601070.63</v>
      </c>
      <c r="H164" s="78">
        <v>1.8217999999999983</v>
      </c>
      <c r="I164" s="78">
        <v>103.98500638861699</v>
      </c>
      <c r="J164" s="79">
        <v>-3.2000000000000002E-3</v>
      </c>
      <c r="K164" s="79">
        <v>0</v>
      </c>
    </row>
    <row r="165" spans="2:11">
      <c r="B165" t="s">
        <v>2985</v>
      </c>
      <c r="C165" t="s">
        <v>2994</v>
      </c>
      <c r="D165" t="s">
        <v>123</v>
      </c>
      <c r="E165" t="s">
        <v>106</v>
      </c>
      <c r="F165" t="s">
        <v>309</v>
      </c>
      <c r="G165" s="78">
        <v>1282348.8</v>
      </c>
      <c r="H165" s="78">
        <v>1.9359</v>
      </c>
      <c r="I165" s="78">
        <v>88.501090844448001</v>
      </c>
      <c r="J165" s="79">
        <v>-2.8E-3</v>
      </c>
      <c r="K165" s="79">
        <v>0</v>
      </c>
    </row>
    <row r="166" spans="2:11">
      <c r="B166" t="s">
        <v>2995</v>
      </c>
      <c r="C166" t="s">
        <v>2996</v>
      </c>
      <c r="D166" t="s">
        <v>123</v>
      </c>
      <c r="E166" t="s">
        <v>106</v>
      </c>
      <c r="F166" t="s">
        <v>329</v>
      </c>
      <c r="G166" s="78">
        <v>1417109.05</v>
      </c>
      <c r="H166" s="78">
        <v>2.346099999999995</v>
      </c>
      <c r="I166" s="78">
        <v>118.524825679608</v>
      </c>
      <c r="J166" s="79">
        <v>-3.7000000000000002E-3</v>
      </c>
      <c r="K166" s="79">
        <v>0</v>
      </c>
    </row>
    <row r="167" spans="2:11">
      <c r="B167" t="s">
        <v>2997</v>
      </c>
      <c r="C167" t="s">
        <v>2998</v>
      </c>
      <c r="D167" t="s">
        <v>123</v>
      </c>
      <c r="E167" t="s">
        <v>106</v>
      </c>
      <c r="F167" t="s">
        <v>326</v>
      </c>
      <c r="G167" s="78">
        <v>516566.97</v>
      </c>
      <c r="H167" s="78">
        <v>-3.63</v>
      </c>
      <c r="I167" s="78">
        <v>-66.848673304214998</v>
      </c>
      <c r="J167" s="79">
        <v>2.0999999999999999E-3</v>
      </c>
      <c r="K167" s="79">
        <v>0</v>
      </c>
    </row>
    <row r="168" spans="2:11">
      <c r="B168" t="s">
        <v>2999</v>
      </c>
      <c r="C168" t="s">
        <v>3000</v>
      </c>
      <c r="D168" t="s">
        <v>123</v>
      </c>
      <c r="E168" t="s">
        <v>106</v>
      </c>
      <c r="F168" t="s">
        <v>326</v>
      </c>
      <c r="G168" s="78">
        <v>1942636.19</v>
      </c>
      <c r="H168" s="78">
        <v>2.8991999999999969</v>
      </c>
      <c r="I168" s="78">
        <v>200.78403851901101</v>
      </c>
      <c r="J168" s="79">
        <v>-6.3E-3</v>
      </c>
      <c r="K168" s="79">
        <v>0</v>
      </c>
    </row>
    <row r="169" spans="2:11">
      <c r="B169" t="s">
        <v>3001</v>
      </c>
      <c r="C169" t="s">
        <v>3002</v>
      </c>
      <c r="D169" t="s">
        <v>123</v>
      </c>
      <c r="E169" t="s">
        <v>106</v>
      </c>
      <c r="F169" t="s">
        <v>367</v>
      </c>
      <c r="G169" s="78">
        <v>2443182.92</v>
      </c>
      <c r="H169" s="78">
        <v>-4.9993999999999978</v>
      </c>
      <c r="I169" s="78">
        <v>-435.44509580734098</v>
      </c>
      <c r="J169" s="79">
        <v>1.3599999999999999E-2</v>
      </c>
      <c r="K169" s="79">
        <v>0</v>
      </c>
    </row>
    <row r="170" spans="2:11">
      <c r="B170" t="s">
        <v>3001</v>
      </c>
      <c r="C170" t="s">
        <v>3003</v>
      </c>
      <c r="D170" t="s">
        <v>123</v>
      </c>
      <c r="E170" t="s">
        <v>106</v>
      </c>
      <c r="F170" t="s">
        <v>309</v>
      </c>
      <c r="G170" s="78">
        <v>1125513.33</v>
      </c>
      <c r="H170" s="78">
        <v>5.2284999999999942</v>
      </c>
      <c r="I170" s="78">
        <v>209.79121079651301</v>
      </c>
      <c r="J170" s="79">
        <v>-6.4999999999999997E-3</v>
      </c>
      <c r="K170" s="79">
        <v>0</v>
      </c>
    </row>
    <row r="171" spans="2:11">
      <c r="B171" t="s">
        <v>3001</v>
      </c>
      <c r="C171" t="s">
        <v>3004</v>
      </c>
      <c r="D171" t="s">
        <v>123</v>
      </c>
      <c r="E171" t="s">
        <v>106</v>
      </c>
      <c r="F171" t="s">
        <v>309</v>
      </c>
      <c r="G171" s="78">
        <v>1501258.41</v>
      </c>
      <c r="H171" s="78">
        <v>5.2644999999999955</v>
      </c>
      <c r="I171" s="78">
        <v>281.75531516521397</v>
      </c>
      <c r="J171" s="79">
        <v>-8.8000000000000005E-3</v>
      </c>
      <c r="K171" s="79">
        <v>0</v>
      </c>
    </row>
    <row r="172" spans="2:11">
      <c r="B172" t="s">
        <v>3001</v>
      </c>
      <c r="C172" t="s">
        <v>3005</v>
      </c>
      <c r="D172" t="s">
        <v>123</v>
      </c>
      <c r="E172" t="s">
        <v>106</v>
      </c>
      <c r="F172" t="s">
        <v>367</v>
      </c>
      <c r="G172" s="78">
        <v>2707040.51</v>
      </c>
      <c r="H172" s="78">
        <v>-5.0171000000000037</v>
      </c>
      <c r="I172" s="78">
        <v>-484.180223408004</v>
      </c>
      <c r="J172" s="79">
        <v>1.5100000000000001E-2</v>
      </c>
      <c r="K172" s="79">
        <v>0</v>
      </c>
    </row>
    <row r="173" spans="2:11">
      <c r="B173" t="s">
        <v>3006</v>
      </c>
      <c r="C173" t="s">
        <v>3007</v>
      </c>
      <c r="D173" t="s">
        <v>123</v>
      </c>
      <c r="E173" t="s">
        <v>110</v>
      </c>
      <c r="F173" t="s">
        <v>3008</v>
      </c>
      <c r="G173" s="78">
        <v>-9310000</v>
      </c>
      <c r="H173" s="78">
        <v>-9.904088607782267</v>
      </c>
      <c r="I173" s="78">
        <v>922.07064938452902</v>
      </c>
      <c r="J173" s="79">
        <v>-2.8799999999999999E-2</v>
      </c>
      <c r="K173" s="79">
        <v>1E-4</v>
      </c>
    </row>
    <row r="174" spans="2:11">
      <c r="B174" t="s">
        <v>3009</v>
      </c>
      <c r="C174" t="s">
        <v>3010</v>
      </c>
      <c r="D174" t="s">
        <v>123</v>
      </c>
      <c r="E174" t="s">
        <v>110</v>
      </c>
      <c r="F174" t="s">
        <v>3011</v>
      </c>
      <c r="G174" s="78">
        <v>-2300000</v>
      </c>
      <c r="H174" s="78">
        <v>-9.7015703797699135</v>
      </c>
      <c r="I174" s="78">
        <v>223.13611873470799</v>
      </c>
      <c r="J174" s="79">
        <v>-7.0000000000000001E-3</v>
      </c>
      <c r="K174" s="79">
        <v>0</v>
      </c>
    </row>
    <row r="175" spans="2:11">
      <c r="B175" t="s">
        <v>3012</v>
      </c>
      <c r="C175" t="s">
        <v>3013</v>
      </c>
      <c r="D175" t="s">
        <v>123</v>
      </c>
      <c r="E175" t="s">
        <v>110</v>
      </c>
      <c r="F175" t="s">
        <v>3014</v>
      </c>
      <c r="G175" s="78">
        <v>-3300000</v>
      </c>
      <c r="H175" s="78">
        <v>-9.0206299313827571</v>
      </c>
      <c r="I175" s="78">
        <v>297.68078773563099</v>
      </c>
      <c r="J175" s="79">
        <v>-9.2999999999999992E-3</v>
      </c>
      <c r="K175" s="79">
        <v>0</v>
      </c>
    </row>
    <row r="176" spans="2:11">
      <c r="B176" t="s">
        <v>3015</v>
      </c>
      <c r="C176" t="s">
        <v>3016</v>
      </c>
      <c r="D176" t="s">
        <v>123</v>
      </c>
      <c r="E176" t="s">
        <v>106</v>
      </c>
      <c r="F176" t="s">
        <v>3017</v>
      </c>
      <c r="G176" s="78">
        <v>-415784.7</v>
      </c>
      <c r="H176" s="78">
        <v>26.381547333960821</v>
      </c>
      <c r="I176" s="78">
        <v>-109.690437437867</v>
      </c>
      <c r="J176" s="79">
        <v>3.3999999999999998E-3</v>
      </c>
      <c r="K176" s="79">
        <v>0</v>
      </c>
    </row>
    <row r="177" spans="2:11">
      <c r="B177" t="s">
        <v>3018</v>
      </c>
      <c r="C177" t="s">
        <v>3019</v>
      </c>
      <c r="D177" t="s">
        <v>123</v>
      </c>
      <c r="E177" t="s">
        <v>106</v>
      </c>
      <c r="F177" t="s">
        <v>3020</v>
      </c>
      <c r="G177" s="78">
        <v>2460847.5299999998</v>
      </c>
      <c r="H177" s="78">
        <v>31.979741087033215</v>
      </c>
      <c r="I177" s="78">
        <v>786.97266864065205</v>
      </c>
      <c r="J177" s="79">
        <v>-2.46E-2</v>
      </c>
      <c r="K177" s="79">
        <v>1E-4</v>
      </c>
    </row>
    <row r="178" spans="2:11">
      <c r="B178" t="s">
        <v>3021</v>
      </c>
      <c r="C178" t="s">
        <v>3022</v>
      </c>
      <c r="D178" t="s">
        <v>123</v>
      </c>
      <c r="E178" t="s">
        <v>110</v>
      </c>
      <c r="F178" t="s">
        <v>2907</v>
      </c>
      <c r="G178" s="78">
        <v>-10600000</v>
      </c>
      <c r="H178" s="78">
        <v>-24.724807658372924</v>
      </c>
      <c r="I178" s="78">
        <v>2620.8296117875302</v>
      </c>
      <c r="J178" s="79">
        <v>-8.1799999999999998E-2</v>
      </c>
      <c r="K178" s="79">
        <v>2.0000000000000001E-4</v>
      </c>
    </row>
    <row r="179" spans="2:11">
      <c r="B179" t="s">
        <v>3023</v>
      </c>
      <c r="C179" t="s">
        <v>3024</v>
      </c>
      <c r="D179" t="s">
        <v>123</v>
      </c>
      <c r="E179" t="s">
        <v>110</v>
      </c>
      <c r="F179" t="s">
        <v>2822</v>
      </c>
      <c r="G179" s="78">
        <v>-4500000</v>
      </c>
      <c r="H179" s="78">
        <v>-23.089118212272446</v>
      </c>
      <c r="I179" s="78">
        <v>1039.0103195522599</v>
      </c>
      <c r="J179" s="79">
        <v>-3.2399999999999998E-2</v>
      </c>
      <c r="K179" s="79">
        <v>1E-4</v>
      </c>
    </row>
    <row r="180" spans="2:11">
      <c r="B180" t="s">
        <v>3025</v>
      </c>
      <c r="C180" t="s">
        <v>3026</v>
      </c>
      <c r="D180" t="s">
        <v>123</v>
      </c>
      <c r="E180" t="s">
        <v>110</v>
      </c>
      <c r="F180" t="s">
        <v>3027</v>
      </c>
      <c r="G180" s="78">
        <v>-500000</v>
      </c>
      <c r="H180" s="78">
        <v>-10.5622456233482</v>
      </c>
      <c r="I180" s="78">
        <v>52.811228116740999</v>
      </c>
      <c r="J180" s="79">
        <v>-1.6000000000000001E-3</v>
      </c>
      <c r="K180" s="79">
        <v>0</v>
      </c>
    </row>
    <row r="181" spans="2:11">
      <c r="B181" t="s">
        <v>3028</v>
      </c>
      <c r="C181" t="s">
        <v>3029</v>
      </c>
      <c r="D181" t="s">
        <v>123</v>
      </c>
      <c r="E181" t="s">
        <v>113</v>
      </c>
      <c r="F181" t="s">
        <v>2881</v>
      </c>
      <c r="G181" s="78">
        <v>-17882000</v>
      </c>
      <c r="H181" s="78">
        <v>-1.01305</v>
      </c>
      <c r="I181" s="78">
        <v>181.15360100000001</v>
      </c>
      <c r="J181" s="79">
        <v>-5.7000000000000002E-3</v>
      </c>
      <c r="K181" s="79">
        <v>0</v>
      </c>
    </row>
    <row r="182" spans="2:11">
      <c r="B182" t="s">
        <v>3030</v>
      </c>
      <c r="C182" t="s">
        <v>3031</v>
      </c>
      <c r="D182" t="s">
        <v>123</v>
      </c>
      <c r="E182" t="s">
        <v>110</v>
      </c>
      <c r="F182" t="s">
        <v>3032</v>
      </c>
      <c r="G182" s="78">
        <v>-2000000</v>
      </c>
      <c r="H182" s="78">
        <v>-9.6672238095238008</v>
      </c>
      <c r="I182" s="78">
        <v>193.344476190476</v>
      </c>
      <c r="J182" s="79">
        <v>-6.0000000000000001E-3</v>
      </c>
      <c r="K182" s="79">
        <v>0</v>
      </c>
    </row>
    <row r="183" spans="2:11">
      <c r="B183" t="s">
        <v>3033</v>
      </c>
      <c r="C183" t="s">
        <v>3034</v>
      </c>
      <c r="D183" t="s">
        <v>123</v>
      </c>
      <c r="E183" t="s">
        <v>110</v>
      </c>
      <c r="F183" t="s">
        <v>2668</v>
      </c>
      <c r="G183" s="78">
        <v>-2300000</v>
      </c>
      <c r="H183" s="78">
        <v>-9.8453285714285652</v>
      </c>
      <c r="I183" s="78">
        <v>226.442557142857</v>
      </c>
      <c r="J183" s="79">
        <v>-7.1000000000000004E-3</v>
      </c>
      <c r="K183" s="79">
        <v>0</v>
      </c>
    </row>
    <row r="184" spans="2:11">
      <c r="B184" t="s">
        <v>3035</v>
      </c>
      <c r="C184" t="s">
        <v>3036</v>
      </c>
      <c r="D184" t="s">
        <v>123</v>
      </c>
      <c r="E184" t="s">
        <v>110</v>
      </c>
      <c r="F184" t="s">
        <v>3011</v>
      </c>
      <c r="G184" s="78">
        <v>-6163000</v>
      </c>
      <c r="H184" s="78">
        <v>-9.0771999999999995</v>
      </c>
      <c r="I184" s="78">
        <v>559.42783599999996</v>
      </c>
      <c r="J184" s="79">
        <v>-1.7500000000000002E-2</v>
      </c>
      <c r="K184" s="79">
        <v>1E-4</v>
      </c>
    </row>
    <row r="185" spans="2:11">
      <c r="B185" t="s">
        <v>3037</v>
      </c>
      <c r="C185" t="s">
        <v>3038</v>
      </c>
      <c r="D185" t="s">
        <v>123</v>
      </c>
      <c r="E185" t="s">
        <v>110</v>
      </c>
      <c r="F185" t="s">
        <v>3039</v>
      </c>
      <c r="G185" s="78">
        <v>-3500000</v>
      </c>
      <c r="H185" s="78">
        <v>-8.5954923076923144</v>
      </c>
      <c r="I185" s="78">
        <v>300.84223076923098</v>
      </c>
      <c r="J185" s="79">
        <v>-9.4000000000000004E-3</v>
      </c>
      <c r="K185" s="79">
        <v>0</v>
      </c>
    </row>
    <row r="186" spans="2:11">
      <c r="B186" t="s">
        <v>3040</v>
      </c>
      <c r="C186" t="s">
        <v>3041</v>
      </c>
      <c r="D186" t="s">
        <v>123</v>
      </c>
      <c r="E186" t="s">
        <v>110</v>
      </c>
      <c r="F186" t="s">
        <v>2799</v>
      </c>
      <c r="G186" s="78">
        <v>-1600000</v>
      </c>
      <c r="H186" s="78">
        <v>-12.358913333333312</v>
      </c>
      <c r="I186" s="78">
        <v>197.742613333333</v>
      </c>
      <c r="J186" s="79">
        <v>-6.1999999999999998E-3</v>
      </c>
      <c r="K186" s="79">
        <v>0</v>
      </c>
    </row>
    <row r="187" spans="2:11">
      <c r="B187" t="s">
        <v>3042</v>
      </c>
      <c r="C187" t="s">
        <v>3043</v>
      </c>
      <c r="D187" t="s">
        <v>123</v>
      </c>
      <c r="E187" t="s">
        <v>110</v>
      </c>
      <c r="F187" t="s">
        <v>2873</v>
      </c>
      <c r="G187" s="78">
        <v>-2795000</v>
      </c>
      <c r="H187" s="78">
        <v>-8.1834530120481936</v>
      </c>
      <c r="I187" s="78">
        <v>228.72751168674699</v>
      </c>
      <c r="J187" s="79">
        <v>-7.1000000000000004E-3</v>
      </c>
      <c r="K187" s="79">
        <v>0</v>
      </c>
    </row>
    <row r="188" spans="2:11">
      <c r="B188" t="s">
        <v>3044</v>
      </c>
      <c r="C188" t="s">
        <v>3045</v>
      </c>
      <c r="D188" t="s">
        <v>123</v>
      </c>
      <c r="E188" t="s">
        <v>110</v>
      </c>
      <c r="F188" t="s">
        <v>3046</v>
      </c>
      <c r="G188" s="78">
        <v>-2600000</v>
      </c>
      <c r="H188" s="78">
        <v>-10.301108333333307</v>
      </c>
      <c r="I188" s="78">
        <v>267.828816666666</v>
      </c>
      <c r="J188" s="79">
        <v>-8.3999999999999995E-3</v>
      </c>
      <c r="K188" s="79">
        <v>0</v>
      </c>
    </row>
    <row r="189" spans="2:11">
      <c r="B189" t="s">
        <v>3047</v>
      </c>
      <c r="C189" t="s">
        <v>3048</v>
      </c>
      <c r="D189" t="s">
        <v>123</v>
      </c>
      <c r="E189" t="s">
        <v>110</v>
      </c>
      <c r="F189" t="s">
        <v>2828</v>
      </c>
      <c r="G189" s="78">
        <v>-3000000</v>
      </c>
      <c r="H189" s="78">
        <v>-10.7057384615385</v>
      </c>
      <c r="I189" s="78">
        <v>321.17215384615503</v>
      </c>
      <c r="J189" s="79">
        <v>-0.01</v>
      </c>
      <c r="K189" s="79">
        <v>0</v>
      </c>
    </row>
    <row r="190" spans="2:11">
      <c r="B190" t="s">
        <v>3049</v>
      </c>
      <c r="C190" t="s">
        <v>3050</v>
      </c>
      <c r="D190" t="s">
        <v>123</v>
      </c>
      <c r="E190" t="s">
        <v>113</v>
      </c>
      <c r="F190" t="s">
        <v>309</v>
      </c>
      <c r="G190" s="78">
        <v>-200000</v>
      </c>
      <c r="H190" s="78">
        <v>-24.066653846153802</v>
      </c>
      <c r="I190" s="78">
        <v>48.133307692307604</v>
      </c>
      <c r="J190" s="79">
        <v>-1.5E-3</v>
      </c>
      <c r="K190" s="79">
        <v>0</v>
      </c>
    </row>
    <row r="191" spans="2:11">
      <c r="B191" t="s">
        <v>3051</v>
      </c>
      <c r="C191" t="s">
        <v>3052</v>
      </c>
      <c r="D191" t="s">
        <v>123</v>
      </c>
      <c r="E191" t="s">
        <v>110</v>
      </c>
      <c r="F191" t="s">
        <v>2948</v>
      </c>
      <c r="G191" s="78">
        <v>-722000</v>
      </c>
      <c r="H191" s="78">
        <v>-6.2134889619535736</v>
      </c>
      <c r="I191" s="78">
        <v>44.861390305304802</v>
      </c>
      <c r="J191" s="79">
        <v>-1.4E-3</v>
      </c>
      <c r="K191" s="79">
        <v>0</v>
      </c>
    </row>
    <row r="192" spans="2:11">
      <c r="B192" t="s">
        <v>3053</v>
      </c>
      <c r="C192" t="s">
        <v>3054</v>
      </c>
      <c r="D192" t="s">
        <v>123</v>
      </c>
      <c r="E192" t="s">
        <v>110</v>
      </c>
      <c r="F192" t="s">
        <v>3055</v>
      </c>
      <c r="G192" s="78">
        <v>-3442000</v>
      </c>
      <c r="H192" s="78">
        <v>2.9828416830634223</v>
      </c>
      <c r="I192" s="78">
        <v>-102.669410731043</v>
      </c>
      <c r="J192" s="79">
        <v>3.2000000000000002E-3</v>
      </c>
      <c r="K192" s="79">
        <v>0</v>
      </c>
    </row>
    <row r="193" spans="2:11">
      <c r="B193" t="s">
        <v>3056</v>
      </c>
      <c r="C193" t="s">
        <v>3057</v>
      </c>
      <c r="D193" t="s">
        <v>123</v>
      </c>
      <c r="E193" t="s">
        <v>110</v>
      </c>
      <c r="F193" t="s">
        <v>3055</v>
      </c>
      <c r="G193" s="78">
        <v>-7700000</v>
      </c>
      <c r="H193" s="78">
        <v>1.7925772622948313</v>
      </c>
      <c r="I193" s="78">
        <v>-138.02844919670201</v>
      </c>
      <c r="J193" s="79">
        <v>4.3E-3</v>
      </c>
      <c r="K193" s="79">
        <v>0</v>
      </c>
    </row>
    <row r="194" spans="2:11">
      <c r="B194" t="s">
        <v>3058</v>
      </c>
      <c r="C194" t="s">
        <v>3059</v>
      </c>
      <c r="D194" t="s">
        <v>123</v>
      </c>
      <c r="E194" t="s">
        <v>113</v>
      </c>
      <c r="F194" t="s">
        <v>317</v>
      </c>
      <c r="G194" s="78">
        <v>-2300000</v>
      </c>
      <c r="H194" s="78">
        <v>-21.553701727642306</v>
      </c>
      <c r="I194" s="78">
        <v>495.73513973577298</v>
      </c>
      <c r="J194" s="79">
        <v>-1.55E-2</v>
      </c>
      <c r="K194" s="79">
        <v>0</v>
      </c>
    </row>
    <row r="195" spans="2:11">
      <c r="B195" t="s">
        <v>3060</v>
      </c>
      <c r="C195" t="s">
        <v>3061</v>
      </c>
      <c r="D195" t="s">
        <v>123</v>
      </c>
      <c r="E195" t="s">
        <v>110</v>
      </c>
      <c r="F195" t="s">
        <v>2876</v>
      </c>
      <c r="G195" s="78">
        <v>-7400000</v>
      </c>
      <c r="H195" s="78">
        <v>1.7598975176387162</v>
      </c>
      <c r="I195" s="78">
        <v>-130.23241630526499</v>
      </c>
      <c r="J195" s="79">
        <v>4.1000000000000003E-3</v>
      </c>
      <c r="K195" s="79">
        <v>0</v>
      </c>
    </row>
    <row r="196" spans="2:11">
      <c r="B196" s="80" t="s">
        <v>2236</v>
      </c>
      <c r="C196" s="16"/>
      <c r="D196" s="16"/>
      <c r="G196" s="82">
        <v>43485188.280000001</v>
      </c>
      <c r="I196" s="82">
        <v>643.94680862255996</v>
      </c>
      <c r="J196" s="81">
        <v>-2.01E-2</v>
      </c>
      <c r="K196" s="81">
        <v>1E-4</v>
      </c>
    </row>
    <row r="197" spans="2:11">
      <c r="B197" t="s">
        <v>3062</v>
      </c>
      <c r="C197" t="s">
        <v>3063</v>
      </c>
      <c r="D197" t="s">
        <v>392</v>
      </c>
      <c r="E197" t="s">
        <v>102</v>
      </c>
      <c r="F197" t="s">
        <v>323</v>
      </c>
      <c r="G197" s="78">
        <v>17359356.600000001</v>
      </c>
      <c r="H197" s="78">
        <v>0.91120000000000001</v>
      </c>
      <c r="I197" s="78">
        <v>158.17845733920001</v>
      </c>
      <c r="J197" s="79">
        <v>-4.8999999999999998E-3</v>
      </c>
      <c r="K197" s="79">
        <v>0</v>
      </c>
    </row>
    <row r="198" spans="2:11">
      <c r="B198" t="s">
        <v>3064</v>
      </c>
      <c r="C198" t="s">
        <v>3065</v>
      </c>
      <c r="D198" t="s">
        <v>392</v>
      </c>
      <c r="E198" t="s">
        <v>102</v>
      </c>
      <c r="F198" t="s">
        <v>367</v>
      </c>
      <c r="G198" s="78">
        <v>17359356.600000001</v>
      </c>
      <c r="H198" s="78">
        <v>1.5078</v>
      </c>
      <c r="I198" s="78">
        <v>261.74437881479997</v>
      </c>
      <c r="J198" s="79">
        <v>-8.2000000000000007E-3</v>
      </c>
      <c r="K198" s="79">
        <v>0</v>
      </c>
    </row>
    <row r="199" spans="2:11">
      <c r="B199" t="s">
        <v>3066</v>
      </c>
      <c r="C199" t="s">
        <v>3067</v>
      </c>
      <c r="D199" t="s">
        <v>392</v>
      </c>
      <c r="E199" t="s">
        <v>102</v>
      </c>
      <c r="F199" t="s">
        <v>317</v>
      </c>
      <c r="G199" s="78">
        <v>8679678.3000000007</v>
      </c>
      <c r="H199" s="78">
        <v>2.5811000000000002</v>
      </c>
      <c r="I199" s="78">
        <v>224.03117660129999</v>
      </c>
      <c r="J199" s="79">
        <v>-7.0000000000000001E-3</v>
      </c>
      <c r="K199" s="79">
        <v>0</v>
      </c>
    </row>
    <row r="200" spans="2:11">
      <c r="B200" t="s">
        <v>3068</v>
      </c>
      <c r="C200" t="s">
        <v>3069</v>
      </c>
      <c r="D200" t="s">
        <v>392</v>
      </c>
      <c r="E200" t="s">
        <v>102</v>
      </c>
      <c r="F200" t="s">
        <v>320</v>
      </c>
      <c r="G200" s="78">
        <v>86796.78</v>
      </c>
      <c r="H200" s="78">
        <v>-8.3000000000000001E-3</v>
      </c>
      <c r="I200" s="78">
        <v>-7.2041327399999999E-3</v>
      </c>
      <c r="J200" s="79">
        <v>0</v>
      </c>
      <c r="K200" s="79">
        <v>0</v>
      </c>
    </row>
    <row r="201" spans="2:11">
      <c r="B201" s="80" t="s">
        <v>1130</v>
      </c>
      <c r="C201" s="16"/>
      <c r="D201" s="16"/>
      <c r="G201" s="82">
        <v>0</v>
      </c>
      <c r="I201" s="82">
        <v>0</v>
      </c>
      <c r="J201" s="81">
        <v>0</v>
      </c>
      <c r="K201" s="81">
        <v>0</v>
      </c>
    </row>
    <row r="202" spans="2:11">
      <c r="B202" t="s">
        <v>223</v>
      </c>
      <c r="C202" t="s">
        <v>223</v>
      </c>
      <c r="D202" t="s">
        <v>223</v>
      </c>
      <c r="E202" t="s">
        <v>223</v>
      </c>
      <c r="G202" s="78">
        <v>0</v>
      </c>
      <c r="H202" s="78">
        <v>0</v>
      </c>
      <c r="I202" s="78">
        <v>0</v>
      </c>
      <c r="J202" s="79">
        <v>0</v>
      </c>
      <c r="K202" s="79">
        <v>0</v>
      </c>
    </row>
    <row r="203" spans="2:11">
      <c r="B203" s="80" t="s">
        <v>260</v>
      </c>
      <c r="C203" s="16"/>
      <c r="D203" s="16"/>
      <c r="G203" s="82">
        <v>5551099.9400000004</v>
      </c>
      <c r="I203" s="82">
        <v>-2932.9285211800002</v>
      </c>
      <c r="J203" s="81">
        <v>9.1499999999999998E-2</v>
      </c>
      <c r="K203" s="81">
        <v>-2.9999999999999997E-4</v>
      </c>
    </row>
    <row r="204" spans="2:11">
      <c r="B204" s="80" t="s">
        <v>2226</v>
      </c>
      <c r="C204" s="16"/>
      <c r="D204" s="16"/>
      <c r="G204" s="82">
        <v>5551099.9400000004</v>
      </c>
      <c r="I204" s="82">
        <v>-2932.9285211800002</v>
      </c>
      <c r="J204" s="81">
        <v>9.1499999999999998E-2</v>
      </c>
      <c r="K204" s="81">
        <v>-2.9999999999999997E-4</v>
      </c>
    </row>
    <row r="205" spans="2:11">
      <c r="B205" t="s">
        <v>3070</v>
      </c>
      <c r="C205" t="s">
        <v>3071</v>
      </c>
      <c r="D205" t="s">
        <v>392</v>
      </c>
      <c r="E205" t="s">
        <v>102</v>
      </c>
      <c r="F205" t="s">
        <v>317</v>
      </c>
      <c r="G205" s="78">
        <v>1010596.58</v>
      </c>
      <c r="H205" s="78">
        <v>-80.2</v>
      </c>
      <c r="I205" s="78">
        <v>-810.49845716000004</v>
      </c>
      <c r="J205" s="79">
        <v>2.53E-2</v>
      </c>
      <c r="K205" s="79">
        <v>-1E-4</v>
      </c>
    </row>
    <row r="206" spans="2:11">
      <c r="B206" t="s">
        <v>3072</v>
      </c>
      <c r="C206" t="s">
        <v>3073</v>
      </c>
      <c r="D206" t="s">
        <v>392</v>
      </c>
      <c r="E206" t="s">
        <v>102</v>
      </c>
      <c r="F206" t="s">
        <v>367</v>
      </c>
      <c r="G206" s="78">
        <v>2014011.91</v>
      </c>
      <c r="H206" s="78">
        <v>-1.05</v>
      </c>
      <c r="I206" s="78">
        <v>-21.147125055</v>
      </c>
      <c r="J206" s="79">
        <v>6.9999999999999999E-4</v>
      </c>
      <c r="K206" s="79">
        <v>0</v>
      </c>
    </row>
    <row r="207" spans="2:11">
      <c r="B207" t="s">
        <v>3074</v>
      </c>
      <c r="C207" t="s">
        <v>3075</v>
      </c>
      <c r="D207" t="s">
        <v>392</v>
      </c>
      <c r="E207" t="s">
        <v>102</v>
      </c>
      <c r="F207" t="s">
        <v>317</v>
      </c>
      <c r="G207" s="78">
        <v>2526491.4500000002</v>
      </c>
      <c r="H207" s="78">
        <v>-83.17</v>
      </c>
      <c r="I207" s="78">
        <v>-2101.2829389650001</v>
      </c>
      <c r="J207" s="79">
        <v>6.5600000000000006E-2</v>
      </c>
      <c r="K207" s="79">
        <v>-2.0000000000000001E-4</v>
      </c>
    </row>
    <row r="208" spans="2:11">
      <c r="B208" s="80" t="s">
        <v>2246</v>
      </c>
      <c r="C208" s="16"/>
      <c r="D208" s="16"/>
      <c r="G208" s="82">
        <v>0</v>
      </c>
      <c r="I208" s="82">
        <v>0</v>
      </c>
      <c r="J208" s="81">
        <v>0</v>
      </c>
      <c r="K208" s="81">
        <v>0</v>
      </c>
    </row>
    <row r="209" spans="2:11">
      <c r="B209" t="s">
        <v>223</v>
      </c>
      <c r="C209" t="s">
        <v>223</v>
      </c>
      <c r="D209" t="s">
        <v>223</v>
      </c>
      <c r="E209" t="s">
        <v>223</v>
      </c>
      <c r="G209" s="78">
        <v>0</v>
      </c>
      <c r="H209" s="78">
        <v>0</v>
      </c>
      <c r="I209" s="78">
        <v>0</v>
      </c>
      <c r="J209" s="79">
        <v>0</v>
      </c>
      <c r="K209" s="79">
        <v>0</v>
      </c>
    </row>
    <row r="210" spans="2:11">
      <c r="B210" s="80" t="s">
        <v>2236</v>
      </c>
      <c r="C210" s="16"/>
      <c r="D210" s="16"/>
      <c r="G210" s="82">
        <v>0</v>
      </c>
      <c r="I210" s="82">
        <v>0</v>
      </c>
      <c r="J210" s="81">
        <v>0</v>
      </c>
      <c r="K210" s="81">
        <v>0</v>
      </c>
    </row>
    <row r="211" spans="2:11">
      <c r="B211" t="s">
        <v>223</v>
      </c>
      <c r="C211" t="s">
        <v>223</v>
      </c>
      <c r="D211" t="s">
        <v>223</v>
      </c>
      <c r="E211" t="s">
        <v>223</v>
      </c>
      <c r="G211" s="78">
        <v>0</v>
      </c>
      <c r="H211" s="78">
        <v>0</v>
      </c>
      <c r="I211" s="78">
        <v>0</v>
      </c>
      <c r="J211" s="79">
        <v>0</v>
      </c>
      <c r="K211" s="79">
        <v>0</v>
      </c>
    </row>
    <row r="212" spans="2:11">
      <c r="B212" s="80" t="s">
        <v>1130</v>
      </c>
      <c r="C212" s="16"/>
      <c r="D212" s="16"/>
      <c r="G212" s="82">
        <v>0</v>
      </c>
      <c r="I212" s="82">
        <v>0</v>
      </c>
      <c r="J212" s="81">
        <v>0</v>
      </c>
      <c r="K212" s="81">
        <v>0</v>
      </c>
    </row>
    <row r="213" spans="2:11">
      <c r="B213" t="s">
        <v>223</v>
      </c>
      <c r="C213" t="s">
        <v>223</v>
      </c>
      <c r="D213" t="s">
        <v>223</v>
      </c>
      <c r="E213" t="s">
        <v>223</v>
      </c>
      <c r="G213" s="78">
        <v>0</v>
      </c>
      <c r="H213" s="78">
        <v>0</v>
      </c>
      <c r="I213" s="78">
        <v>0</v>
      </c>
      <c r="J213" s="79">
        <v>0</v>
      </c>
      <c r="K213" s="79">
        <v>0</v>
      </c>
    </row>
    <row r="214" spans="2:11">
      <c r="B214" t="s">
        <v>262</v>
      </c>
      <c r="C214" s="16"/>
      <c r="D214" s="16"/>
    </row>
    <row r="215" spans="2:11">
      <c r="B215" t="s">
        <v>381</v>
      </c>
      <c r="C215" s="16"/>
      <c r="D215" s="16"/>
    </row>
    <row r="216" spans="2:11">
      <c r="B216" t="s">
        <v>382</v>
      </c>
      <c r="C216" s="16"/>
      <c r="D216" s="16"/>
    </row>
    <row r="217" spans="2:11">
      <c r="B217" t="s">
        <v>383</v>
      </c>
      <c r="C217" s="16"/>
      <c r="D217" s="16"/>
    </row>
    <row r="218" spans="2:11">
      <c r="C218" s="16"/>
      <c r="D218" s="16"/>
    </row>
    <row r="219" spans="2:11">
      <c r="C219" s="16"/>
      <c r="D219" s="16"/>
    </row>
    <row r="220" spans="2:11">
      <c r="C220" s="16"/>
      <c r="D220" s="16"/>
    </row>
    <row r="221" spans="2:11">
      <c r="C221" s="16"/>
      <c r="D221" s="16"/>
    </row>
    <row r="222" spans="2:11">
      <c r="C222" s="16"/>
      <c r="D222" s="16"/>
    </row>
    <row r="223" spans="2:11">
      <c r="C223" s="16"/>
      <c r="D223" s="16"/>
    </row>
    <row r="224" spans="2:11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3627</v>
      </c>
    </row>
    <row r="3" spans="2:78" s="1" customFormat="1">
      <c r="B3" s="2" t="s">
        <v>2</v>
      </c>
      <c r="C3" s="26" t="s">
        <v>3628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31" t="s">
        <v>136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2:78" ht="26.25" customHeight="1">
      <c r="B7" s="131" t="s">
        <v>145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2255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2263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2264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2265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2267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2255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2263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2264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2265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2266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2267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262</v>
      </c>
      <c r="D40" s="16"/>
    </row>
    <row r="41" spans="2:17">
      <c r="B41" t="s">
        <v>381</v>
      </c>
      <c r="D41" s="16"/>
    </row>
    <row r="42" spans="2:17">
      <c r="B42" t="s">
        <v>382</v>
      </c>
      <c r="D42" s="16"/>
    </row>
    <row r="43" spans="2:17">
      <c r="B43" t="s">
        <v>383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11"/>
  <sheetViews>
    <sheetView rightToLeft="1" topLeftCell="A8" workbookViewId="0">
      <selection activeCell="E14" sqref="E14:E41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5.42578125" style="16" bestFit="1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3627</v>
      </c>
    </row>
    <row r="3" spans="2:60" s="1" customFormat="1">
      <c r="B3" s="2" t="s">
        <v>2</v>
      </c>
      <c r="C3" s="26" t="s">
        <v>3628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31" t="s">
        <v>146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4.99</v>
      </c>
      <c r="J11" s="18"/>
      <c r="K11" s="18"/>
      <c r="L11" s="18"/>
      <c r="M11" s="77">
        <v>2.6499999999999999E-2</v>
      </c>
      <c r="N11" s="76">
        <v>1548990661.6070001</v>
      </c>
      <c r="O11" s="7"/>
      <c r="P11" s="76">
        <v>1984943.5685171513</v>
      </c>
      <c r="Q11" s="77">
        <v>1</v>
      </c>
      <c r="R11" s="77">
        <v>0.1825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5.31</v>
      </c>
      <c r="M12" s="81">
        <v>2.2700000000000001E-2</v>
      </c>
      <c r="N12" s="82">
        <v>1443634053.2969999</v>
      </c>
      <c r="P12" s="82">
        <v>1609352.5873799301</v>
      </c>
      <c r="Q12" s="81">
        <v>0.81079999999999997</v>
      </c>
      <c r="R12" s="81">
        <v>0.14799999999999999</v>
      </c>
    </row>
    <row r="13" spans="2:60">
      <c r="B13" s="80" t="s">
        <v>3076</v>
      </c>
      <c r="I13" s="82">
        <v>2.19</v>
      </c>
      <c r="M13" s="81">
        <v>5.7000000000000002E-3</v>
      </c>
      <c r="N13" s="82">
        <v>773877837.41999996</v>
      </c>
      <c r="P13" s="82">
        <v>800731.39837847406</v>
      </c>
      <c r="Q13" s="81">
        <v>0.40339999999999998</v>
      </c>
      <c r="R13" s="81">
        <v>7.3599999999999999E-2</v>
      </c>
    </row>
    <row r="14" spans="2:60">
      <c r="B14" t="s">
        <v>3077</v>
      </c>
      <c r="C14" t="s">
        <v>3078</v>
      </c>
      <c r="D14" t="s">
        <v>3079</v>
      </c>
      <c r="E14"/>
      <c r="F14" t="s">
        <v>3080</v>
      </c>
      <c r="G14" t="s">
        <v>367</v>
      </c>
      <c r="H14" t="s">
        <v>3081</v>
      </c>
      <c r="I14" s="78">
        <v>2.19</v>
      </c>
      <c r="J14" t="s">
        <v>128</v>
      </c>
      <c r="K14" t="s">
        <v>102</v>
      </c>
      <c r="L14" s="79">
        <v>0</v>
      </c>
      <c r="M14" s="79">
        <v>5.7000000000000002E-3</v>
      </c>
      <c r="N14" s="78">
        <v>773877837.41999996</v>
      </c>
      <c r="O14" s="78">
        <v>103.47</v>
      </c>
      <c r="P14" s="78">
        <v>800731.39837847406</v>
      </c>
      <c r="Q14" s="79">
        <v>0.40339999999999998</v>
      </c>
      <c r="R14" s="79">
        <v>7.3599999999999999E-2</v>
      </c>
    </row>
    <row r="15" spans="2:60">
      <c r="B15" s="80" t="s">
        <v>3082</v>
      </c>
      <c r="I15" s="82">
        <v>22.97</v>
      </c>
      <c r="M15" s="81">
        <v>4.9200000000000001E-2</v>
      </c>
      <c r="N15" s="82">
        <v>141897418.567</v>
      </c>
      <c r="P15" s="82">
        <v>146899.58670242</v>
      </c>
      <c r="Q15" s="81">
        <v>7.3999999999999996E-2</v>
      </c>
      <c r="R15" s="81">
        <v>1.35E-2</v>
      </c>
    </row>
    <row r="16" spans="2:60">
      <c r="B16" s="91" t="s">
        <v>3846</v>
      </c>
      <c r="C16" t="s">
        <v>3078</v>
      </c>
      <c r="D16" t="s">
        <v>3083</v>
      </c>
      <c r="E16"/>
      <c r="F16" t="s">
        <v>223</v>
      </c>
      <c r="G16" t="s">
        <v>367</v>
      </c>
      <c r="H16" t="s">
        <v>224</v>
      </c>
      <c r="J16" t="s">
        <v>468</v>
      </c>
      <c r="K16" t="s">
        <v>102</v>
      </c>
      <c r="L16" s="79">
        <v>0</v>
      </c>
      <c r="M16" s="79">
        <v>0</v>
      </c>
      <c r="N16" s="78">
        <v>-6507.5529999999999</v>
      </c>
      <c r="O16" s="78">
        <v>100</v>
      </c>
      <c r="P16" s="78">
        <v>-6.5075529999999997</v>
      </c>
      <c r="Q16" s="79">
        <v>0</v>
      </c>
      <c r="R16" s="79">
        <v>0</v>
      </c>
    </row>
    <row r="17" spans="2:18">
      <c r="B17" s="91" t="s">
        <v>3846</v>
      </c>
      <c r="C17" t="s">
        <v>3078</v>
      </c>
      <c r="D17" t="s">
        <v>3084</v>
      </c>
      <c r="E17"/>
      <c r="F17" t="s">
        <v>223</v>
      </c>
      <c r="G17" t="s">
        <v>3416</v>
      </c>
      <c r="H17" t="s">
        <v>224</v>
      </c>
      <c r="I17" s="78">
        <v>24.77</v>
      </c>
      <c r="J17" t="s">
        <v>112</v>
      </c>
      <c r="K17" t="s">
        <v>102</v>
      </c>
      <c r="L17" s="79">
        <v>2.6599999999999999E-2</v>
      </c>
      <c r="M17" s="79">
        <v>5.1200000000000002E-2</v>
      </c>
      <c r="N17" s="78">
        <v>7372748.5700000003</v>
      </c>
      <c r="O17" s="78">
        <v>102.6</v>
      </c>
      <c r="P17" s="78">
        <v>7564.4400328199999</v>
      </c>
      <c r="Q17" s="79">
        <v>3.8E-3</v>
      </c>
      <c r="R17" s="79">
        <v>6.9999999999999999E-4</v>
      </c>
    </row>
    <row r="18" spans="2:18">
      <c r="B18" s="91" t="s">
        <v>3846</v>
      </c>
      <c r="C18" t="s">
        <v>3078</v>
      </c>
      <c r="D18" t="s">
        <v>3085</v>
      </c>
      <c r="E18"/>
      <c r="F18" t="s">
        <v>223</v>
      </c>
      <c r="G18" t="s">
        <v>3416</v>
      </c>
      <c r="H18" t="s">
        <v>224</v>
      </c>
      <c r="I18" s="78">
        <v>24.85</v>
      </c>
      <c r="J18" t="s">
        <v>112</v>
      </c>
      <c r="K18" t="s">
        <v>102</v>
      </c>
      <c r="L18" s="79">
        <v>2.4500000000000001E-2</v>
      </c>
      <c r="M18" s="79">
        <v>4.7500000000000001E-2</v>
      </c>
      <c r="N18" s="78">
        <v>10061363.460000001</v>
      </c>
      <c r="O18" s="78">
        <v>99.13</v>
      </c>
      <c r="P18" s="78">
        <v>9973.8295978980004</v>
      </c>
      <c r="Q18" s="79">
        <v>5.0000000000000001E-3</v>
      </c>
      <c r="R18" s="79">
        <v>8.9999999999999998E-4</v>
      </c>
    </row>
    <row r="19" spans="2:18">
      <c r="B19" s="91" t="s">
        <v>3846</v>
      </c>
      <c r="C19" t="s">
        <v>3078</v>
      </c>
      <c r="D19" t="s">
        <v>3086</v>
      </c>
      <c r="E19"/>
      <c r="F19" t="s">
        <v>223</v>
      </c>
      <c r="G19" t="s">
        <v>3509</v>
      </c>
      <c r="H19" t="s">
        <v>224</v>
      </c>
      <c r="I19" s="78">
        <v>24.85</v>
      </c>
      <c r="J19" t="s">
        <v>127</v>
      </c>
      <c r="K19" t="s">
        <v>102</v>
      </c>
      <c r="L19" s="79">
        <v>3.7100000000000001E-2</v>
      </c>
      <c r="M19" s="79">
        <v>8.3299999999999999E-2</v>
      </c>
      <c r="N19" s="78">
        <v>8524066.9399999995</v>
      </c>
      <c r="O19" s="78">
        <v>107.73</v>
      </c>
      <c r="P19" s="78">
        <v>9182.9773144619994</v>
      </c>
      <c r="Q19" s="79">
        <v>4.5999999999999999E-3</v>
      </c>
      <c r="R19" s="79">
        <v>8.0000000000000004E-4</v>
      </c>
    </row>
    <row r="20" spans="2:18">
      <c r="B20" s="91" t="s">
        <v>3846</v>
      </c>
      <c r="C20" t="s">
        <v>3078</v>
      </c>
      <c r="D20" t="s">
        <v>3087</v>
      </c>
      <c r="E20"/>
      <c r="F20" t="s">
        <v>223</v>
      </c>
      <c r="G20" t="s">
        <v>3509</v>
      </c>
      <c r="H20" t="s">
        <v>224</v>
      </c>
      <c r="I20" s="78">
        <v>24.85</v>
      </c>
      <c r="J20" t="s">
        <v>127</v>
      </c>
      <c r="K20" t="s">
        <v>102</v>
      </c>
      <c r="L20" s="79">
        <v>3.2899999999999999E-2</v>
      </c>
      <c r="M20" s="79">
        <v>9.9599999999999994E-2</v>
      </c>
      <c r="N20" s="78">
        <v>11201679.83</v>
      </c>
      <c r="O20" s="78">
        <v>98.34</v>
      </c>
      <c r="P20" s="78">
        <v>11015.731944822001</v>
      </c>
      <c r="Q20" s="79">
        <v>5.4999999999999997E-3</v>
      </c>
      <c r="R20" s="79">
        <v>1E-3</v>
      </c>
    </row>
    <row r="21" spans="2:18">
      <c r="B21" s="91" t="s">
        <v>3846</v>
      </c>
      <c r="C21" t="s">
        <v>3078</v>
      </c>
      <c r="D21" t="s">
        <v>3088</v>
      </c>
      <c r="E21"/>
      <c r="F21" t="s">
        <v>223</v>
      </c>
      <c r="G21" t="s">
        <v>3416</v>
      </c>
      <c r="H21" t="s">
        <v>224</v>
      </c>
      <c r="I21" s="78">
        <v>24.77</v>
      </c>
      <c r="J21" t="s">
        <v>112</v>
      </c>
      <c r="K21" t="s">
        <v>102</v>
      </c>
      <c r="L21" s="79">
        <v>2.3E-2</v>
      </c>
      <c r="M21" s="79">
        <v>4.5199999999999997E-2</v>
      </c>
      <c r="N21" s="78">
        <v>5947301.9199999999</v>
      </c>
      <c r="O21" s="78">
        <v>103.4</v>
      </c>
      <c r="P21" s="78">
        <v>6149.5101852799999</v>
      </c>
      <c r="Q21" s="79">
        <v>3.0999999999999999E-3</v>
      </c>
      <c r="R21" s="79">
        <v>5.9999999999999995E-4</v>
      </c>
    </row>
    <row r="22" spans="2:18">
      <c r="B22" s="91" t="s">
        <v>3846</v>
      </c>
      <c r="C22" t="s">
        <v>3078</v>
      </c>
      <c r="D22" t="s">
        <v>3089</v>
      </c>
      <c r="E22"/>
      <c r="F22" t="s">
        <v>223</v>
      </c>
      <c r="G22" t="s">
        <v>3416</v>
      </c>
      <c r="H22" t="s">
        <v>224</v>
      </c>
      <c r="I22" s="78">
        <v>24.85</v>
      </c>
      <c r="J22" t="s">
        <v>112</v>
      </c>
      <c r="K22" t="s">
        <v>102</v>
      </c>
      <c r="L22" s="79">
        <v>1.8499999999999999E-2</v>
      </c>
      <c r="M22" s="79">
        <v>3.9199999999999999E-2</v>
      </c>
      <c r="N22" s="78">
        <v>8061445.8300000001</v>
      </c>
      <c r="O22" s="78">
        <v>104.81</v>
      </c>
      <c r="P22" s="78">
        <v>8449.2013744230007</v>
      </c>
      <c r="Q22" s="79">
        <v>4.3E-3</v>
      </c>
      <c r="R22" s="79">
        <v>8.0000000000000004E-4</v>
      </c>
    </row>
    <row r="23" spans="2:18">
      <c r="B23" s="91" t="s">
        <v>3846</v>
      </c>
      <c r="C23" t="s">
        <v>3078</v>
      </c>
      <c r="D23" t="s">
        <v>3090</v>
      </c>
      <c r="E23"/>
      <c r="F23" t="s">
        <v>223</v>
      </c>
      <c r="G23" t="s">
        <v>3509</v>
      </c>
      <c r="H23" t="s">
        <v>224</v>
      </c>
      <c r="I23" s="78">
        <v>24.85</v>
      </c>
      <c r="J23" t="s">
        <v>127</v>
      </c>
      <c r="K23" t="s">
        <v>102</v>
      </c>
      <c r="L23" s="79">
        <v>3.27E-2</v>
      </c>
      <c r="M23" s="79">
        <v>7.6700000000000004E-2</v>
      </c>
      <c r="N23" s="78">
        <v>10292455.51</v>
      </c>
      <c r="O23" s="78">
        <v>104.45</v>
      </c>
      <c r="P23" s="78">
        <v>10750.469780195001</v>
      </c>
      <c r="Q23" s="79">
        <v>5.4000000000000003E-3</v>
      </c>
      <c r="R23" s="79">
        <v>1E-3</v>
      </c>
    </row>
    <row r="24" spans="2:18">
      <c r="B24" s="91" t="s">
        <v>3846</v>
      </c>
      <c r="C24" t="s">
        <v>3078</v>
      </c>
      <c r="D24" t="s">
        <v>3091</v>
      </c>
      <c r="E24"/>
      <c r="F24" t="s">
        <v>223</v>
      </c>
      <c r="G24" t="s">
        <v>3509</v>
      </c>
      <c r="H24" t="s">
        <v>224</v>
      </c>
      <c r="I24" s="78">
        <v>24.85</v>
      </c>
      <c r="J24" t="s">
        <v>127</v>
      </c>
      <c r="K24" t="s">
        <v>102</v>
      </c>
      <c r="L24" s="79">
        <v>3.0099999999999998E-2</v>
      </c>
      <c r="M24" s="79">
        <v>9.4799999999999995E-2</v>
      </c>
      <c r="N24" s="78">
        <v>11049477.779999999</v>
      </c>
      <c r="O24" s="78">
        <v>99.82</v>
      </c>
      <c r="P24" s="78">
        <v>11029.588719996</v>
      </c>
      <c r="Q24" s="79">
        <v>5.5999999999999999E-3</v>
      </c>
      <c r="R24" s="79">
        <v>1E-3</v>
      </c>
    </row>
    <row r="25" spans="2:18">
      <c r="B25" s="91" t="s">
        <v>3846</v>
      </c>
      <c r="C25" t="s">
        <v>3078</v>
      </c>
      <c r="D25" t="s">
        <v>3092</v>
      </c>
      <c r="E25"/>
      <c r="F25" t="s">
        <v>223</v>
      </c>
      <c r="G25" t="s">
        <v>3416</v>
      </c>
      <c r="H25" t="s">
        <v>224</v>
      </c>
      <c r="I25" s="78">
        <v>9.1999999999999993</v>
      </c>
      <c r="J25" t="s">
        <v>112</v>
      </c>
      <c r="K25" t="s">
        <v>102</v>
      </c>
      <c r="L25" s="79">
        <v>2.1399999999999999E-2</v>
      </c>
      <c r="M25" s="79">
        <v>2.1399999999999999E-2</v>
      </c>
      <c r="N25" s="78">
        <v>5409149.25</v>
      </c>
      <c r="O25" s="78">
        <v>107.64</v>
      </c>
      <c r="P25" s="78">
        <v>5822.4082527</v>
      </c>
      <c r="Q25" s="79">
        <v>2.8999999999999998E-3</v>
      </c>
      <c r="R25" s="79">
        <v>5.0000000000000001E-4</v>
      </c>
    </row>
    <row r="26" spans="2:18">
      <c r="B26" s="91" t="s">
        <v>3846</v>
      </c>
      <c r="C26" t="s">
        <v>3078</v>
      </c>
      <c r="D26" t="s">
        <v>3093</v>
      </c>
      <c r="E26"/>
      <c r="F26" t="s">
        <v>223</v>
      </c>
      <c r="G26" t="s">
        <v>3416</v>
      </c>
      <c r="H26" t="s">
        <v>224</v>
      </c>
      <c r="I26" s="78">
        <v>10.23</v>
      </c>
      <c r="J26" t="s">
        <v>112</v>
      </c>
      <c r="K26" t="s">
        <v>102</v>
      </c>
      <c r="L26" s="79">
        <v>2.8400000000000002E-2</v>
      </c>
      <c r="M26" s="79">
        <v>2.8400000000000002E-2</v>
      </c>
      <c r="N26" s="78">
        <v>6966888.3300000001</v>
      </c>
      <c r="O26" s="78">
        <v>106.84</v>
      </c>
      <c r="P26" s="78">
        <v>7443.4234917719996</v>
      </c>
      <c r="Q26" s="79">
        <v>3.7000000000000002E-3</v>
      </c>
      <c r="R26" s="79">
        <v>6.9999999999999999E-4</v>
      </c>
    </row>
    <row r="27" spans="2:18">
      <c r="B27" s="91" t="s">
        <v>3846</v>
      </c>
      <c r="C27" t="s">
        <v>3078</v>
      </c>
      <c r="D27" t="s">
        <v>3094</v>
      </c>
      <c r="E27"/>
      <c r="F27" t="s">
        <v>223</v>
      </c>
      <c r="G27" t="s">
        <v>3537</v>
      </c>
      <c r="H27" t="s">
        <v>224</v>
      </c>
      <c r="I27" s="78">
        <v>25.77</v>
      </c>
      <c r="J27" t="s">
        <v>112</v>
      </c>
      <c r="K27" t="s">
        <v>102</v>
      </c>
      <c r="L27" s="79">
        <v>3.0099999999999998E-2</v>
      </c>
      <c r="M27" s="79">
        <v>2.4400000000000002E-2</v>
      </c>
      <c r="N27" s="78">
        <v>12484969.699999999</v>
      </c>
      <c r="O27" s="78">
        <v>101.61</v>
      </c>
      <c r="P27" s="78">
        <v>12685.977712170001</v>
      </c>
      <c r="Q27" s="79">
        <v>6.4000000000000003E-3</v>
      </c>
      <c r="R27" s="79">
        <v>1.1999999999999999E-3</v>
      </c>
    </row>
    <row r="28" spans="2:18">
      <c r="B28" s="91" t="s">
        <v>3846</v>
      </c>
      <c r="C28" t="s">
        <v>3078</v>
      </c>
      <c r="D28" t="s">
        <v>3095</v>
      </c>
      <c r="E28"/>
      <c r="F28" t="s">
        <v>223</v>
      </c>
      <c r="G28" t="s">
        <v>3509</v>
      </c>
      <c r="H28" t="s">
        <v>224</v>
      </c>
      <c r="I28" s="78">
        <v>25.77</v>
      </c>
      <c r="J28" t="s">
        <v>112</v>
      </c>
      <c r="K28" t="s">
        <v>102</v>
      </c>
      <c r="L28" s="79">
        <v>3.4099999999999998E-2</v>
      </c>
      <c r="M28" s="79">
        <v>2.3699999999999999E-2</v>
      </c>
      <c r="N28" s="78">
        <v>16644326.66</v>
      </c>
      <c r="O28" s="78">
        <v>105.49</v>
      </c>
      <c r="P28" s="78">
        <v>17558.100193634</v>
      </c>
      <c r="Q28" s="79">
        <v>8.8000000000000005E-3</v>
      </c>
      <c r="R28" s="79">
        <v>1.6000000000000001E-3</v>
      </c>
    </row>
    <row r="29" spans="2:18">
      <c r="B29" s="91" t="s">
        <v>3846</v>
      </c>
      <c r="C29" t="s">
        <v>3078</v>
      </c>
      <c r="D29" t="s">
        <v>3096</v>
      </c>
      <c r="E29"/>
      <c r="F29" t="s">
        <v>223</v>
      </c>
      <c r="G29" t="s">
        <v>3537</v>
      </c>
      <c r="H29" t="s">
        <v>224</v>
      </c>
      <c r="I29" s="78">
        <v>9.85</v>
      </c>
      <c r="J29" t="s">
        <v>112</v>
      </c>
      <c r="K29" t="s">
        <v>102</v>
      </c>
      <c r="L29" s="79">
        <v>3.9600000000000003E-2</v>
      </c>
      <c r="M29" s="79">
        <v>3.9600000000000003E-2</v>
      </c>
      <c r="N29" s="78">
        <v>3270098.62</v>
      </c>
      <c r="O29" s="78">
        <v>101.67</v>
      </c>
      <c r="P29" s="78">
        <v>3324.7092669540002</v>
      </c>
      <c r="Q29" s="79">
        <v>1.6999999999999999E-3</v>
      </c>
      <c r="R29" s="79">
        <v>2.9999999999999997E-4</v>
      </c>
    </row>
    <row r="30" spans="2:18">
      <c r="B30" s="91" t="s">
        <v>3846</v>
      </c>
      <c r="C30" t="s">
        <v>3078</v>
      </c>
      <c r="D30" t="s">
        <v>3097</v>
      </c>
      <c r="E30"/>
      <c r="F30" t="s">
        <v>223</v>
      </c>
      <c r="G30" t="s">
        <v>3416</v>
      </c>
      <c r="H30" t="s">
        <v>224</v>
      </c>
      <c r="I30" s="78">
        <v>21.6</v>
      </c>
      <c r="J30" t="s">
        <v>112</v>
      </c>
      <c r="K30" t="s">
        <v>102</v>
      </c>
      <c r="L30" s="79">
        <v>3.1E-2</v>
      </c>
      <c r="M30" s="79">
        <v>2.1700000000000001E-2</v>
      </c>
      <c r="N30" s="78">
        <v>3855463.06</v>
      </c>
      <c r="O30" s="78">
        <v>111.51</v>
      </c>
      <c r="P30" s="78">
        <v>4299.2268582059996</v>
      </c>
      <c r="Q30" s="79">
        <v>2.2000000000000001E-3</v>
      </c>
      <c r="R30" s="79">
        <v>4.0000000000000002E-4</v>
      </c>
    </row>
    <row r="31" spans="2:18">
      <c r="B31" s="91" t="s">
        <v>3846</v>
      </c>
      <c r="C31" t="s">
        <v>3078</v>
      </c>
      <c r="D31" t="s">
        <v>3098</v>
      </c>
      <c r="E31"/>
      <c r="F31" t="s">
        <v>223</v>
      </c>
      <c r="G31" t="s">
        <v>3416</v>
      </c>
      <c r="H31" t="s">
        <v>224</v>
      </c>
      <c r="I31" s="78">
        <v>22.43</v>
      </c>
      <c r="J31" t="s">
        <v>112</v>
      </c>
      <c r="K31" t="s">
        <v>102</v>
      </c>
      <c r="L31" s="79">
        <v>0.01</v>
      </c>
      <c r="M31" s="79">
        <v>4.8999999999999998E-3</v>
      </c>
      <c r="N31" s="78">
        <v>5597031.7599999998</v>
      </c>
      <c r="O31" s="78">
        <v>103.72</v>
      </c>
      <c r="P31" s="78">
        <v>5805.2413414720004</v>
      </c>
      <c r="Q31" s="79">
        <v>2.8999999999999998E-3</v>
      </c>
      <c r="R31" s="79">
        <v>5.0000000000000001E-4</v>
      </c>
    </row>
    <row r="32" spans="2:18">
      <c r="B32" s="91" t="s">
        <v>3846</v>
      </c>
      <c r="C32" t="s">
        <v>3078</v>
      </c>
      <c r="D32" t="s">
        <v>3099</v>
      </c>
      <c r="E32"/>
      <c r="F32" t="s">
        <v>223</v>
      </c>
      <c r="G32" t="s">
        <v>3416</v>
      </c>
      <c r="H32" t="s">
        <v>224</v>
      </c>
      <c r="I32" s="78">
        <v>22.93</v>
      </c>
      <c r="J32" t="s">
        <v>112</v>
      </c>
      <c r="K32" t="s">
        <v>102</v>
      </c>
      <c r="L32" s="79">
        <v>1.29E-2</v>
      </c>
      <c r="M32" s="79">
        <v>5.1999999999999998E-3</v>
      </c>
      <c r="N32" s="78">
        <v>4011964.18</v>
      </c>
      <c r="O32" s="78">
        <v>107.7</v>
      </c>
      <c r="P32" s="78">
        <v>4320.88542186</v>
      </c>
      <c r="Q32" s="79">
        <v>2.2000000000000001E-3</v>
      </c>
      <c r="R32" s="79">
        <v>4.0000000000000002E-4</v>
      </c>
    </row>
    <row r="33" spans="2:18">
      <c r="B33" s="91" t="s">
        <v>3846</v>
      </c>
      <c r="C33" t="s">
        <v>3078</v>
      </c>
      <c r="D33" t="s">
        <v>3100</v>
      </c>
      <c r="E33"/>
      <c r="F33" t="s">
        <v>223</v>
      </c>
      <c r="G33" t="s">
        <v>3416</v>
      </c>
      <c r="H33" t="s">
        <v>224</v>
      </c>
      <c r="I33" s="78">
        <v>22.93</v>
      </c>
      <c r="J33" t="s">
        <v>112</v>
      </c>
      <c r="K33" t="s">
        <v>102</v>
      </c>
      <c r="L33" s="79">
        <v>1.6400000000000001E-2</v>
      </c>
      <c r="M33" s="79">
        <v>5.0000000000000001E-3</v>
      </c>
      <c r="N33" s="78">
        <v>1586769.05</v>
      </c>
      <c r="O33" s="78">
        <v>109.23</v>
      </c>
      <c r="P33" s="78">
        <v>1733.227833315</v>
      </c>
      <c r="Q33" s="79">
        <v>8.9999999999999998E-4</v>
      </c>
      <c r="R33" s="79">
        <v>2.0000000000000001E-4</v>
      </c>
    </row>
    <row r="34" spans="2:18">
      <c r="B34" s="91" t="s">
        <v>3846</v>
      </c>
      <c r="C34" t="s">
        <v>3078</v>
      </c>
      <c r="D34" t="s">
        <v>3101</v>
      </c>
      <c r="E34"/>
      <c r="F34" t="s">
        <v>223</v>
      </c>
      <c r="G34" t="s">
        <v>3537</v>
      </c>
      <c r="H34" t="s">
        <v>224</v>
      </c>
      <c r="I34" s="78">
        <v>21.26</v>
      </c>
      <c r="J34" t="s">
        <v>127</v>
      </c>
      <c r="K34" t="s">
        <v>102</v>
      </c>
      <c r="L34" s="79">
        <v>5.5399999999999998E-2</v>
      </c>
      <c r="M34" s="79">
        <v>6.5100000000000005E-2</v>
      </c>
      <c r="N34" s="78">
        <v>886252.67</v>
      </c>
      <c r="O34" s="78">
        <v>110.23</v>
      </c>
      <c r="P34" s="78">
        <v>976.91631814100003</v>
      </c>
      <c r="Q34" s="79">
        <v>5.0000000000000001E-4</v>
      </c>
      <c r="R34" s="79">
        <v>1E-4</v>
      </c>
    </row>
    <row r="35" spans="2:18">
      <c r="B35" s="91" t="s">
        <v>3846</v>
      </c>
      <c r="C35" t="s">
        <v>3078</v>
      </c>
      <c r="D35" t="s">
        <v>3102</v>
      </c>
      <c r="E35"/>
      <c r="F35" t="s">
        <v>223</v>
      </c>
      <c r="G35" t="s">
        <v>3509</v>
      </c>
      <c r="H35" t="s">
        <v>224</v>
      </c>
      <c r="I35" s="78">
        <v>23.68</v>
      </c>
      <c r="J35" t="s">
        <v>127</v>
      </c>
      <c r="K35" t="s">
        <v>102</v>
      </c>
      <c r="L35" s="79">
        <v>2.7099999999999999E-2</v>
      </c>
      <c r="M35" s="79">
        <v>7.0099999999999996E-2</v>
      </c>
      <c r="N35" s="78">
        <v>8680473</v>
      </c>
      <c r="O35" s="78">
        <v>101.61</v>
      </c>
      <c r="P35" s="78">
        <v>8820.2286153000005</v>
      </c>
      <c r="Q35" s="79">
        <v>4.4000000000000003E-3</v>
      </c>
      <c r="R35" s="79">
        <v>8.0000000000000004E-4</v>
      </c>
    </row>
    <row r="36" spans="2:18">
      <c r="B36" s="80" t="s">
        <v>3103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223</v>
      </c>
      <c r="D37" t="s">
        <v>223</v>
      </c>
      <c r="F37" t="s">
        <v>223</v>
      </c>
      <c r="I37" s="78">
        <v>0</v>
      </c>
      <c r="J37" t="s">
        <v>223</v>
      </c>
      <c r="K37" t="s">
        <v>223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3104</v>
      </c>
      <c r="I38" s="82">
        <v>5.15</v>
      </c>
      <c r="M38" s="81">
        <v>3.73E-2</v>
      </c>
      <c r="N38" s="82">
        <v>527858797.31</v>
      </c>
      <c r="P38" s="82">
        <v>661721.60229903611</v>
      </c>
      <c r="Q38" s="81">
        <v>0.33339999999999997</v>
      </c>
      <c r="R38" s="81">
        <v>6.08E-2</v>
      </c>
    </row>
    <row r="39" spans="2:18">
      <c r="B39" t="s">
        <v>3105</v>
      </c>
      <c r="C39" t="s">
        <v>3078</v>
      </c>
      <c r="D39" t="s">
        <v>3111</v>
      </c>
      <c r="E39"/>
      <c r="F39" t="s">
        <v>456</v>
      </c>
      <c r="G39" t="s">
        <v>3112</v>
      </c>
      <c r="H39" t="s">
        <v>215</v>
      </c>
      <c r="I39" s="78">
        <v>6.86</v>
      </c>
      <c r="J39" t="s">
        <v>799</v>
      </c>
      <c r="K39" t="s">
        <v>102</v>
      </c>
      <c r="L39" s="79">
        <v>2.6599999999999999E-2</v>
      </c>
      <c r="M39" s="79">
        <v>2.4E-2</v>
      </c>
      <c r="N39" s="78">
        <v>3378767.98</v>
      </c>
      <c r="O39" s="78">
        <v>100.58</v>
      </c>
      <c r="P39" s="78">
        <v>3398.3648342840002</v>
      </c>
      <c r="Q39" s="79">
        <v>1.6999999999999999E-3</v>
      </c>
      <c r="R39" s="79">
        <v>2.9999999999999997E-4</v>
      </c>
    </row>
    <row r="40" spans="2:18">
      <c r="B40" t="s">
        <v>3639</v>
      </c>
      <c r="C40" t="s">
        <v>3078</v>
      </c>
      <c r="D40" t="s">
        <v>3106</v>
      </c>
      <c r="E40"/>
      <c r="F40" t="s">
        <v>456</v>
      </c>
      <c r="G40" t="s">
        <v>2509</v>
      </c>
      <c r="H40" t="s">
        <v>215</v>
      </c>
      <c r="I40" s="78">
        <v>6.91</v>
      </c>
      <c r="J40" t="s">
        <v>799</v>
      </c>
      <c r="K40" t="s">
        <v>102</v>
      </c>
      <c r="L40" s="79">
        <v>3.1899999999999998E-2</v>
      </c>
      <c r="M40" s="79">
        <v>1.7500000000000002E-2</v>
      </c>
      <c r="N40" s="78">
        <v>2246880.73</v>
      </c>
      <c r="O40" s="78">
        <v>110.22</v>
      </c>
      <c r="P40" s="78">
        <v>2476.5119406059998</v>
      </c>
      <c r="Q40" s="79">
        <v>1.1999999999999999E-3</v>
      </c>
      <c r="R40" s="79">
        <v>2.0000000000000001E-4</v>
      </c>
    </row>
    <row r="41" spans="2:18">
      <c r="B41" t="s">
        <v>3639</v>
      </c>
      <c r="C41" t="s">
        <v>3078</v>
      </c>
      <c r="D41" t="s">
        <v>3107</v>
      </c>
      <c r="E41"/>
      <c r="F41" t="s">
        <v>456</v>
      </c>
      <c r="G41" t="s">
        <v>2509</v>
      </c>
      <c r="H41" t="s">
        <v>215</v>
      </c>
      <c r="I41" s="78">
        <v>6.91</v>
      </c>
      <c r="J41" t="s">
        <v>799</v>
      </c>
      <c r="K41" t="s">
        <v>102</v>
      </c>
      <c r="L41" s="79">
        <v>3.1899999999999998E-2</v>
      </c>
      <c r="M41" s="79">
        <v>1.7500000000000002E-2</v>
      </c>
      <c r="N41" s="78">
        <v>320982.98</v>
      </c>
      <c r="O41" s="78">
        <v>105.94</v>
      </c>
      <c r="P41" s="78">
        <v>340.049369012</v>
      </c>
      <c r="Q41" s="79">
        <v>2.0000000000000001E-4</v>
      </c>
      <c r="R41" s="79">
        <v>0</v>
      </c>
    </row>
    <row r="42" spans="2:18">
      <c r="B42" t="s">
        <v>3639</v>
      </c>
      <c r="C42" t="s">
        <v>3078</v>
      </c>
      <c r="D42" t="s">
        <v>3108</v>
      </c>
      <c r="E42"/>
      <c r="F42" t="s">
        <v>456</v>
      </c>
      <c r="G42" t="s">
        <v>2509</v>
      </c>
      <c r="H42" t="s">
        <v>215</v>
      </c>
      <c r="I42" s="78">
        <v>6.83</v>
      </c>
      <c r="J42" t="s">
        <v>799</v>
      </c>
      <c r="K42" t="s">
        <v>102</v>
      </c>
      <c r="L42" s="79">
        <v>3.1699999999999999E-2</v>
      </c>
      <c r="M42" s="79">
        <v>2.24E-2</v>
      </c>
      <c r="N42" s="78">
        <v>1604914.79</v>
      </c>
      <c r="O42" s="78">
        <v>115.57</v>
      </c>
      <c r="P42" s="78">
        <v>1854.800022803</v>
      </c>
      <c r="Q42" s="79">
        <v>8.9999999999999998E-4</v>
      </c>
      <c r="R42" s="79">
        <v>2.0000000000000001E-4</v>
      </c>
    </row>
    <row r="43" spans="2:18">
      <c r="B43" t="s">
        <v>3639</v>
      </c>
      <c r="C43" t="s">
        <v>3078</v>
      </c>
      <c r="D43" t="s">
        <v>3109</v>
      </c>
      <c r="E43"/>
      <c r="F43" t="s">
        <v>456</v>
      </c>
      <c r="G43" t="s">
        <v>2509</v>
      </c>
      <c r="H43" t="s">
        <v>215</v>
      </c>
      <c r="I43" s="78">
        <v>6.84</v>
      </c>
      <c r="J43" t="s">
        <v>799</v>
      </c>
      <c r="K43" t="s">
        <v>102</v>
      </c>
      <c r="L43" s="79">
        <v>3.1699999999999999E-2</v>
      </c>
      <c r="M43" s="79">
        <v>2.1600000000000001E-2</v>
      </c>
      <c r="N43" s="78">
        <v>2246880.73</v>
      </c>
      <c r="O43" s="78">
        <v>115.65</v>
      </c>
      <c r="P43" s="78">
        <v>2598.5175642449999</v>
      </c>
      <c r="Q43" s="79">
        <v>1.2999999999999999E-3</v>
      </c>
      <c r="R43" s="79">
        <v>2.0000000000000001E-4</v>
      </c>
    </row>
    <row r="44" spans="2:18">
      <c r="B44" t="s">
        <v>3639</v>
      </c>
      <c r="C44" t="s">
        <v>3078</v>
      </c>
      <c r="D44" t="s">
        <v>3110</v>
      </c>
      <c r="E44"/>
      <c r="F44" t="s">
        <v>456</v>
      </c>
      <c r="G44" t="s">
        <v>2509</v>
      </c>
      <c r="H44" t="s">
        <v>215</v>
      </c>
      <c r="I44" s="78">
        <v>6.92</v>
      </c>
      <c r="J44" t="s">
        <v>799</v>
      </c>
      <c r="K44" t="s">
        <v>102</v>
      </c>
      <c r="L44" s="79">
        <v>3.15E-2</v>
      </c>
      <c r="M44" s="79">
        <v>1.7299999999999999E-2</v>
      </c>
      <c r="N44" s="78">
        <v>1604914.79</v>
      </c>
      <c r="O44" s="78">
        <v>99.7</v>
      </c>
      <c r="P44" s="78">
        <v>1600.1000456300001</v>
      </c>
      <c r="Q44" s="79">
        <v>8.0000000000000004E-4</v>
      </c>
      <c r="R44" s="79">
        <v>1E-4</v>
      </c>
    </row>
    <row r="45" spans="2:18">
      <c r="B45" t="s">
        <v>3113</v>
      </c>
      <c r="C45" t="s">
        <v>3078</v>
      </c>
      <c r="D45" t="s">
        <v>3114</v>
      </c>
      <c r="E45"/>
      <c r="F45" t="s">
        <v>3115</v>
      </c>
      <c r="G45" t="s">
        <v>3014</v>
      </c>
      <c r="H45" t="s">
        <v>229</v>
      </c>
      <c r="I45" s="78">
        <v>3.69</v>
      </c>
      <c r="J45" t="s">
        <v>112</v>
      </c>
      <c r="K45" t="s">
        <v>106</v>
      </c>
      <c r="L45" s="79">
        <v>9.8500000000000004E-2</v>
      </c>
      <c r="M45" s="79">
        <v>1.3100000000000001E-2</v>
      </c>
      <c r="N45" s="78">
        <v>2835926.07</v>
      </c>
      <c r="O45" s="78">
        <v>132.09000000000006</v>
      </c>
      <c r="P45" s="78">
        <v>13354.399969001601</v>
      </c>
      <c r="Q45" s="79">
        <v>6.7000000000000002E-3</v>
      </c>
      <c r="R45" s="79">
        <v>1.1999999999999999E-3</v>
      </c>
    </row>
    <row r="46" spans="2:18">
      <c r="B46" t="s">
        <v>3113</v>
      </c>
      <c r="C46" t="s">
        <v>3078</v>
      </c>
      <c r="D46" t="s">
        <v>3117</v>
      </c>
      <c r="E46"/>
      <c r="F46" t="s">
        <v>3115</v>
      </c>
      <c r="G46" t="s">
        <v>3014</v>
      </c>
      <c r="H46" t="s">
        <v>229</v>
      </c>
      <c r="I46" s="78">
        <v>3.65</v>
      </c>
      <c r="J46" t="s">
        <v>112</v>
      </c>
      <c r="K46" t="s">
        <v>106</v>
      </c>
      <c r="L46" s="79">
        <v>9.8500000000000004E-2</v>
      </c>
      <c r="M46" s="79">
        <v>2.3199999999999998E-2</v>
      </c>
      <c r="N46" s="78">
        <v>2872915.18</v>
      </c>
      <c r="O46" s="78">
        <v>132.08999999999972</v>
      </c>
      <c r="P46" s="78">
        <v>13528.582002399</v>
      </c>
      <c r="Q46" s="79">
        <v>6.7999999999999996E-3</v>
      </c>
      <c r="R46" s="79">
        <v>1.1999999999999999E-3</v>
      </c>
    </row>
    <row r="47" spans="2:18">
      <c r="B47" t="s">
        <v>3118</v>
      </c>
      <c r="C47" t="s">
        <v>3078</v>
      </c>
      <c r="D47" t="s">
        <v>3119</v>
      </c>
      <c r="E47"/>
      <c r="F47" t="s">
        <v>3120</v>
      </c>
      <c r="G47" t="s">
        <v>3813</v>
      </c>
      <c r="H47" t="s">
        <v>3081</v>
      </c>
      <c r="I47" s="78">
        <v>4.74</v>
      </c>
      <c r="J47" t="s">
        <v>468</v>
      </c>
      <c r="K47" t="s">
        <v>102</v>
      </c>
      <c r="L47" s="79">
        <v>4.4999999999999998E-2</v>
      </c>
      <c r="M47" s="79">
        <v>9.9000000000000008E-3</v>
      </c>
      <c r="N47" s="78">
        <v>18439655.440000001</v>
      </c>
      <c r="O47" s="78">
        <v>122.42</v>
      </c>
      <c r="P47" s="78">
        <v>22573.826189648</v>
      </c>
      <c r="Q47" s="79">
        <v>1.14E-2</v>
      </c>
      <c r="R47" s="79">
        <v>2.0999999999999999E-3</v>
      </c>
    </row>
    <row r="48" spans="2:18">
      <c r="B48" t="s">
        <v>3118</v>
      </c>
      <c r="C48" t="s">
        <v>3078</v>
      </c>
      <c r="D48" t="s">
        <v>3121</v>
      </c>
      <c r="E48"/>
      <c r="F48" t="s">
        <v>3120</v>
      </c>
      <c r="G48" t="s">
        <v>2509</v>
      </c>
      <c r="H48" t="s">
        <v>3081</v>
      </c>
      <c r="I48" s="78">
        <v>4.6900000000000004</v>
      </c>
      <c r="J48" t="s">
        <v>468</v>
      </c>
      <c r="K48" t="s">
        <v>102</v>
      </c>
      <c r="L48" s="79">
        <v>4.2000000000000003E-2</v>
      </c>
      <c r="M48" s="79">
        <v>1.38E-2</v>
      </c>
      <c r="N48" s="78">
        <v>1519410.86</v>
      </c>
      <c r="O48" s="78">
        <v>108.32</v>
      </c>
      <c r="P48" s="78">
        <v>1645.8258435519999</v>
      </c>
      <c r="Q48" s="79">
        <v>8.0000000000000004E-4</v>
      </c>
      <c r="R48" s="79">
        <v>2.0000000000000001E-4</v>
      </c>
    </row>
    <row r="49" spans="2:18">
      <c r="B49" t="s">
        <v>3122</v>
      </c>
      <c r="C49" t="s">
        <v>3078</v>
      </c>
      <c r="D49" t="s">
        <v>3123</v>
      </c>
      <c r="E49"/>
      <c r="F49" t="s">
        <v>3120</v>
      </c>
      <c r="G49" t="s">
        <v>3124</v>
      </c>
      <c r="H49" t="s">
        <v>3081</v>
      </c>
      <c r="I49" s="78">
        <v>0.76</v>
      </c>
      <c r="J49" t="s">
        <v>127</v>
      </c>
      <c r="K49" t="s">
        <v>102</v>
      </c>
      <c r="L49" s="79">
        <v>2.3E-2</v>
      </c>
      <c r="M49" s="79">
        <v>2.5700000000000001E-2</v>
      </c>
      <c r="N49" s="78">
        <v>9930392</v>
      </c>
      <c r="O49" s="78">
        <v>100.33</v>
      </c>
      <c r="P49" s="78">
        <v>9963.1622936000003</v>
      </c>
      <c r="Q49" s="79">
        <v>5.0000000000000001E-3</v>
      </c>
      <c r="R49" s="79">
        <v>8.9999999999999998E-4</v>
      </c>
    </row>
    <row r="50" spans="2:18">
      <c r="B50" s="84" t="s">
        <v>3814</v>
      </c>
      <c r="C50" t="s">
        <v>3078</v>
      </c>
      <c r="D50" t="s">
        <v>3125</v>
      </c>
      <c r="E50"/>
      <c r="F50" t="s">
        <v>3126</v>
      </c>
      <c r="G50" t="s">
        <v>367</v>
      </c>
      <c r="H50" t="s">
        <v>3081</v>
      </c>
      <c r="I50" s="78">
        <v>5.64</v>
      </c>
      <c r="J50" t="s">
        <v>468</v>
      </c>
      <c r="K50" t="s">
        <v>102</v>
      </c>
      <c r="L50" s="79">
        <v>2.69E-2</v>
      </c>
      <c r="M50" s="79">
        <v>4.9200000000000001E-2</v>
      </c>
      <c r="N50" s="78">
        <v>2004302.1</v>
      </c>
      <c r="O50" s="78">
        <v>99.7</v>
      </c>
      <c r="P50" s="78">
        <v>1998.2891936999999</v>
      </c>
      <c r="Q50" s="79">
        <v>1E-3</v>
      </c>
      <c r="R50" s="79">
        <v>2.0000000000000001E-4</v>
      </c>
    </row>
    <row r="51" spans="2:18">
      <c r="B51" t="s">
        <v>3127</v>
      </c>
      <c r="C51" t="s">
        <v>3078</v>
      </c>
      <c r="D51" t="s">
        <v>3132</v>
      </c>
      <c r="E51"/>
      <c r="F51" t="s">
        <v>621</v>
      </c>
      <c r="G51" t="s">
        <v>367</v>
      </c>
      <c r="H51" t="s">
        <v>215</v>
      </c>
      <c r="I51" s="78">
        <v>10.7</v>
      </c>
      <c r="J51" t="s">
        <v>541</v>
      </c>
      <c r="K51" t="s">
        <v>102</v>
      </c>
      <c r="L51" s="79">
        <v>2.9999999999999997E-4</v>
      </c>
      <c r="M51" s="79">
        <v>-6.0000000000000001E-3</v>
      </c>
      <c r="N51" s="78">
        <v>993232.52</v>
      </c>
      <c r="O51" s="78">
        <v>94.27</v>
      </c>
      <c r="P51" s="78">
        <v>936.32029660399996</v>
      </c>
      <c r="Q51" s="79">
        <v>5.0000000000000001E-4</v>
      </c>
      <c r="R51" s="79">
        <v>1E-4</v>
      </c>
    </row>
    <row r="52" spans="2:18">
      <c r="B52" t="s">
        <v>3127</v>
      </c>
      <c r="C52" t="s">
        <v>3078</v>
      </c>
      <c r="D52" t="s">
        <v>3133</v>
      </c>
      <c r="E52"/>
      <c r="F52" t="s">
        <v>621</v>
      </c>
      <c r="G52" t="s">
        <v>367</v>
      </c>
      <c r="H52" t="s">
        <v>215</v>
      </c>
      <c r="I52" s="78">
        <v>7.89</v>
      </c>
      <c r="J52" t="s">
        <v>541</v>
      </c>
      <c r="K52" t="s">
        <v>102</v>
      </c>
      <c r="L52" s="79">
        <v>3.2000000000000001E-2</v>
      </c>
      <c r="M52" s="79">
        <v>4.1300000000000003E-2</v>
      </c>
      <c r="N52" s="78">
        <v>923052.49</v>
      </c>
      <c r="O52" s="78">
        <v>88.82</v>
      </c>
      <c r="P52" s="78">
        <v>819.85522161799997</v>
      </c>
      <c r="Q52" s="79">
        <v>4.0000000000000002E-4</v>
      </c>
      <c r="R52" s="79">
        <v>1E-4</v>
      </c>
    </row>
    <row r="53" spans="2:18">
      <c r="B53" t="s">
        <v>3127</v>
      </c>
      <c r="C53" t="s">
        <v>3078</v>
      </c>
      <c r="D53" t="s">
        <v>3134</v>
      </c>
      <c r="E53"/>
      <c r="F53" t="s">
        <v>621</v>
      </c>
      <c r="G53" t="s">
        <v>367</v>
      </c>
      <c r="H53" t="s">
        <v>215</v>
      </c>
      <c r="I53" s="78">
        <v>1.51</v>
      </c>
      <c r="J53" t="s">
        <v>541</v>
      </c>
      <c r="K53" t="s">
        <v>102</v>
      </c>
      <c r="L53" s="79">
        <v>2.6800000000000001E-2</v>
      </c>
      <c r="M53" s="79">
        <v>9.7000000000000003E-3</v>
      </c>
      <c r="N53" s="78">
        <v>65801.73</v>
      </c>
      <c r="O53" s="78">
        <v>85.44</v>
      </c>
      <c r="P53" s="78">
        <v>56.220998111999997</v>
      </c>
      <c r="Q53" s="79">
        <v>0</v>
      </c>
      <c r="R53" s="79">
        <v>0</v>
      </c>
    </row>
    <row r="54" spans="2:18">
      <c r="B54" t="s">
        <v>3127</v>
      </c>
      <c r="C54" t="s">
        <v>3078</v>
      </c>
      <c r="D54" t="s">
        <v>3135</v>
      </c>
      <c r="E54"/>
      <c r="F54" t="s">
        <v>621</v>
      </c>
      <c r="G54" t="s">
        <v>367</v>
      </c>
      <c r="H54" t="s">
        <v>215</v>
      </c>
      <c r="I54" s="78">
        <v>7.57</v>
      </c>
      <c r="J54" t="s">
        <v>541</v>
      </c>
      <c r="K54" t="s">
        <v>102</v>
      </c>
      <c r="L54" s="79">
        <v>2.7300000000000001E-2</v>
      </c>
      <c r="M54" s="79">
        <v>5.45E-2</v>
      </c>
      <c r="N54" s="78">
        <v>972058.64</v>
      </c>
      <c r="O54" s="78">
        <v>82.56</v>
      </c>
      <c r="P54" s="78">
        <v>802.53161318399998</v>
      </c>
      <c r="Q54" s="79">
        <v>4.0000000000000002E-4</v>
      </c>
      <c r="R54" s="79">
        <v>1E-4</v>
      </c>
    </row>
    <row r="55" spans="2:18">
      <c r="B55" t="s">
        <v>3127</v>
      </c>
      <c r="C55" t="s">
        <v>3078</v>
      </c>
      <c r="D55" t="s">
        <v>3137</v>
      </c>
      <c r="E55"/>
      <c r="F55" t="s">
        <v>621</v>
      </c>
      <c r="G55" t="s">
        <v>367</v>
      </c>
      <c r="H55" t="s">
        <v>215</v>
      </c>
      <c r="I55" s="78">
        <v>7.63</v>
      </c>
      <c r="J55" t="s">
        <v>541</v>
      </c>
      <c r="K55" t="s">
        <v>102</v>
      </c>
      <c r="L55" s="79">
        <v>2.6800000000000001E-2</v>
      </c>
      <c r="M55" s="79">
        <v>5.6599999999999998E-2</v>
      </c>
      <c r="N55" s="78">
        <v>1009274.25</v>
      </c>
      <c r="O55" s="78">
        <v>79.67</v>
      </c>
      <c r="P55" s="78">
        <v>804.08879497500004</v>
      </c>
      <c r="Q55" s="79">
        <v>4.0000000000000002E-4</v>
      </c>
      <c r="R55" s="79">
        <v>1E-4</v>
      </c>
    </row>
    <row r="56" spans="2:18">
      <c r="B56" t="s">
        <v>3127</v>
      </c>
      <c r="C56" t="s">
        <v>3078</v>
      </c>
      <c r="D56" t="s">
        <v>3139</v>
      </c>
      <c r="E56"/>
      <c r="F56" t="s">
        <v>621</v>
      </c>
      <c r="G56" t="s">
        <v>2407</v>
      </c>
      <c r="H56" t="s">
        <v>215</v>
      </c>
      <c r="I56" s="78">
        <v>0.01</v>
      </c>
      <c r="J56" t="s">
        <v>541</v>
      </c>
      <c r="K56" t="s">
        <v>102</v>
      </c>
      <c r="L56" s="79">
        <v>3.2500000000000001E-2</v>
      </c>
      <c r="M56" s="79">
        <v>3.2500000000000001E-2</v>
      </c>
      <c r="N56" s="78">
        <v>601497.1</v>
      </c>
      <c r="O56" s="78">
        <v>100</v>
      </c>
      <c r="P56" s="78">
        <v>601.49710000000005</v>
      </c>
      <c r="Q56" s="79">
        <v>2.9999999999999997E-4</v>
      </c>
      <c r="R56" s="79">
        <v>1E-4</v>
      </c>
    </row>
    <row r="57" spans="2:18">
      <c r="B57" t="s">
        <v>3637</v>
      </c>
      <c r="C57" t="s">
        <v>3078</v>
      </c>
      <c r="D57" t="s">
        <v>3128</v>
      </c>
      <c r="E57"/>
      <c r="F57" t="s">
        <v>621</v>
      </c>
      <c r="G57" t="s">
        <v>367</v>
      </c>
      <c r="H57" t="s">
        <v>215</v>
      </c>
      <c r="I57" s="78">
        <v>7.16</v>
      </c>
      <c r="J57" t="s">
        <v>541</v>
      </c>
      <c r="K57" t="s">
        <v>102</v>
      </c>
      <c r="L57" s="79">
        <v>3.5200000000000002E-2</v>
      </c>
      <c r="M57" s="79">
        <v>5.0599999999999999E-2</v>
      </c>
      <c r="N57" s="78">
        <v>2495181.1</v>
      </c>
      <c r="O57" s="78">
        <v>93.01</v>
      </c>
      <c r="P57" s="78">
        <v>2320.7679411099998</v>
      </c>
      <c r="Q57" s="79">
        <v>1.1999999999999999E-3</v>
      </c>
      <c r="R57" s="79">
        <v>2.0000000000000001E-4</v>
      </c>
    </row>
    <row r="58" spans="2:18">
      <c r="B58" t="s">
        <v>3637</v>
      </c>
      <c r="C58" t="s">
        <v>3078</v>
      </c>
      <c r="D58" t="s">
        <v>3129</v>
      </c>
      <c r="E58"/>
      <c r="F58" t="s">
        <v>621</v>
      </c>
      <c r="G58" t="s">
        <v>367</v>
      </c>
      <c r="H58" t="s">
        <v>215</v>
      </c>
      <c r="I58" s="78">
        <v>7.51</v>
      </c>
      <c r="J58" t="s">
        <v>541</v>
      </c>
      <c r="K58" t="s">
        <v>102</v>
      </c>
      <c r="L58" s="79">
        <v>3.6200000000000003E-2</v>
      </c>
      <c r="M58" s="79">
        <v>3.6900000000000002E-2</v>
      </c>
      <c r="N58" s="78">
        <v>521994.29</v>
      </c>
      <c r="O58" s="78">
        <v>92.6</v>
      </c>
      <c r="P58" s="78">
        <v>483.36671253999998</v>
      </c>
      <c r="Q58" s="79">
        <v>2.0000000000000001E-4</v>
      </c>
      <c r="R58" s="79">
        <v>0</v>
      </c>
    </row>
    <row r="59" spans="2:18">
      <c r="B59" t="s">
        <v>3637</v>
      </c>
      <c r="C59" t="s">
        <v>3078</v>
      </c>
      <c r="D59" t="s">
        <v>3130</v>
      </c>
      <c r="E59"/>
      <c r="F59" t="s">
        <v>621</v>
      </c>
      <c r="G59" t="s">
        <v>367</v>
      </c>
      <c r="H59" t="s">
        <v>215</v>
      </c>
      <c r="I59" s="78">
        <v>9.3800000000000008</v>
      </c>
      <c r="J59" t="s">
        <v>541</v>
      </c>
      <c r="K59" t="s">
        <v>102</v>
      </c>
      <c r="L59" s="79">
        <v>4.0000000000000002E-4</v>
      </c>
      <c r="M59" s="79">
        <v>1.35E-2</v>
      </c>
      <c r="N59" s="78">
        <v>522317.84</v>
      </c>
      <c r="O59" s="78">
        <v>97.21</v>
      </c>
      <c r="P59" s="78">
        <v>507.74517226400002</v>
      </c>
      <c r="Q59" s="79">
        <v>2.9999999999999997E-4</v>
      </c>
      <c r="R59" s="79">
        <v>0</v>
      </c>
    </row>
    <row r="60" spans="2:18">
      <c r="B60" t="s">
        <v>3637</v>
      </c>
      <c r="C60" t="s">
        <v>3078</v>
      </c>
      <c r="D60" t="s">
        <v>3131</v>
      </c>
      <c r="E60"/>
      <c r="F60" t="s">
        <v>621</v>
      </c>
      <c r="G60" t="s">
        <v>367</v>
      </c>
      <c r="H60" t="s">
        <v>215</v>
      </c>
      <c r="I60" s="78">
        <v>7.54</v>
      </c>
      <c r="J60" t="s">
        <v>541</v>
      </c>
      <c r="K60" t="s">
        <v>102</v>
      </c>
      <c r="L60" s="79">
        <v>3.7499999999999999E-2</v>
      </c>
      <c r="M60" s="79">
        <v>3.7400000000000003E-2</v>
      </c>
      <c r="N60" s="78">
        <v>982003.89</v>
      </c>
      <c r="O60" s="78">
        <v>98.1</v>
      </c>
      <c r="P60" s="78">
        <v>963.34581608999997</v>
      </c>
      <c r="Q60" s="79">
        <v>5.0000000000000001E-4</v>
      </c>
      <c r="R60" s="79">
        <v>1E-4</v>
      </c>
    </row>
    <row r="61" spans="2:18">
      <c r="B61" t="s">
        <v>3140</v>
      </c>
      <c r="C61" t="s">
        <v>3078</v>
      </c>
      <c r="D61" t="s">
        <v>3141</v>
      </c>
      <c r="E61"/>
      <c r="F61" t="s">
        <v>621</v>
      </c>
      <c r="G61" t="s">
        <v>779</v>
      </c>
      <c r="H61" t="s">
        <v>215</v>
      </c>
      <c r="I61" s="78">
        <v>5.3</v>
      </c>
      <c r="J61" t="s">
        <v>112</v>
      </c>
      <c r="K61" t="s">
        <v>102</v>
      </c>
      <c r="L61" s="79">
        <v>5.6599999999999998E-2</v>
      </c>
      <c r="M61" s="79">
        <v>1.3599999999999999E-2</v>
      </c>
      <c r="N61" s="78">
        <v>164156.4</v>
      </c>
      <c r="O61" s="78">
        <v>127.95</v>
      </c>
      <c r="P61" s="78">
        <v>210.03811379999999</v>
      </c>
      <c r="Q61" s="79">
        <v>1E-4</v>
      </c>
      <c r="R61" s="79">
        <v>0</v>
      </c>
    </row>
    <row r="62" spans="2:18">
      <c r="B62" t="s">
        <v>3140</v>
      </c>
      <c r="C62" t="s">
        <v>3078</v>
      </c>
      <c r="D62" t="s">
        <v>3142</v>
      </c>
      <c r="E62"/>
      <c r="F62" t="s">
        <v>621</v>
      </c>
      <c r="G62" t="s">
        <v>779</v>
      </c>
      <c r="H62" t="s">
        <v>215</v>
      </c>
      <c r="I62" s="78">
        <v>5.12</v>
      </c>
      <c r="J62" t="s">
        <v>112</v>
      </c>
      <c r="K62" t="s">
        <v>102</v>
      </c>
      <c r="L62" s="79">
        <v>5.5300000000000002E-2</v>
      </c>
      <c r="M62" s="79">
        <v>3.0499999999999999E-2</v>
      </c>
      <c r="N62" s="78">
        <v>605335.68999999994</v>
      </c>
      <c r="O62" s="78">
        <v>116.65</v>
      </c>
      <c r="P62" s="78">
        <v>706.12408238499995</v>
      </c>
      <c r="Q62" s="79">
        <v>4.0000000000000002E-4</v>
      </c>
      <c r="R62" s="79">
        <v>1E-4</v>
      </c>
    </row>
    <row r="63" spans="2:18">
      <c r="B63" t="s">
        <v>3140</v>
      </c>
      <c r="C63" t="s">
        <v>3078</v>
      </c>
      <c r="D63" t="s">
        <v>3143</v>
      </c>
      <c r="E63"/>
      <c r="F63" t="s">
        <v>621</v>
      </c>
      <c r="G63" t="s">
        <v>779</v>
      </c>
      <c r="H63" t="s">
        <v>215</v>
      </c>
      <c r="I63" s="78">
        <v>5.12</v>
      </c>
      <c r="J63" t="s">
        <v>112</v>
      </c>
      <c r="K63" t="s">
        <v>102</v>
      </c>
      <c r="L63" s="79">
        <v>5.5300000000000002E-2</v>
      </c>
      <c r="M63" s="79">
        <v>3.0499999999999999E-2</v>
      </c>
      <c r="N63" s="78">
        <v>352289.64</v>
      </c>
      <c r="O63" s="78">
        <v>116.72</v>
      </c>
      <c r="P63" s="78">
        <v>411.192467808</v>
      </c>
      <c r="Q63" s="79">
        <v>2.0000000000000001E-4</v>
      </c>
      <c r="R63" s="79">
        <v>0</v>
      </c>
    </row>
    <row r="64" spans="2:18">
      <c r="B64" t="s">
        <v>3140</v>
      </c>
      <c r="C64" t="s">
        <v>3078</v>
      </c>
      <c r="D64" t="s">
        <v>3144</v>
      </c>
      <c r="E64"/>
      <c r="F64" t="s">
        <v>621</v>
      </c>
      <c r="G64" t="s">
        <v>779</v>
      </c>
      <c r="H64" t="s">
        <v>215</v>
      </c>
      <c r="I64" s="78">
        <v>5.13</v>
      </c>
      <c r="J64" t="s">
        <v>112</v>
      </c>
      <c r="K64" t="s">
        <v>102</v>
      </c>
      <c r="L64" s="79">
        <v>5.5E-2</v>
      </c>
      <c r="M64" s="79">
        <v>3.04E-2</v>
      </c>
      <c r="N64" s="78">
        <v>248144.56</v>
      </c>
      <c r="O64" s="78">
        <v>115.04</v>
      </c>
      <c r="P64" s="78">
        <v>285.465501824</v>
      </c>
      <c r="Q64" s="79">
        <v>1E-4</v>
      </c>
      <c r="R64" s="79">
        <v>0</v>
      </c>
    </row>
    <row r="65" spans="2:18">
      <c r="B65" t="s">
        <v>3140</v>
      </c>
      <c r="C65" t="s">
        <v>3078</v>
      </c>
      <c r="D65" t="s">
        <v>3145</v>
      </c>
      <c r="E65"/>
      <c r="F65" t="s">
        <v>621</v>
      </c>
      <c r="G65" t="s">
        <v>779</v>
      </c>
      <c r="H65" t="s">
        <v>215</v>
      </c>
      <c r="I65" s="78">
        <v>5.3</v>
      </c>
      <c r="J65" t="s">
        <v>112</v>
      </c>
      <c r="K65" t="s">
        <v>102</v>
      </c>
      <c r="L65" s="79">
        <v>5.5E-2</v>
      </c>
      <c r="M65" s="79">
        <v>1.43E-2</v>
      </c>
      <c r="N65" s="78">
        <v>140161.07</v>
      </c>
      <c r="O65" s="78">
        <v>124.66</v>
      </c>
      <c r="P65" s="78">
        <v>174.72478986199999</v>
      </c>
      <c r="Q65" s="79">
        <v>1E-4</v>
      </c>
      <c r="R65" s="79">
        <v>0</v>
      </c>
    </row>
    <row r="66" spans="2:18">
      <c r="B66" t="s">
        <v>3140</v>
      </c>
      <c r="C66" t="s">
        <v>3078</v>
      </c>
      <c r="D66" t="s">
        <v>3146</v>
      </c>
      <c r="E66"/>
      <c r="F66" t="s">
        <v>621</v>
      </c>
      <c r="G66" t="s">
        <v>779</v>
      </c>
      <c r="H66" t="s">
        <v>215</v>
      </c>
      <c r="I66" s="78">
        <v>5.13</v>
      </c>
      <c r="J66" t="s">
        <v>112</v>
      </c>
      <c r="K66" t="s">
        <v>102</v>
      </c>
      <c r="L66" s="79">
        <v>5.5E-2</v>
      </c>
      <c r="M66" s="79">
        <v>3.0499999999999999E-2</v>
      </c>
      <c r="N66" s="78">
        <v>283614.34000000003</v>
      </c>
      <c r="O66" s="78">
        <v>114.58</v>
      </c>
      <c r="P66" s="78">
        <v>324.96531077200001</v>
      </c>
      <c r="Q66" s="79">
        <v>2.0000000000000001E-4</v>
      </c>
      <c r="R66" s="79">
        <v>0</v>
      </c>
    </row>
    <row r="67" spans="2:18">
      <c r="B67" t="s">
        <v>3140</v>
      </c>
      <c r="C67" t="s">
        <v>3078</v>
      </c>
      <c r="D67" t="s">
        <v>3147</v>
      </c>
      <c r="E67"/>
      <c r="F67" t="s">
        <v>621</v>
      </c>
      <c r="G67" t="s">
        <v>779</v>
      </c>
      <c r="H67" t="s">
        <v>215</v>
      </c>
      <c r="I67" s="78">
        <v>5.13</v>
      </c>
      <c r="J67" t="s">
        <v>112</v>
      </c>
      <c r="K67" t="s">
        <v>102</v>
      </c>
      <c r="L67" s="79">
        <v>5.5E-2</v>
      </c>
      <c r="M67" s="79">
        <v>3.04E-2</v>
      </c>
      <c r="N67" s="78">
        <v>439650.59</v>
      </c>
      <c r="O67" s="78">
        <v>114.8</v>
      </c>
      <c r="P67" s="78">
        <v>504.71887731999999</v>
      </c>
      <c r="Q67" s="79">
        <v>2.9999999999999997E-4</v>
      </c>
      <c r="R67" s="79">
        <v>0</v>
      </c>
    </row>
    <row r="68" spans="2:18">
      <c r="B68" t="s">
        <v>3140</v>
      </c>
      <c r="C68" t="s">
        <v>3078</v>
      </c>
      <c r="D68" t="s">
        <v>3148</v>
      </c>
      <c r="E68"/>
      <c r="F68" t="s">
        <v>621</v>
      </c>
      <c r="G68" t="s">
        <v>779</v>
      </c>
      <c r="H68" t="s">
        <v>215</v>
      </c>
      <c r="I68" s="78">
        <v>5.29</v>
      </c>
      <c r="J68" t="s">
        <v>112</v>
      </c>
      <c r="K68" t="s">
        <v>102</v>
      </c>
      <c r="L68" s="79">
        <v>5.5E-2</v>
      </c>
      <c r="M68" s="79">
        <v>1.47E-2</v>
      </c>
      <c r="N68" s="78">
        <v>192441.66</v>
      </c>
      <c r="O68" s="78">
        <v>124.14</v>
      </c>
      <c r="P68" s="78">
        <v>238.89707672399999</v>
      </c>
      <c r="Q68" s="79">
        <v>1E-4</v>
      </c>
      <c r="R68" s="79">
        <v>0</v>
      </c>
    </row>
    <row r="69" spans="2:18">
      <c r="B69" t="s">
        <v>3140</v>
      </c>
      <c r="C69" t="s">
        <v>3078</v>
      </c>
      <c r="D69" t="s">
        <v>3149</v>
      </c>
      <c r="E69"/>
      <c r="F69" t="s">
        <v>621</v>
      </c>
      <c r="G69" t="s">
        <v>779</v>
      </c>
      <c r="H69" t="s">
        <v>215</v>
      </c>
      <c r="I69" s="78">
        <v>5.13</v>
      </c>
      <c r="J69" t="s">
        <v>112</v>
      </c>
      <c r="K69" t="s">
        <v>102</v>
      </c>
      <c r="L69" s="79">
        <v>5.5E-2</v>
      </c>
      <c r="M69" s="79">
        <v>3.04E-2</v>
      </c>
      <c r="N69" s="78">
        <v>456603.16</v>
      </c>
      <c r="O69" s="78">
        <v>115.04</v>
      </c>
      <c r="P69" s="78">
        <v>525.27627526399999</v>
      </c>
      <c r="Q69" s="79">
        <v>2.9999999999999997E-4</v>
      </c>
      <c r="R69" s="79">
        <v>0</v>
      </c>
    </row>
    <row r="70" spans="2:18">
      <c r="B70" t="s">
        <v>3140</v>
      </c>
      <c r="C70" t="s">
        <v>3078</v>
      </c>
      <c r="D70" t="s">
        <v>3150</v>
      </c>
      <c r="E70"/>
      <c r="F70" t="s">
        <v>621</v>
      </c>
      <c r="G70" t="s">
        <v>779</v>
      </c>
      <c r="H70" t="s">
        <v>215</v>
      </c>
      <c r="I70" s="78">
        <v>4.95</v>
      </c>
      <c r="J70" t="s">
        <v>112</v>
      </c>
      <c r="K70" t="s">
        <v>102</v>
      </c>
      <c r="L70" s="79">
        <v>5.5E-2</v>
      </c>
      <c r="M70" s="79">
        <v>4.7600000000000003E-2</v>
      </c>
      <c r="N70" s="78">
        <v>202480.8</v>
      </c>
      <c r="O70" s="78">
        <v>106.17</v>
      </c>
      <c r="P70" s="78">
        <v>214.97386535999999</v>
      </c>
      <c r="Q70" s="79">
        <v>1E-4</v>
      </c>
      <c r="R70" s="79">
        <v>0</v>
      </c>
    </row>
    <row r="71" spans="2:18">
      <c r="B71" t="s">
        <v>3140</v>
      </c>
      <c r="C71" t="s">
        <v>3078</v>
      </c>
      <c r="D71" t="s">
        <v>3151</v>
      </c>
      <c r="E71"/>
      <c r="F71" t="s">
        <v>621</v>
      </c>
      <c r="G71" t="s">
        <v>779</v>
      </c>
      <c r="H71" t="s">
        <v>215</v>
      </c>
      <c r="I71" s="78">
        <v>5.13</v>
      </c>
      <c r="J71" t="s">
        <v>112</v>
      </c>
      <c r="K71" t="s">
        <v>102</v>
      </c>
      <c r="L71" s="79">
        <v>5.5E-2</v>
      </c>
      <c r="M71" s="79">
        <v>3.0499999999999999E-2</v>
      </c>
      <c r="N71" s="78">
        <v>255328.33</v>
      </c>
      <c r="O71" s="78">
        <v>114.05</v>
      </c>
      <c r="P71" s="78">
        <v>291.20196036499999</v>
      </c>
      <c r="Q71" s="79">
        <v>1E-4</v>
      </c>
      <c r="R71" s="79">
        <v>0</v>
      </c>
    </row>
    <row r="72" spans="2:18">
      <c r="B72" t="s">
        <v>3140</v>
      </c>
      <c r="C72" t="s">
        <v>3078</v>
      </c>
      <c r="D72" t="s">
        <v>3152</v>
      </c>
      <c r="E72"/>
      <c r="F72" t="s">
        <v>621</v>
      </c>
      <c r="G72" t="s">
        <v>779</v>
      </c>
      <c r="H72" t="s">
        <v>215</v>
      </c>
      <c r="I72" s="78">
        <v>5.31</v>
      </c>
      <c r="J72" t="s">
        <v>112</v>
      </c>
      <c r="K72" t="s">
        <v>102</v>
      </c>
      <c r="L72" s="79">
        <v>5.5E-2</v>
      </c>
      <c r="M72" s="79">
        <v>1.37E-2</v>
      </c>
      <c r="N72" s="78">
        <v>58377.18</v>
      </c>
      <c r="O72" s="78">
        <v>124.24</v>
      </c>
      <c r="P72" s="78">
        <v>72.527808432</v>
      </c>
      <c r="Q72" s="79">
        <v>0</v>
      </c>
      <c r="R72" s="79">
        <v>0</v>
      </c>
    </row>
    <row r="73" spans="2:18">
      <c r="B73" t="s">
        <v>3140</v>
      </c>
      <c r="C73" t="s">
        <v>3078</v>
      </c>
      <c r="D73" t="s">
        <v>3153</v>
      </c>
      <c r="E73"/>
      <c r="F73" t="s">
        <v>621</v>
      </c>
      <c r="G73" t="s">
        <v>779</v>
      </c>
      <c r="H73" t="s">
        <v>215</v>
      </c>
      <c r="I73" s="78">
        <v>5.13</v>
      </c>
      <c r="J73" t="s">
        <v>112</v>
      </c>
      <c r="K73" t="s">
        <v>102</v>
      </c>
      <c r="L73" s="79">
        <v>5.5E-2</v>
      </c>
      <c r="M73" s="79">
        <v>3.04E-2</v>
      </c>
      <c r="N73" s="78">
        <v>514815.05</v>
      </c>
      <c r="O73" s="78">
        <v>114.28</v>
      </c>
      <c r="P73" s="78">
        <v>588.33063914000002</v>
      </c>
      <c r="Q73" s="79">
        <v>2.9999999999999997E-4</v>
      </c>
      <c r="R73" s="79">
        <v>1E-4</v>
      </c>
    </row>
    <row r="74" spans="2:18">
      <c r="B74" t="s">
        <v>3140</v>
      </c>
      <c r="C74" t="s">
        <v>3078</v>
      </c>
      <c r="D74" t="s">
        <v>3154</v>
      </c>
      <c r="E74"/>
      <c r="F74" t="s">
        <v>621</v>
      </c>
      <c r="G74" t="s">
        <v>779</v>
      </c>
      <c r="H74" t="s">
        <v>215</v>
      </c>
      <c r="I74" s="78">
        <v>5.29</v>
      </c>
      <c r="J74" t="s">
        <v>112</v>
      </c>
      <c r="K74" t="s">
        <v>102</v>
      </c>
      <c r="L74" s="79">
        <v>5.5E-2</v>
      </c>
      <c r="M74" s="79">
        <v>1.5599999999999999E-2</v>
      </c>
      <c r="N74" s="78">
        <v>116114.75</v>
      </c>
      <c r="O74" s="78">
        <v>122.94</v>
      </c>
      <c r="P74" s="78">
        <v>142.75147365000001</v>
      </c>
      <c r="Q74" s="79">
        <v>1E-4</v>
      </c>
      <c r="R74" s="79">
        <v>0</v>
      </c>
    </row>
    <row r="75" spans="2:18">
      <c r="B75" t="s">
        <v>3140</v>
      </c>
      <c r="C75" t="s">
        <v>3078</v>
      </c>
      <c r="D75" t="s">
        <v>3155</v>
      </c>
      <c r="E75"/>
      <c r="F75" t="s">
        <v>621</v>
      </c>
      <c r="G75" t="s">
        <v>779</v>
      </c>
      <c r="H75" t="s">
        <v>215</v>
      </c>
      <c r="I75" s="78">
        <v>5.24</v>
      </c>
      <c r="J75" t="s">
        <v>112</v>
      </c>
      <c r="K75" t="s">
        <v>102</v>
      </c>
      <c r="L75" s="79">
        <v>5.5E-2</v>
      </c>
      <c r="M75" s="79">
        <v>1.9800000000000002E-2</v>
      </c>
      <c r="N75" s="78">
        <v>101971.59</v>
      </c>
      <c r="O75" s="78">
        <v>119.36</v>
      </c>
      <c r="P75" s="78">
        <v>121.713289824</v>
      </c>
      <c r="Q75" s="79">
        <v>1E-4</v>
      </c>
      <c r="R75" s="79">
        <v>0</v>
      </c>
    </row>
    <row r="76" spans="2:18">
      <c r="B76" t="s">
        <v>3140</v>
      </c>
      <c r="C76" t="s">
        <v>3078</v>
      </c>
      <c r="D76" t="s">
        <v>3156</v>
      </c>
      <c r="E76"/>
      <c r="F76" t="s">
        <v>621</v>
      </c>
      <c r="G76" t="s">
        <v>779</v>
      </c>
      <c r="H76" t="s">
        <v>215</v>
      </c>
      <c r="I76" s="78">
        <v>4.93</v>
      </c>
      <c r="J76" t="s">
        <v>112</v>
      </c>
      <c r="K76" t="s">
        <v>102</v>
      </c>
      <c r="L76" s="79">
        <v>5.5E-2</v>
      </c>
      <c r="M76" s="79">
        <v>4.9500000000000002E-2</v>
      </c>
      <c r="N76" s="78">
        <v>317914.99</v>
      </c>
      <c r="O76" s="78">
        <v>102.86</v>
      </c>
      <c r="P76" s="78">
        <v>327.00735871400002</v>
      </c>
      <c r="Q76" s="79">
        <v>2.0000000000000001E-4</v>
      </c>
      <c r="R76" s="79">
        <v>0</v>
      </c>
    </row>
    <row r="77" spans="2:18">
      <c r="B77" t="s">
        <v>3140</v>
      </c>
      <c r="C77" t="s">
        <v>3078</v>
      </c>
      <c r="D77" t="s">
        <v>3157</v>
      </c>
      <c r="E77"/>
      <c r="F77" t="s">
        <v>621</v>
      </c>
      <c r="G77" t="s">
        <v>779</v>
      </c>
      <c r="H77" t="s">
        <v>215</v>
      </c>
      <c r="I77" s="78">
        <v>4.93</v>
      </c>
      <c r="J77" t="s">
        <v>112</v>
      </c>
      <c r="K77" t="s">
        <v>102</v>
      </c>
      <c r="L77" s="79">
        <v>5.5E-2</v>
      </c>
      <c r="M77" s="79">
        <v>4.9500000000000002E-2</v>
      </c>
      <c r="N77" s="78">
        <v>232621.19</v>
      </c>
      <c r="O77" s="78">
        <v>102.76</v>
      </c>
      <c r="P77" s="78">
        <v>239.04153484400001</v>
      </c>
      <c r="Q77" s="79">
        <v>1E-4</v>
      </c>
      <c r="R77" s="79">
        <v>0</v>
      </c>
    </row>
    <row r="78" spans="2:18">
      <c r="B78" t="s">
        <v>3140</v>
      </c>
      <c r="C78" t="s">
        <v>3078</v>
      </c>
      <c r="D78" t="s">
        <v>3158</v>
      </c>
      <c r="E78"/>
      <c r="F78" t="s">
        <v>621</v>
      </c>
      <c r="G78" t="s">
        <v>779</v>
      </c>
      <c r="H78" t="s">
        <v>215</v>
      </c>
      <c r="I78" s="78">
        <v>5.21</v>
      </c>
      <c r="J78" t="s">
        <v>112</v>
      </c>
      <c r="K78" t="s">
        <v>102</v>
      </c>
      <c r="L78" s="79">
        <v>5.5E-2</v>
      </c>
      <c r="M78" s="79">
        <v>2.3E-2</v>
      </c>
      <c r="N78" s="78">
        <v>113424.97</v>
      </c>
      <c r="O78" s="78">
        <v>116.96</v>
      </c>
      <c r="P78" s="78">
        <v>132.66184491199999</v>
      </c>
      <c r="Q78" s="79">
        <v>1E-4</v>
      </c>
      <c r="R78" s="79">
        <v>0</v>
      </c>
    </row>
    <row r="79" spans="2:18">
      <c r="B79" t="s">
        <v>3140</v>
      </c>
      <c r="C79" t="s">
        <v>3078</v>
      </c>
      <c r="D79" t="s">
        <v>3159</v>
      </c>
      <c r="E79"/>
      <c r="F79" t="s">
        <v>621</v>
      </c>
      <c r="G79" t="s">
        <v>779</v>
      </c>
      <c r="H79" t="s">
        <v>215</v>
      </c>
      <c r="I79" s="78">
        <v>5.2</v>
      </c>
      <c r="J79" t="s">
        <v>112</v>
      </c>
      <c r="K79" t="s">
        <v>102</v>
      </c>
      <c r="L79" s="79">
        <v>5.5E-2</v>
      </c>
      <c r="M79" s="79">
        <v>2.3900000000000001E-2</v>
      </c>
      <c r="N79" s="78">
        <v>29293.07</v>
      </c>
      <c r="O79" s="78">
        <v>116.44</v>
      </c>
      <c r="P79" s="78">
        <v>34.108850707999999</v>
      </c>
      <c r="Q79" s="79">
        <v>0</v>
      </c>
      <c r="R79" s="79">
        <v>0</v>
      </c>
    </row>
    <row r="80" spans="2:18">
      <c r="B80" t="s">
        <v>3140</v>
      </c>
      <c r="C80" t="s">
        <v>3078</v>
      </c>
      <c r="D80" t="s">
        <v>3160</v>
      </c>
      <c r="E80"/>
      <c r="F80" t="s">
        <v>621</v>
      </c>
      <c r="G80" t="s">
        <v>779</v>
      </c>
      <c r="H80" t="s">
        <v>215</v>
      </c>
      <c r="I80" s="78">
        <v>5.13</v>
      </c>
      <c r="J80" t="s">
        <v>112</v>
      </c>
      <c r="K80" t="s">
        <v>102</v>
      </c>
      <c r="L80" s="79">
        <v>5.5E-2</v>
      </c>
      <c r="M80" s="79">
        <v>3.0499999999999999E-2</v>
      </c>
      <c r="N80" s="78">
        <v>333260.68</v>
      </c>
      <c r="O80" s="78">
        <v>112.66</v>
      </c>
      <c r="P80" s="78">
        <v>375.45148208799998</v>
      </c>
      <c r="Q80" s="79">
        <v>2.0000000000000001E-4</v>
      </c>
      <c r="R80" s="79">
        <v>0</v>
      </c>
    </row>
    <row r="81" spans="2:18">
      <c r="B81" t="s">
        <v>3140</v>
      </c>
      <c r="C81" t="s">
        <v>3078</v>
      </c>
      <c r="D81" t="s">
        <v>3161</v>
      </c>
      <c r="E81"/>
      <c r="F81" t="s">
        <v>621</v>
      </c>
      <c r="G81" t="s">
        <v>779</v>
      </c>
      <c r="H81" t="s">
        <v>215</v>
      </c>
      <c r="I81" s="78">
        <v>5.13</v>
      </c>
      <c r="J81" t="s">
        <v>112</v>
      </c>
      <c r="K81" t="s">
        <v>102</v>
      </c>
      <c r="L81" s="79">
        <v>5.5E-2</v>
      </c>
      <c r="M81" s="79">
        <v>3.0499999999999999E-2</v>
      </c>
      <c r="N81" s="78">
        <v>64459.21</v>
      </c>
      <c r="O81" s="78">
        <v>112.66</v>
      </c>
      <c r="P81" s="78">
        <v>72.619745985999998</v>
      </c>
      <c r="Q81" s="79">
        <v>0</v>
      </c>
      <c r="R81" s="79">
        <v>0</v>
      </c>
    </row>
    <row r="82" spans="2:18">
      <c r="B82" t="s">
        <v>3140</v>
      </c>
      <c r="C82" t="s">
        <v>3078</v>
      </c>
      <c r="D82" t="s">
        <v>3162</v>
      </c>
      <c r="E82"/>
      <c r="F82" t="s">
        <v>621</v>
      </c>
      <c r="G82" t="s">
        <v>779</v>
      </c>
      <c r="H82" t="s">
        <v>215</v>
      </c>
      <c r="I82" s="78">
        <v>5.13</v>
      </c>
      <c r="J82" t="s">
        <v>112</v>
      </c>
      <c r="K82" t="s">
        <v>102</v>
      </c>
      <c r="L82" s="79">
        <v>5.5E-2</v>
      </c>
      <c r="M82" s="79">
        <v>3.0499999999999999E-2</v>
      </c>
      <c r="N82" s="78">
        <v>62041.96</v>
      </c>
      <c r="O82" s="78">
        <v>113.21</v>
      </c>
      <c r="P82" s="78">
        <v>70.237702916000003</v>
      </c>
      <c r="Q82" s="79">
        <v>0</v>
      </c>
      <c r="R82" s="79">
        <v>0</v>
      </c>
    </row>
    <row r="83" spans="2:18">
      <c r="B83" t="s">
        <v>3140</v>
      </c>
      <c r="C83" t="s">
        <v>3078</v>
      </c>
      <c r="D83" t="s">
        <v>3164</v>
      </c>
      <c r="E83"/>
      <c r="F83" t="s">
        <v>621</v>
      </c>
      <c r="G83" t="s">
        <v>779</v>
      </c>
      <c r="H83" t="s">
        <v>215</v>
      </c>
      <c r="I83" s="78">
        <v>5.13</v>
      </c>
      <c r="J83" t="s">
        <v>112</v>
      </c>
      <c r="K83" t="s">
        <v>102</v>
      </c>
      <c r="L83" s="79">
        <v>5.5E-2</v>
      </c>
      <c r="M83" s="79">
        <v>3.0499999999999999E-2</v>
      </c>
      <c r="N83" s="78">
        <v>123558.47</v>
      </c>
      <c r="O83" s="78">
        <v>113.42</v>
      </c>
      <c r="P83" s="78">
        <v>140.14001667400001</v>
      </c>
      <c r="Q83" s="79">
        <v>1E-4</v>
      </c>
      <c r="R83" s="79">
        <v>0</v>
      </c>
    </row>
    <row r="84" spans="2:18">
      <c r="B84" t="s">
        <v>3140</v>
      </c>
      <c r="C84" t="s">
        <v>3078</v>
      </c>
      <c r="D84" t="s">
        <v>3165</v>
      </c>
      <c r="E84"/>
      <c r="F84" t="s">
        <v>621</v>
      </c>
      <c r="G84" t="s">
        <v>779</v>
      </c>
      <c r="H84" t="s">
        <v>215</v>
      </c>
      <c r="I84" s="78">
        <v>5.13</v>
      </c>
      <c r="J84" t="s">
        <v>112</v>
      </c>
      <c r="K84" t="s">
        <v>102</v>
      </c>
      <c r="L84" s="79">
        <v>5.5E-2</v>
      </c>
      <c r="M84" s="79">
        <v>3.0499999999999999E-2</v>
      </c>
      <c r="N84" s="78">
        <v>77788.350000000006</v>
      </c>
      <c r="O84" s="78">
        <v>112.99</v>
      </c>
      <c r="P84" s="78">
        <v>87.893056665000003</v>
      </c>
      <c r="Q84" s="79">
        <v>0</v>
      </c>
      <c r="R84" s="79">
        <v>0</v>
      </c>
    </row>
    <row r="85" spans="2:18">
      <c r="B85" t="s">
        <v>3140</v>
      </c>
      <c r="C85" t="s">
        <v>3078</v>
      </c>
      <c r="D85" t="s">
        <v>3166</v>
      </c>
      <c r="E85"/>
      <c r="F85" t="s">
        <v>621</v>
      </c>
      <c r="G85" t="s">
        <v>779</v>
      </c>
      <c r="H85" t="s">
        <v>215</v>
      </c>
      <c r="I85" s="78">
        <v>5.13</v>
      </c>
      <c r="J85" t="s">
        <v>112</v>
      </c>
      <c r="K85" t="s">
        <v>102</v>
      </c>
      <c r="L85" s="79">
        <v>5.5E-2</v>
      </c>
      <c r="M85" s="79">
        <v>3.0499999999999999E-2</v>
      </c>
      <c r="N85" s="78">
        <v>43736.79</v>
      </c>
      <c r="O85" s="78">
        <v>112.88</v>
      </c>
      <c r="P85" s="78">
        <v>49.370088551999999</v>
      </c>
      <c r="Q85" s="79">
        <v>0</v>
      </c>
      <c r="R85" s="79">
        <v>0</v>
      </c>
    </row>
    <row r="86" spans="2:18">
      <c r="B86" t="s">
        <v>3140</v>
      </c>
      <c r="C86" t="s">
        <v>3078</v>
      </c>
      <c r="D86" t="s">
        <v>3167</v>
      </c>
      <c r="E86"/>
      <c r="F86" t="s">
        <v>621</v>
      </c>
      <c r="G86" t="s">
        <v>779</v>
      </c>
      <c r="H86" t="s">
        <v>215</v>
      </c>
      <c r="I86" s="78">
        <v>5.13</v>
      </c>
      <c r="J86" t="s">
        <v>112</v>
      </c>
      <c r="K86" t="s">
        <v>102</v>
      </c>
      <c r="L86" s="79">
        <v>5.5E-2</v>
      </c>
      <c r="M86" s="79">
        <v>3.0499999999999999E-2</v>
      </c>
      <c r="N86" s="78">
        <v>130024.36</v>
      </c>
      <c r="O86" s="78">
        <v>112.67</v>
      </c>
      <c r="P86" s="78">
        <v>146.49844641199999</v>
      </c>
      <c r="Q86" s="79">
        <v>1E-4</v>
      </c>
      <c r="R86" s="79">
        <v>0</v>
      </c>
    </row>
    <row r="87" spans="2:18">
      <c r="B87" t="s">
        <v>3140</v>
      </c>
      <c r="C87" t="s">
        <v>3078</v>
      </c>
      <c r="D87" t="s">
        <v>3168</v>
      </c>
      <c r="E87"/>
      <c r="F87" t="s">
        <v>621</v>
      </c>
      <c r="G87" t="s">
        <v>779</v>
      </c>
      <c r="H87" t="s">
        <v>215</v>
      </c>
      <c r="I87" s="78">
        <v>5.13</v>
      </c>
      <c r="J87" t="s">
        <v>112</v>
      </c>
      <c r="K87" t="s">
        <v>102</v>
      </c>
      <c r="L87" s="79">
        <v>5.5E-2</v>
      </c>
      <c r="M87" s="79">
        <v>3.0499999999999999E-2</v>
      </c>
      <c r="N87" s="78">
        <v>51034.39</v>
      </c>
      <c r="O87" s="78">
        <v>112.67</v>
      </c>
      <c r="P87" s="78">
        <v>57.500447213000001</v>
      </c>
      <c r="Q87" s="79">
        <v>0</v>
      </c>
      <c r="R87" s="79">
        <v>0</v>
      </c>
    </row>
    <row r="88" spans="2:18">
      <c r="B88" t="s">
        <v>3140</v>
      </c>
      <c r="C88" t="s">
        <v>3078</v>
      </c>
      <c r="D88" t="s">
        <v>3169</v>
      </c>
      <c r="E88"/>
      <c r="F88" t="s">
        <v>621</v>
      </c>
      <c r="G88" t="s">
        <v>779</v>
      </c>
      <c r="H88" t="s">
        <v>215</v>
      </c>
      <c r="I88" s="78">
        <v>5.13</v>
      </c>
      <c r="J88" t="s">
        <v>112</v>
      </c>
      <c r="K88" t="s">
        <v>102</v>
      </c>
      <c r="L88" s="79">
        <v>5.5E-2</v>
      </c>
      <c r="M88" s="79">
        <v>3.0499999999999999E-2</v>
      </c>
      <c r="N88" s="78">
        <v>339709.77</v>
      </c>
      <c r="O88" s="78">
        <v>112.76</v>
      </c>
      <c r="P88" s="78">
        <v>383.05673665199998</v>
      </c>
      <c r="Q88" s="79">
        <v>2.0000000000000001E-4</v>
      </c>
      <c r="R88" s="79">
        <v>0</v>
      </c>
    </row>
    <row r="89" spans="2:18">
      <c r="B89" t="s">
        <v>3140</v>
      </c>
      <c r="C89" t="s">
        <v>3078</v>
      </c>
      <c r="D89" t="s">
        <v>3170</v>
      </c>
      <c r="E89"/>
      <c r="F89" t="s">
        <v>621</v>
      </c>
      <c r="G89" t="s">
        <v>2940</v>
      </c>
      <c r="H89" t="s">
        <v>215</v>
      </c>
      <c r="I89" s="78">
        <v>5.13</v>
      </c>
      <c r="J89" t="s">
        <v>112</v>
      </c>
      <c r="K89" t="s">
        <v>102</v>
      </c>
      <c r="L89" s="79">
        <v>5.5E-2</v>
      </c>
      <c r="M89" s="79">
        <v>3.0499999999999999E-2</v>
      </c>
      <c r="N89" s="78">
        <v>663592.67000000004</v>
      </c>
      <c r="O89" s="78">
        <v>113.79</v>
      </c>
      <c r="P89" s="78">
        <v>755.10209919299996</v>
      </c>
      <c r="Q89" s="79">
        <v>4.0000000000000002E-4</v>
      </c>
      <c r="R89" s="79">
        <v>1E-4</v>
      </c>
    </row>
    <row r="90" spans="2:18">
      <c r="B90" t="s">
        <v>3140</v>
      </c>
      <c r="C90" t="s">
        <v>3078</v>
      </c>
      <c r="D90" t="s">
        <v>3171</v>
      </c>
      <c r="E90"/>
      <c r="F90" t="s">
        <v>621</v>
      </c>
      <c r="G90" t="s">
        <v>779</v>
      </c>
      <c r="H90" t="s">
        <v>215</v>
      </c>
      <c r="I90" s="78">
        <v>5.07</v>
      </c>
      <c r="J90" t="s">
        <v>112</v>
      </c>
      <c r="K90" t="s">
        <v>102</v>
      </c>
      <c r="L90" s="79">
        <v>5.5E-2</v>
      </c>
      <c r="M90" s="79">
        <v>5.9999999999999995E-4</v>
      </c>
      <c r="N90" s="78">
        <v>70482.67</v>
      </c>
      <c r="O90" s="78">
        <v>123.13</v>
      </c>
      <c r="P90" s="78">
        <v>86.785311570999994</v>
      </c>
      <c r="Q90" s="79">
        <v>0</v>
      </c>
      <c r="R90" s="79">
        <v>0</v>
      </c>
    </row>
    <row r="91" spans="2:18">
      <c r="B91" t="s">
        <v>3140</v>
      </c>
      <c r="C91" t="s">
        <v>3078</v>
      </c>
      <c r="D91" t="s">
        <v>3170</v>
      </c>
      <c r="E91"/>
      <c r="F91" t="s">
        <v>621</v>
      </c>
      <c r="G91" t="s">
        <v>2940</v>
      </c>
      <c r="H91" t="s">
        <v>215</v>
      </c>
      <c r="I91" s="78">
        <v>4.93</v>
      </c>
      <c r="J91" t="s">
        <v>112</v>
      </c>
      <c r="K91" t="s">
        <v>102</v>
      </c>
      <c r="L91" s="79">
        <v>5.5E-2</v>
      </c>
      <c r="M91" s="79">
        <v>2.6200000000000001E-2</v>
      </c>
      <c r="N91" s="78">
        <v>809973.86</v>
      </c>
      <c r="O91" s="78">
        <v>114.25</v>
      </c>
      <c r="P91" s="78">
        <v>925.39513505000002</v>
      </c>
      <c r="Q91" s="79">
        <v>5.0000000000000001E-4</v>
      </c>
      <c r="R91" s="79">
        <v>1E-4</v>
      </c>
    </row>
    <row r="92" spans="2:18">
      <c r="B92" t="s">
        <v>3140</v>
      </c>
      <c r="C92" t="s">
        <v>3078</v>
      </c>
      <c r="D92" t="s">
        <v>3172</v>
      </c>
      <c r="E92"/>
      <c r="F92" t="s">
        <v>621</v>
      </c>
      <c r="G92" t="s">
        <v>779</v>
      </c>
      <c r="H92" t="s">
        <v>215</v>
      </c>
      <c r="I92" s="78">
        <v>5.04</v>
      </c>
      <c r="J92" t="s">
        <v>112</v>
      </c>
      <c r="K92" t="s">
        <v>102</v>
      </c>
      <c r="L92" s="79">
        <v>5.5899999999999998E-2</v>
      </c>
      <c r="M92" s="79">
        <v>2.3E-3</v>
      </c>
      <c r="N92" s="78">
        <v>159994.28</v>
      </c>
      <c r="O92" s="78">
        <v>116.87</v>
      </c>
      <c r="P92" s="78">
        <v>186.985315036</v>
      </c>
      <c r="Q92" s="79">
        <v>1E-4</v>
      </c>
      <c r="R92" s="79">
        <v>0</v>
      </c>
    </row>
    <row r="93" spans="2:18">
      <c r="B93" t="s">
        <v>3140</v>
      </c>
      <c r="C93" t="s">
        <v>3078</v>
      </c>
      <c r="D93" t="s">
        <v>3173</v>
      </c>
      <c r="E93"/>
      <c r="F93" t="s">
        <v>621</v>
      </c>
      <c r="G93" t="s">
        <v>779</v>
      </c>
      <c r="H93" t="s">
        <v>215</v>
      </c>
      <c r="I93" s="78">
        <v>4.93</v>
      </c>
      <c r="J93" t="s">
        <v>112</v>
      </c>
      <c r="K93" t="s">
        <v>102</v>
      </c>
      <c r="L93" s="79">
        <v>5.5E-2</v>
      </c>
      <c r="M93" s="79">
        <v>1.41E-2</v>
      </c>
      <c r="N93" s="78">
        <v>4106926.78</v>
      </c>
      <c r="O93" s="78">
        <v>129.22</v>
      </c>
      <c r="P93" s="78">
        <v>5306.9707851160001</v>
      </c>
      <c r="Q93" s="79">
        <v>2.7000000000000001E-3</v>
      </c>
      <c r="R93" s="79">
        <v>5.0000000000000001E-4</v>
      </c>
    </row>
    <row r="94" spans="2:18">
      <c r="B94" t="s">
        <v>3174</v>
      </c>
      <c r="C94" t="s">
        <v>3078</v>
      </c>
      <c r="D94" t="s">
        <v>3175</v>
      </c>
      <c r="E94"/>
      <c r="F94" t="s">
        <v>211</v>
      </c>
      <c r="G94" t="s">
        <v>3813</v>
      </c>
      <c r="H94" t="s">
        <v>150</v>
      </c>
      <c r="I94" s="78">
        <v>6</v>
      </c>
      <c r="J94" t="s">
        <v>112</v>
      </c>
      <c r="K94" t="s">
        <v>102</v>
      </c>
      <c r="L94" s="79">
        <v>5.3499999999999999E-2</v>
      </c>
      <c r="M94" s="79">
        <v>2.8299999999999999E-2</v>
      </c>
      <c r="N94" s="78">
        <v>247392.86</v>
      </c>
      <c r="O94" s="78">
        <v>116.24</v>
      </c>
      <c r="P94" s="78">
        <v>287.56946046399997</v>
      </c>
      <c r="Q94" s="79">
        <v>1E-4</v>
      </c>
      <c r="R94" s="79">
        <v>0</v>
      </c>
    </row>
    <row r="95" spans="2:18">
      <c r="B95" t="s">
        <v>3174</v>
      </c>
      <c r="C95" t="s">
        <v>3078</v>
      </c>
      <c r="D95" t="s">
        <v>3176</v>
      </c>
      <c r="E95"/>
      <c r="F95" t="s">
        <v>211</v>
      </c>
      <c r="G95" t="s">
        <v>3813</v>
      </c>
      <c r="H95" t="s">
        <v>150</v>
      </c>
      <c r="I95" s="78">
        <v>6</v>
      </c>
      <c r="J95" t="s">
        <v>112</v>
      </c>
      <c r="K95" t="s">
        <v>102</v>
      </c>
      <c r="L95" s="79">
        <v>5.3499999999999999E-2</v>
      </c>
      <c r="M95" s="79">
        <v>2.8299999999999999E-2</v>
      </c>
      <c r="N95" s="78">
        <v>316112.17</v>
      </c>
      <c r="O95" s="78">
        <v>116.24</v>
      </c>
      <c r="P95" s="78">
        <v>367.44878640799999</v>
      </c>
      <c r="Q95" s="79">
        <v>2.0000000000000001E-4</v>
      </c>
      <c r="R95" s="79">
        <v>0</v>
      </c>
    </row>
    <row r="96" spans="2:18">
      <c r="B96" t="s">
        <v>3174</v>
      </c>
      <c r="C96" t="s">
        <v>3078</v>
      </c>
      <c r="D96" t="s">
        <v>3177</v>
      </c>
      <c r="E96"/>
      <c r="F96" t="s">
        <v>211</v>
      </c>
      <c r="G96" t="s">
        <v>3813</v>
      </c>
      <c r="H96" t="s">
        <v>150</v>
      </c>
      <c r="I96" s="78">
        <v>6.19</v>
      </c>
      <c r="J96" t="s">
        <v>112</v>
      </c>
      <c r="K96" t="s">
        <v>102</v>
      </c>
      <c r="L96" s="79">
        <v>5.3499999999999999E-2</v>
      </c>
      <c r="M96" s="79">
        <v>1.3299999999999999E-2</v>
      </c>
      <c r="N96" s="78">
        <v>2101588.91</v>
      </c>
      <c r="O96" s="78">
        <v>129</v>
      </c>
      <c r="P96" s="78">
        <v>2711.0496939</v>
      </c>
      <c r="Q96" s="79">
        <v>1.4E-3</v>
      </c>
      <c r="R96" s="79">
        <v>2.0000000000000001E-4</v>
      </c>
    </row>
    <row r="97" spans="2:18">
      <c r="B97" t="s">
        <v>3174</v>
      </c>
      <c r="C97" t="s">
        <v>3078</v>
      </c>
      <c r="D97" t="s">
        <v>3178</v>
      </c>
      <c r="E97"/>
      <c r="F97" t="s">
        <v>211</v>
      </c>
      <c r="G97" t="s">
        <v>3813</v>
      </c>
      <c r="H97" t="s">
        <v>150</v>
      </c>
      <c r="I97" s="78">
        <v>6</v>
      </c>
      <c r="J97" t="s">
        <v>112</v>
      </c>
      <c r="K97" t="s">
        <v>102</v>
      </c>
      <c r="L97" s="79">
        <v>5.3499999999999999E-2</v>
      </c>
      <c r="M97" s="79">
        <v>2.8299999999999999E-2</v>
      </c>
      <c r="N97" s="78">
        <v>371089.27</v>
      </c>
      <c r="O97" s="78">
        <v>116.24</v>
      </c>
      <c r="P97" s="78">
        <v>431.354167448</v>
      </c>
      <c r="Q97" s="79">
        <v>2.0000000000000001E-4</v>
      </c>
      <c r="R97" s="79">
        <v>0</v>
      </c>
    </row>
    <row r="98" spans="2:18">
      <c r="B98" t="s">
        <v>3174</v>
      </c>
      <c r="C98" t="s">
        <v>3078</v>
      </c>
      <c r="D98" t="s">
        <v>3179</v>
      </c>
      <c r="E98"/>
      <c r="F98" t="s">
        <v>211</v>
      </c>
      <c r="G98" t="s">
        <v>3813</v>
      </c>
      <c r="H98" t="s">
        <v>150</v>
      </c>
      <c r="I98" s="78">
        <v>6.19</v>
      </c>
      <c r="J98" t="s">
        <v>112</v>
      </c>
      <c r="K98" t="s">
        <v>102</v>
      </c>
      <c r="L98" s="79">
        <v>5.3499999999999999E-2</v>
      </c>
      <c r="M98" s="79">
        <v>1.3299999999999999E-2</v>
      </c>
      <c r="N98" s="78">
        <v>1513856.4</v>
      </c>
      <c r="O98" s="78">
        <v>129</v>
      </c>
      <c r="P98" s="78">
        <v>1952.8747559999999</v>
      </c>
      <c r="Q98" s="79">
        <v>1E-3</v>
      </c>
      <c r="R98" s="79">
        <v>2.0000000000000001E-4</v>
      </c>
    </row>
    <row r="99" spans="2:18">
      <c r="B99" t="s">
        <v>3174</v>
      </c>
      <c r="C99" t="s">
        <v>3078</v>
      </c>
      <c r="D99" t="s">
        <v>3180</v>
      </c>
      <c r="E99"/>
      <c r="F99" t="s">
        <v>211</v>
      </c>
      <c r="G99" t="s">
        <v>3813</v>
      </c>
      <c r="H99" t="s">
        <v>150</v>
      </c>
      <c r="I99" s="78">
        <v>6</v>
      </c>
      <c r="J99" t="s">
        <v>112</v>
      </c>
      <c r="K99" t="s">
        <v>102</v>
      </c>
      <c r="L99" s="79">
        <v>5.3499999999999999E-2</v>
      </c>
      <c r="M99" s="79">
        <v>2.8299999999999999E-2</v>
      </c>
      <c r="N99" s="78">
        <v>302299.82</v>
      </c>
      <c r="O99" s="78">
        <v>116.24</v>
      </c>
      <c r="P99" s="78">
        <v>351.39331076799999</v>
      </c>
      <c r="Q99" s="79">
        <v>2.0000000000000001E-4</v>
      </c>
      <c r="R99" s="79">
        <v>0</v>
      </c>
    </row>
    <row r="100" spans="2:18">
      <c r="B100" t="s">
        <v>3174</v>
      </c>
      <c r="C100" t="s">
        <v>3078</v>
      </c>
      <c r="D100" t="s">
        <v>3181</v>
      </c>
      <c r="E100"/>
      <c r="F100" t="s">
        <v>211</v>
      </c>
      <c r="G100" t="s">
        <v>3813</v>
      </c>
      <c r="H100" t="s">
        <v>150</v>
      </c>
      <c r="I100" s="78">
        <v>6.19</v>
      </c>
      <c r="J100" t="s">
        <v>112</v>
      </c>
      <c r="K100" t="s">
        <v>102</v>
      </c>
      <c r="L100" s="79">
        <v>5.3499999999999999E-2</v>
      </c>
      <c r="M100" s="79">
        <v>1.3299999999999999E-2</v>
      </c>
      <c r="N100" s="78">
        <v>1818111.97</v>
      </c>
      <c r="O100" s="78">
        <v>129</v>
      </c>
      <c r="P100" s="78">
        <v>2345.3644413000002</v>
      </c>
      <c r="Q100" s="79">
        <v>1.1999999999999999E-3</v>
      </c>
      <c r="R100" s="79">
        <v>2.0000000000000001E-4</v>
      </c>
    </row>
    <row r="101" spans="2:18">
      <c r="B101" t="s">
        <v>3174</v>
      </c>
      <c r="C101" t="s">
        <v>3078</v>
      </c>
      <c r="D101" t="s">
        <v>3182</v>
      </c>
      <c r="E101"/>
      <c r="F101" t="s">
        <v>211</v>
      </c>
      <c r="G101" t="s">
        <v>3813</v>
      </c>
      <c r="H101" t="s">
        <v>150</v>
      </c>
      <c r="I101" s="78">
        <v>6</v>
      </c>
      <c r="J101" t="s">
        <v>112</v>
      </c>
      <c r="K101" t="s">
        <v>102</v>
      </c>
      <c r="L101" s="79">
        <v>5.3499999999999999E-2</v>
      </c>
      <c r="M101" s="79">
        <v>2.8299999999999999E-2</v>
      </c>
      <c r="N101" s="78">
        <v>316112.17</v>
      </c>
      <c r="O101" s="78">
        <v>116.24</v>
      </c>
      <c r="P101" s="78">
        <v>367.44878640799999</v>
      </c>
      <c r="Q101" s="79">
        <v>2.0000000000000001E-4</v>
      </c>
      <c r="R101" s="79">
        <v>0</v>
      </c>
    </row>
    <row r="102" spans="2:18">
      <c r="B102" t="s">
        <v>3174</v>
      </c>
      <c r="C102" t="s">
        <v>3078</v>
      </c>
      <c r="D102" t="s">
        <v>3183</v>
      </c>
      <c r="E102"/>
      <c r="F102" t="s">
        <v>211</v>
      </c>
      <c r="G102" t="s">
        <v>3813</v>
      </c>
      <c r="H102" t="s">
        <v>150</v>
      </c>
      <c r="I102" s="78">
        <v>6.13</v>
      </c>
      <c r="J102" t="s">
        <v>112</v>
      </c>
      <c r="K102" t="s">
        <v>102</v>
      </c>
      <c r="L102" s="79">
        <v>5.3499999999999999E-2</v>
      </c>
      <c r="M102" s="79">
        <v>1.8100000000000002E-2</v>
      </c>
      <c r="N102" s="78">
        <v>1668117.89</v>
      </c>
      <c r="O102" s="78">
        <v>129.13</v>
      </c>
      <c r="P102" s="78">
        <v>2154.0406313570002</v>
      </c>
      <c r="Q102" s="79">
        <v>1.1000000000000001E-3</v>
      </c>
      <c r="R102" s="79">
        <v>2.0000000000000001E-4</v>
      </c>
    </row>
    <row r="103" spans="2:18">
      <c r="B103" t="s">
        <v>3174</v>
      </c>
      <c r="C103" t="s">
        <v>3078</v>
      </c>
      <c r="D103" t="s">
        <v>3184</v>
      </c>
      <c r="E103"/>
      <c r="F103" t="s">
        <v>211</v>
      </c>
      <c r="G103" t="s">
        <v>3813</v>
      </c>
      <c r="H103" t="s">
        <v>150</v>
      </c>
      <c r="I103" s="78">
        <v>6.13</v>
      </c>
      <c r="J103" t="s">
        <v>112</v>
      </c>
      <c r="K103" t="s">
        <v>102</v>
      </c>
      <c r="L103" s="79">
        <v>5.3499999999999999E-2</v>
      </c>
      <c r="M103" s="79">
        <v>1.8100000000000002E-2</v>
      </c>
      <c r="N103" s="78">
        <v>1569994.16</v>
      </c>
      <c r="O103" s="78">
        <v>129.13</v>
      </c>
      <c r="P103" s="78">
        <v>2027.3334588079999</v>
      </c>
      <c r="Q103" s="79">
        <v>1E-3</v>
      </c>
      <c r="R103" s="79">
        <v>2.0000000000000001E-4</v>
      </c>
    </row>
    <row r="104" spans="2:18">
      <c r="B104" t="s">
        <v>3185</v>
      </c>
      <c r="C104" t="s">
        <v>3078</v>
      </c>
      <c r="D104" t="s">
        <v>3186</v>
      </c>
      <c r="E104"/>
      <c r="F104" t="s">
        <v>211</v>
      </c>
      <c r="G104" t="s">
        <v>3815</v>
      </c>
      <c r="H104" t="s">
        <v>150</v>
      </c>
      <c r="I104" s="78">
        <v>5.55</v>
      </c>
      <c r="J104" t="s">
        <v>1113</v>
      </c>
      <c r="K104" t="s">
        <v>102</v>
      </c>
      <c r="L104" s="79">
        <v>2.5600000000000001E-2</v>
      </c>
      <c r="M104" s="79">
        <v>2.01E-2</v>
      </c>
      <c r="N104" s="78">
        <v>41582511.32</v>
      </c>
      <c r="O104" s="78">
        <v>101.34</v>
      </c>
      <c r="P104" s="78">
        <v>42139.716971688002</v>
      </c>
      <c r="Q104" s="79">
        <v>2.12E-2</v>
      </c>
      <c r="R104" s="79">
        <v>3.8999999999999998E-3</v>
      </c>
    </row>
    <row r="105" spans="2:18">
      <c r="B105" t="s">
        <v>3187</v>
      </c>
      <c r="C105" t="s">
        <v>3078</v>
      </c>
      <c r="D105" t="s">
        <v>3188</v>
      </c>
      <c r="E105"/>
      <c r="F105" t="s">
        <v>3126</v>
      </c>
      <c r="G105" t="s">
        <v>3815</v>
      </c>
      <c r="H105" t="s">
        <v>3081</v>
      </c>
      <c r="I105" s="78">
        <v>1.94</v>
      </c>
      <c r="J105" t="s">
        <v>127</v>
      </c>
      <c r="K105" t="s">
        <v>102</v>
      </c>
      <c r="L105" s="79">
        <v>3.6999999999999998E-2</v>
      </c>
      <c r="M105" s="79">
        <v>1.8100000000000002E-2</v>
      </c>
      <c r="N105" s="78">
        <v>14606020.039999999</v>
      </c>
      <c r="O105" s="78">
        <v>104.36</v>
      </c>
      <c r="P105" s="78">
        <v>15242.842513744001</v>
      </c>
      <c r="Q105" s="79">
        <v>7.7000000000000002E-3</v>
      </c>
      <c r="R105" s="79">
        <v>1.4E-3</v>
      </c>
    </row>
    <row r="106" spans="2:18">
      <c r="B106" t="s">
        <v>3187</v>
      </c>
      <c r="C106" t="s">
        <v>3078</v>
      </c>
      <c r="D106" t="s">
        <v>3189</v>
      </c>
      <c r="E106"/>
      <c r="F106" t="s">
        <v>3126</v>
      </c>
      <c r="G106" t="s">
        <v>3815</v>
      </c>
      <c r="H106" t="s">
        <v>3081</v>
      </c>
      <c r="I106" s="78">
        <v>2.39</v>
      </c>
      <c r="J106" t="s">
        <v>127</v>
      </c>
      <c r="K106" t="s">
        <v>102</v>
      </c>
      <c r="L106" s="79">
        <v>3.6999999999999998E-2</v>
      </c>
      <c r="M106" s="79">
        <v>2.0299999999999999E-2</v>
      </c>
      <c r="N106" s="78">
        <v>6078398.7000000002</v>
      </c>
      <c r="O106" s="78">
        <v>105.07</v>
      </c>
      <c r="P106" s="78">
        <v>6386.5735140899997</v>
      </c>
      <c r="Q106" s="79">
        <v>3.2000000000000002E-3</v>
      </c>
      <c r="R106" s="79">
        <v>5.9999999999999995E-4</v>
      </c>
    </row>
    <row r="107" spans="2:18">
      <c r="B107" t="s">
        <v>3187</v>
      </c>
      <c r="C107" t="s">
        <v>3078</v>
      </c>
      <c r="D107" t="s">
        <v>3190</v>
      </c>
      <c r="E107"/>
      <c r="F107" t="s">
        <v>3126</v>
      </c>
      <c r="G107" t="s">
        <v>3815</v>
      </c>
      <c r="H107" t="s">
        <v>3081</v>
      </c>
      <c r="I107" s="78">
        <v>2.64</v>
      </c>
      <c r="J107" t="s">
        <v>127</v>
      </c>
      <c r="K107" t="s">
        <v>102</v>
      </c>
      <c r="L107" s="79">
        <v>3.8800000000000001E-2</v>
      </c>
      <c r="M107" s="79">
        <v>2.98E-2</v>
      </c>
      <c r="N107" s="78">
        <v>3119355.16</v>
      </c>
      <c r="O107" s="78">
        <v>101.42</v>
      </c>
      <c r="P107" s="78">
        <v>3163.650003272</v>
      </c>
      <c r="Q107" s="79">
        <v>1.6000000000000001E-3</v>
      </c>
      <c r="R107" s="79">
        <v>2.9999999999999997E-4</v>
      </c>
    </row>
    <row r="108" spans="2:18">
      <c r="B108" t="s">
        <v>3187</v>
      </c>
      <c r="C108" t="s">
        <v>3078</v>
      </c>
      <c r="D108" t="s">
        <v>3191</v>
      </c>
      <c r="E108"/>
      <c r="F108" t="s">
        <v>3126</v>
      </c>
      <c r="G108" t="s">
        <v>3815</v>
      </c>
      <c r="H108" t="s">
        <v>3081</v>
      </c>
      <c r="I108" s="78">
        <v>0.75</v>
      </c>
      <c r="J108" t="s">
        <v>127</v>
      </c>
      <c r="K108" t="s">
        <v>102</v>
      </c>
      <c r="L108" s="79">
        <v>2.3E-2</v>
      </c>
      <c r="M108" s="79">
        <v>9.7000000000000003E-3</v>
      </c>
      <c r="N108" s="78">
        <v>3119355.16</v>
      </c>
      <c r="O108" s="78">
        <v>102.71</v>
      </c>
      <c r="P108" s="78">
        <v>3203.889684836</v>
      </c>
      <c r="Q108" s="79">
        <v>1.6000000000000001E-3</v>
      </c>
      <c r="R108" s="79">
        <v>2.9999999999999997E-4</v>
      </c>
    </row>
    <row r="109" spans="2:18">
      <c r="B109" t="s">
        <v>3192</v>
      </c>
      <c r="C109" t="s">
        <v>3078</v>
      </c>
      <c r="D109" t="s">
        <v>3193</v>
      </c>
      <c r="E109"/>
      <c r="F109" t="s">
        <v>3126</v>
      </c>
      <c r="G109" t="s">
        <v>326</v>
      </c>
      <c r="H109" t="s">
        <v>3081</v>
      </c>
      <c r="I109" s="78">
        <v>6.56</v>
      </c>
      <c r="J109" t="s">
        <v>468</v>
      </c>
      <c r="K109" t="s">
        <v>102</v>
      </c>
      <c r="L109" s="79">
        <v>3.1E-2</v>
      </c>
      <c r="M109" s="79">
        <v>1E-4</v>
      </c>
      <c r="N109" s="78">
        <v>4362739.68</v>
      </c>
      <c r="O109" s="78">
        <v>94.08</v>
      </c>
      <c r="P109" s="78">
        <v>4104.4654909439996</v>
      </c>
      <c r="Q109" s="79">
        <v>2.0999999999999999E-3</v>
      </c>
      <c r="R109" s="79">
        <v>4.0000000000000002E-4</v>
      </c>
    </row>
    <row r="110" spans="2:18">
      <c r="B110" t="s">
        <v>3192</v>
      </c>
      <c r="C110" t="s">
        <v>3078</v>
      </c>
      <c r="D110" t="s">
        <v>3194</v>
      </c>
      <c r="E110"/>
      <c r="F110" t="s">
        <v>3126</v>
      </c>
      <c r="G110" t="s">
        <v>326</v>
      </c>
      <c r="H110" t="s">
        <v>3081</v>
      </c>
      <c r="I110" s="78">
        <v>5.31</v>
      </c>
      <c r="J110" t="s">
        <v>468</v>
      </c>
      <c r="K110" t="s">
        <v>102</v>
      </c>
      <c r="L110" s="79">
        <v>2.4899999999999999E-2</v>
      </c>
      <c r="M110" s="79">
        <v>7.7000000000000002E-3</v>
      </c>
      <c r="N110" s="78">
        <v>1850940.15</v>
      </c>
      <c r="O110" s="78">
        <v>91.92</v>
      </c>
      <c r="P110" s="78">
        <v>1701.3841858799999</v>
      </c>
      <c r="Q110" s="79">
        <v>8.9999999999999998E-4</v>
      </c>
      <c r="R110" s="79">
        <v>2.0000000000000001E-4</v>
      </c>
    </row>
    <row r="111" spans="2:18">
      <c r="B111" t="s">
        <v>3192</v>
      </c>
      <c r="C111" t="s">
        <v>3078</v>
      </c>
      <c r="D111" t="s">
        <v>3195</v>
      </c>
      <c r="E111"/>
      <c r="F111" t="s">
        <v>3126</v>
      </c>
      <c r="G111" t="s">
        <v>326</v>
      </c>
      <c r="H111" t="s">
        <v>3081</v>
      </c>
      <c r="I111" s="78">
        <v>6.44</v>
      </c>
      <c r="J111" t="s">
        <v>468</v>
      </c>
      <c r="K111" t="s">
        <v>102</v>
      </c>
      <c r="L111" s="79">
        <v>3.5999999999999997E-2</v>
      </c>
      <c r="M111" s="79">
        <v>1E-4</v>
      </c>
      <c r="N111" s="78">
        <v>1162864.02</v>
      </c>
      <c r="O111" s="78">
        <v>96.93</v>
      </c>
      <c r="P111" s="78">
        <v>1127.1640945859999</v>
      </c>
      <c r="Q111" s="79">
        <v>5.9999999999999995E-4</v>
      </c>
      <c r="R111" s="79">
        <v>1E-4</v>
      </c>
    </row>
    <row r="112" spans="2:18">
      <c r="B112" t="s">
        <v>3196</v>
      </c>
      <c r="C112" t="s">
        <v>3078</v>
      </c>
      <c r="D112" t="s">
        <v>3197</v>
      </c>
      <c r="E112"/>
      <c r="F112" t="s">
        <v>3126</v>
      </c>
      <c r="G112" t="s">
        <v>3816</v>
      </c>
      <c r="H112" t="s">
        <v>3081</v>
      </c>
      <c r="I112" s="78">
        <v>5.4</v>
      </c>
      <c r="J112" t="s">
        <v>112</v>
      </c>
      <c r="K112" t="s">
        <v>102</v>
      </c>
      <c r="L112" s="79">
        <v>2.98E-2</v>
      </c>
      <c r="M112" s="79">
        <v>2.2700000000000001E-2</v>
      </c>
      <c r="N112" s="78">
        <v>6714205.0499999998</v>
      </c>
      <c r="O112" s="78">
        <v>108.79</v>
      </c>
      <c r="P112" s="78">
        <v>7304.3836738950004</v>
      </c>
      <c r="Q112" s="79">
        <v>3.7000000000000002E-3</v>
      </c>
      <c r="R112" s="79">
        <v>6.9999999999999999E-4</v>
      </c>
    </row>
    <row r="113" spans="2:18">
      <c r="B113" t="s">
        <v>3198</v>
      </c>
      <c r="C113" t="s">
        <v>3078</v>
      </c>
      <c r="D113" t="s">
        <v>3199</v>
      </c>
      <c r="E113"/>
      <c r="F113" t="s">
        <v>3126</v>
      </c>
      <c r="G113" t="s">
        <v>3816</v>
      </c>
      <c r="H113" t="s">
        <v>3081</v>
      </c>
      <c r="I113" s="78">
        <v>5.41</v>
      </c>
      <c r="J113" t="s">
        <v>112</v>
      </c>
      <c r="K113" t="s">
        <v>102</v>
      </c>
      <c r="L113" s="79">
        <v>2.98E-2</v>
      </c>
      <c r="M113" s="79">
        <v>2.2700000000000001E-2</v>
      </c>
      <c r="N113" s="78">
        <v>5565944.46</v>
      </c>
      <c r="O113" s="78">
        <v>109.11</v>
      </c>
      <c r="P113" s="78">
        <v>6073.0020003059999</v>
      </c>
      <c r="Q113" s="79">
        <v>3.0999999999999999E-3</v>
      </c>
      <c r="R113" s="79">
        <v>5.9999999999999995E-4</v>
      </c>
    </row>
    <row r="114" spans="2:18">
      <c r="B114" t="s">
        <v>3200</v>
      </c>
      <c r="C114" t="s">
        <v>3078</v>
      </c>
      <c r="D114" t="s">
        <v>3201</v>
      </c>
      <c r="E114"/>
      <c r="F114" t="s">
        <v>3126</v>
      </c>
      <c r="G114" t="s">
        <v>3815</v>
      </c>
      <c r="H114" t="s">
        <v>3081</v>
      </c>
      <c r="I114" s="78">
        <v>2.09</v>
      </c>
      <c r="J114" t="s">
        <v>112</v>
      </c>
      <c r="K114" t="s">
        <v>102</v>
      </c>
      <c r="L114" s="79">
        <v>0.04</v>
      </c>
      <c r="M114" s="79">
        <v>3.2800000000000003E-2</v>
      </c>
      <c r="N114" s="78">
        <v>17265248</v>
      </c>
      <c r="O114" s="78">
        <v>102.69</v>
      </c>
      <c r="P114" s="78">
        <v>17729.683171199998</v>
      </c>
      <c r="Q114" s="79">
        <v>8.8999999999999999E-3</v>
      </c>
      <c r="R114" s="79">
        <v>1.6000000000000001E-3</v>
      </c>
    </row>
    <row r="115" spans="2:18">
      <c r="B115" s="84" t="s">
        <v>3817</v>
      </c>
      <c r="C115" t="s">
        <v>3078</v>
      </c>
      <c r="D115" t="s">
        <v>3202</v>
      </c>
      <c r="E115"/>
      <c r="F115" t="s">
        <v>1150</v>
      </c>
      <c r="G115" t="s">
        <v>2407</v>
      </c>
      <c r="H115" t="s">
        <v>3081</v>
      </c>
      <c r="I115" s="78">
        <v>4.9800000000000004</v>
      </c>
      <c r="J115" t="s">
        <v>127</v>
      </c>
      <c r="K115" t="s">
        <v>102</v>
      </c>
      <c r="L115" s="79">
        <v>1.2999999999999999E-2</v>
      </c>
      <c r="M115" s="79">
        <v>2.1299999999999999E-2</v>
      </c>
      <c r="N115" s="78">
        <v>5484076.9500000002</v>
      </c>
      <c r="O115" s="78">
        <v>96.63</v>
      </c>
      <c r="P115" s="78">
        <v>5299.2635567850002</v>
      </c>
      <c r="Q115" s="79">
        <v>2.7000000000000001E-3</v>
      </c>
      <c r="R115" s="79">
        <v>5.0000000000000001E-4</v>
      </c>
    </row>
    <row r="116" spans="2:18">
      <c r="B116" t="s">
        <v>3638</v>
      </c>
      <c r="C116" t="s">
        <v>3078</v>
      </c>
      <c r="D116" t="s">
        <v>3247</v>
      </c>
      <c r="E116"/>
      <c r="F116" t="s">
        <v>772</v>
      </c>
      <c r="G116" t="s">
        <v>2876</v>
      </c>
      <c r="H116" t="s">
        <v>215</v>
      </c>
      <c r="I116" s="78">
        <v>10.34</v>
      </c>
      <c r="J116" t="s">
        <v>123</v>
      </c>
      <c r="K116" t="s">
        <v>102</v>
      </c>
      <c r="L116" s="79">
        <v>4.8000000000000001E-2</v>
      </c>
      <c r="M116" s="79">
        <v>4.7800000000000002E-2</v>
      </c>
      <c r="N116" s="78">
        <v>2864616.32</v>
      </c>
      <c r="O116" s="78">
        <v>97.78</v>
      </c>
      <c r="P116" s="78">
        <v>2801.0218376960001</v>
      </c>
      <c r="Q116" s="79">
        <v>1.4E-3</v>
      </c>
      <c r="R116" s="79">
        <v>2.9999999999999997E-4</v>
      </c>
    </row>
    <row r="117" spans="2:18">
      <c r="B117" t="s">
        <v>3638</v>
      </c>
      <c r="C117" t="s">
        <v>3078</v>
      </c>
      <c r="D117" t="s">
        <v>3248</v>
      </c>
      <c r="E117"/>
      <c r="F117" t="s">
        <v>772</v>
      </c>
      <c r="G117" t="s">
        <v>2876</v>
      </c>
      <c r="H117" t="s">
        <v>215</v>
      </c>
      <c r="I117" s="78">
        <v>7.21</v>
      </c>
      <c r="J117" t="s">
        <v>123</v>
      </c>
      <c r="K117" t="s">
        <v>102</v>
      </c>
      <c r="L117" s="79">
        <v>4.8000000000000001E-2</v>
      </c>
      <c r="M117" s="79">
        <v>6.4399999999999999E-2</v>
      </c>
      <c r="N117" s="78">
        <v>613482.75</v>
      </c>
      <c r="O117" s="78">
        <v>94.84</v>
      </c>
      <c r="P117" s="78">
        <v>581.82704009999998</v>
      </c>
      <c r="Q117" s="79">
        <v>2.9999999999999997E-4</v>
      </c>
      <c r="R117" s="79">
        <v>1E-4</v>
      </c>
    </row>
    <row r="118" spans="2:18">
      <c r="B118" t="s">
        <v>3638</v>
      </c>
      <c r="C118" t="s">
        <v>3078</v>
      </c>
      <c r="D118" t="s">
        <v>3249</v>
      </c>
      <c r="E118"/>
      <c r="F118" t="s">
        <v>772</v>
      </c>
      <c r="G118" t="s">
        <v>2876</v>
      </c>
      <c r="H118" t="s">
        <v>215</v>
      </c>
      <c r="I118" s="78">
        <v>7.33</v>
      </c>
      <c r="J118" t="s">
        <v>123</v>
      </c>
      <c r="K118" t="s">
        <v>102</v>
      </c>
      <c r="L118" s="79">
        <v>4.8000000000000001E-2</v>
      </c>
      <c r="M118" s="79">
        <v>6.2300000000000001E-2</v>
      </c>
      <c r="N118" s="78">
        <v>1091605.97</v>
      </c>
      <c r="O118" s="78">
        <v>89.21</v>
      </c>
      <c r="P118" s="78">
        <v>973.82168583700002</v>
      </c>
      <c r="Q118" s="79">
        <v>5.0000000000000001E-4</v>
      </c>
      <c r="R118" s="79">
        <v>1E-4</v>
      </c>
    </row>
    <row r="119" spans="2:18">
      <c r="B119" t="s">
        <v>3638</v>
      </c>
      <c r="C119" t="s">
        <v>3078</v>
      </c>
      <c r="D119" t="s">
        <v>3250</v>
      </c>
      <c r="E119"/>
      <c r="F119" t="s">
        <v>772</v>
      </c>
      <c r="G119" t="s">
        <v>2876</v>
      </c>
      <c r="H119" t="s">
        <v>215</v>
      </c>
      <c r="I119" s="78">
        <v>7.85</v>
      </c>
      <c r="J119" t="s">
        <v>123</v>
      </c>
      <c r="K119" t="s">
        <v>102</v>
      </c>
      <c r="L119" s="79">
        <v>3.7900000000000003E-2</v>
      </c>
      <c r="M119" s="79">
        <v>5.4600000000000003E-2</v>
      </c>
      <c r="N119" s="78">
        <v>704668.04</v>
      </c>
      <c r="O119" s="78">
        <v>92.75</v>
      </c>
      <c r="P119" s="78">
        <v>653.57960709999998</v>
      </c>
      <c r="Q119" s="79">
        <v>2.9999999999999997E-4</v>
      </c>
      <c r="R119" s="79">
        <v>1E-4</v>
      </c>
    </row>
    <row r="120" spans="2:18">
      <c r="B120" t="s">
        <v>3638</v>
      </c>
      <c r="C120" t="s">
        <v>3078</v>
      </c>
      <c r="D120" t="s">
        <v>3251</v>
      </c>
      <c r="E120"/>
      <c r="F120" t="s">
        <v>772</v>
      </c>
      <c r="G120" t="s">
        <v>2876</v>
      </c>
      <c r="H120" t="s">
        <v>215</v>
      </c>
      <c r="I120" s="78">
        <v>8.5299999999999994</v>
      </c>
      <c r="J120" t="s">
        <v>123</v>
      </c>
      <c r="K120" t="s">
        <v>102</v>
      </c>
      <c r="L120" s="79">
        <v>3.7900000000000003E-2</v>
      </c>
      <c r="M120" s="79">
        <v>3.1300000000000001E-2</v>
      </c>
      <c r="N120" s="78">
        <v>936494.74</v>
      </c>
      <c r="O120" s="78">
        <v>93.41</v>
      </c>
      <c r="P120" s="78">
        <v>874.77973663399996</v>
      </c>
      <c r="Q120" s="79">
        <v>4.0000000000000002E-4</v>
      </c>
      <c r="R120" s="79">
        <v>1E-4</v>
      </c>
    </row>
    <row r="121" spans="2:18">
      <c r="B121" t="s">
        <v>3638</v>
      </c>
      <c r="C121" t="s">
        <v>3078</v>
      </c>
      <c r="D121" t="s">
        <v>3252</v>
      </c>
      <c r="E121"/>
      <c r="F121" t="s">
        <v>772</v>
      </c>
      <c r="G121" t="s">
        <v>2876</v>
      </c>
      <c r="H121" t="s">
        <v>215</v>
      </c>
      <c r="I121" s="78">
        <v>8.08</v>
      </c>
      <c r="J121" t="s">
        <v>123</v>
      </c>
      <c r="K121" t="s">
        <v>102</v>
      </c>
      <c r="L121" s="79">
        <v>3.9699999999999999E-2</v>
      </c>
      <c r="M121" s="79">
        <v>4.8800000000000003E-2</v>
      </c>
      <c r="N121" s="78">
        <v>1873654.74</v>
      </c>
      <c r="O121" s="78">
        <v>91.77</v>
      </c>
      <c r="P121" s="78">
        <v>1719.4529548979999</v>
      </c>
      <c r="Q121" s="79">
        <v>8.9999999999999998E-4</v>
      </c>
      <c r="R121" s="79">
        <v>2.0000000000000001E-4</v>
      </c>
    </row>
    <row r="122" spans="2:18">
      <c r="B122" t="s">
        <v>3638</v>
      </c>
      <c r="C122" t="s">
        <v>3078</v>
      </c>
      <c r="D122" t="s">
        <v>3253</v>
      </c>
      <c r="E122"/>
      <c r="F122" t="s">
        <v>767</v>
      </c>
      <c r="G122" t="s">
        <v>2876</v>
      </c>
      <c r="H122" t="s">
        <v>150</v>
      </c>
      <c r="I122" s="78">
        <v>10.58</v>
      </c>
      <c r="J122" t="s">
        <v>123</v>
      </c>
      <c r="K122" t="s">
        <v>102</v>
      </c>
      <c r="L122" s="79">
        <v>4.0000000000000002E-4</v>
      </c>
      <c r="M122" s="79">
        <v>1.4200000000000001E-2</v>
      </c>
      <c r="N122" s="78">
        <v>1318980.3600000001</v>
      </c>
      <c r="O122" s="78">
        <v>101.51</v>
      </c>
      <c r="P122" s="78">
        <v>1338.8969634360001</v>
      </c>
      <c r="Q122" s="79">
        <v>6.9999999999999999E-4</v>
      </c>
      <c r="R122" s="79">
        <v>1E-4</v>
      </c>
    </row>
    <row r="123" spans="2:18">
      <c r="B123" t="s">
        <v>3818</v>
      </c>
      <c r="C123" t="s">
        <v>3078</v>
      </c>
      <c r="D123" t="s">
        <v>3255</v>
      </c>
      <c r="E123"/>
      <c r="F123" t="s">
        <v>1150</v>
      </c>
      <c r="G123" t="s">
        <v>2407</v>
      </c>
      <c r="H123" t="s">
        <v>3081</v>
      </c>
      <c r="I123" s="78">
        <v>4.8099999999999996</v>
      </c>
      <c r="J123" t="s">
        <v>127</v>
      </c>
      <c r="K123" t="s">
        <v>102</v>
      </c>
      <c r="L123" s="79">
        <v>2.3900000000000001E-2</v>
      </c>
      <c r="M123" s="79">
        <v>3.2099999999999997E-2</v>
      </c>
      <c r="N123" s="78">
        <v>2742038.48</v>
      </c>
      <c r="O123" s="78">
        <v>96.35</v>
      </c>
      <c r="P123" s="78">
        <v>2641.95407548</v>
      </c>
      <c r="Q123" s="79">
        <v>1.2999999999999999E-3</v>
      </c>
      <c r="R123" s="79">
        <v>2.0000000000000001E-4</v>
      </c>
    </row>
    <row r="124" spans="2:18">
      <c r="B124" t="s">
        <v>3203</v>
      </c>
      <c r="C124" t="s">
        <v>3078</v>
      </c>
      <c r="D124" t="s">
        <v>3204</v>
      </c>
      <c r="E124"/>
      <c r="F124" t="s">
        <v>1150</v>
      </c>
      <c r="G124" t="s">
        <v>3205</v>
      </c>
      <c r="H124" t="s">
        <v>3081</v>
      </c>
      <c r="I124" s="78">
        <v>5.46</v>
      </c>
      <c r="J124" t="s">
        <v>468</v>
      </c>
      <c r="K124" t="s">
        <v>102</v>
      </c>
      <c r="L124" s="79">
        <v>2.8500000000000001E-2</v>
      </c>
      <c r="M124" s="79">
        <v>2.5600000000000001E-2</v>
      </c>
      <c r="N124" s="78">
        <v>3805329</v>
      </c>
      <c r="O124" s="78">
        <v>102.04</v>
      </c>
      <c r="P124" s="78">
        <v>3882.9577116</v>
      </c>
      <c r="Q124" s="79">
        <v>2E-3</v>
      </c>
      <c r="R124" s="79">
        <v>4.0000000000000002E-4</v>
      </c>
    </row>
    <row r="125" spans="2:18">
      <c r="B125" t="s">
        <v>3118</v>
      </c>
      <c r="C125" t="s">
        <v>3078</v>
      </c>
      <c r="D125" t="s">
        <v>3206</v>
      </c>
      <c r="E125"/>
      <c r="F125" t="s">
        <v>772</v>
      </c>
      <c r="G125" t="s">
        <v>3813</v>
      </c>
      <c r="H125" t="s">
        <v>215</v>
      </c>
      <c r="I125" s="78">
        <v>7.15</v>
      </c>
      <c r="J125" t="s">
        <v>468</v>
      </c>
      <c r="K125" t="s">
        <v>102</v>
      </c>
      <c r="L125" s="79">
        <v>0.06</v>
      </c>
      <c r="M125" s="79">
        <v>3.5799999999999998E-2</v>
      </c>
      <c r="N125" s="78">
        <v>19594349.989999998</v>
      </c>
      <c r="O125" s="78">
        <v>146.53</v>
      </c>
      <c r="P125" s="78">
        <v>28711.601040346999</v>
      </c>
      <c r="Q125" s="79">
        <v>1.4500000000000001E-2</v>
      </c>
      <c r="R125" s="79">
        <v>2.5999999999999999E-3</v>
      </c>
    </row>
    <row r="126" spans="2:18">
      <c r="B126" t="s">
        <v>3105</v>
      </c>
      <c r="C126" t="s">
        <v>3078</v>
      </c>
      <c r="D126" t="s">
        <v>3207</v>
      </c>
      <c r="E126"/>
      <c r="F126" t="s">
        <v>772</v>
      </c>
      <c r="G126" t="s">
        <v>3815</v>
      </c>
      <c r="H126" t="s">
        <v>215</v>
      </c>
      <c r="I126" s="78">
        <v>4.32</v>
      </c>
      <c r="J126" t="s">
        <v>799</v>
      </c>
      <c r="K126" t="s">
        <v>102</v>
      </c>
      <c r="L126" s="79">
        <v>0.05</v>
      </c>
      <c r="M126" s="79">
        <v>1.84E-2</v>
      </c>
      <c r="N126" s="78">
        <v>4892958.62</v>
      </c>
      <c r="O126" s="78">
        <v>116.84</v>
      </c>
      <c r="P126" s="78">
        <v>5716.9328516080004</v>
      </c>
      <c r="Q126" s="79">
        <v>2.8999999999999998E-3</v>
      </c>
      <c r="R126" s="79">
        <v>5.0000000000000001E-4</v>
      </c>
    </row>
    <row r="127" spans="2:18">
      <c r="B127" t="s">
        <v>3105</v>
      </c>
      <c r="C127" t="s">
        <v>3078</v>
      </c>
      <c r="D127" t="s">
        <v>3208</v>
      </c>
      <c r="E127"/>
      <c r="F127" t="s">
        <v>772</v>
      </c>
      <c r="G127" t="s">
        <v>3815</v>
      </c>
      <c r="H127" t="s">
        <v>215</v>
      </c>
      <c r="I127" s="78">
        <v>4.3499999999999996</v>
      </c>
      <c r="J127" t="s">
        <v>799</v>
      </c>
      <c r="K127" t="s">
        <v>102</v>
      </c>
      <c r="L127" s="79">
        <v>0.05</v>
      </c>
      <c r="M127" s="79">
        <v>1.38E-2</v>
      </c>
      <c r="N127" s="78">
        <v>1573672.73</v>
      </c>
      <c r="O127" s="78">
        <v>116.84</v>
      </c>
      <c r="P127" s="78">
        <v>1838.6792177320001</v>
      </c>
      <c r="Q127" s="79">
        <v>8.9999999999999998E-4</v>
      </c>
      <c r="R127" s="79">
        <v>2.0000000000000001E-4</v>
      </c>
    </row>
    <row r="128" spans="2:18">
      <c r="B128" t="s">
        <v>3105</v>
      </c>
      <c r="C128" t="s">
        <v>3078</v>
      </c>
      <c r="D128" t="s">
        <v>3209</v>
      </c>
      <c r="E128"/>
      <c r="F128" t="s">
        <v>772</v>
      </c>
      <c r="G128" t="s">
        <v>3116</v>
      </c>
      <c r="H128" t="s">
        <v>215</v>
      </c>
      <c r="I128" s="78">
        <v>7.95</v>
      </c>
      <c r="J128" t="s">
        <v>799</v>
      </c>
      <c r="K128" t="s">
        <v>102</v>
      </c>
      <c r="L128" s="79">
        <v>4.1000000000000002E-2</v>
      </c>
      <c r="M128" s="79">
        <v>4.0300000000000002E-2</v>
      </c>
      <c r="N128" s="78">
        <v>4016192.84</v>
      </c>
      <c r="O128" s="78">
        <v>106.48</v>
      </c>
      <c r="P128" s="78">
        <v>4276.4421360320002</v>
      </c>
      <c r="Q128" s="79">
        <v>2.2000000000000001E-3</v>
      </c>
      <c r="R128" s="79">
        <v>4.0000000000000002E-4</v>
      </c>
    </row>
    <row r="129" spans="2:18">
      <c r="B129" t="s">
        <v>3105</v>
      </c>
      <c r="C129" t="s">
        <v>3078</v>
      </c>
      <c r="D129" t="s">
        <v>3210</v>
      </c>
      <c r="E129"/>
      <c r="F129" t="s">
        <v>772</v>
      </c>
      <c r="G129" t="s">
        <v>3815</v>
      </c>
      <c r="H129" t="s">
        <v>215</v>
      </c>
      <c r="I129" s="78">
        <v>6.28</v>
      </c>
      <c r="J129" t="s">
        <v>799</v>
      </c>
      <c r="K129" t="s">
        <v>102</v>
      </c>
      <c r="L129" s="79">
        <v>0.05</v>
      </c>
      <c r="M129" s="79">
        <v>3.0700000000000002E-2</v>
      </c>
      <c r="N129" s="78">
        <v>4954305.22</v>
      </c>
      <c r="O129" s="78">
        <v>114.43</v>
      </c>
      <c r="P129" s="78">
        <v>5669.2114632459998</v>
      </c>
      <c r="Q129" s="79">
        <v>2.8999999999999998E-3</v>
      </c>
      <c r="R129" s="79">
        <v>5.0000000000000001E-4</v>
      </c>
    </row>
    <row r="130" spans="2:18">
      <c r="B130" t="s">
        <v>3105</v>
      </c>
      <c r="C130" t="s">
        <v>3078</v>
      </c>
      <c r="D130" t="s">
        <v>3211</v>
      </c>
      <c r="E130"/>
      <c r="F130" t="s">
        <v>772</v>
      </c>
      <c r="G130" t="s">
        <v>3815</v>
      </c>
      <c r="H130" t="s">
        <v>215</v>
      </c>
      <c r="I130" s="78">
        <v>8.2799999999999994</v>
      </c>
      <c r="J130" t="s">
        <v>799</v>
      </c>
      <c r="K130" t="s">
        <v>102</v>
      </c>
      <c r="L130" s="79">
        <v>4.1000000000000002E-2</v>
      </c>
      <c r="M130" s="79">
        <v>2.7400000000000001E-2</v>
      </c>
      <c r="N130" s="78">
        <v>13533890.630000001</v>
      </c>
      <c r="O130" s="78">
        <v>113.24</v>
      </c>
      <c r="P130" s="78">
        <v>15325.777749412</v>
      </c>
      <c r="Q130" s="79">
        <v>7.7000000000000002E-3</v>
      </c>
      <c r="R130" s="79">
        <v>1.4E-3</v>
      </c>
    </row>
    <row r="131" spans="2:18">
      <c r="B131" t="s">
        <v>3212</v>
      </c>
      <c r="C131" t="s">
        <v>3078</v>
      </c>
      <c r="D131" t="s">
        <v>3213</v>
      </c>
      <c r="E131"/>
      <c r="F131" t="s">
        <v>772</v>
      </c>
      <c r="G131" t="s">
        <v>3819</v>
      </c>
      <c r="H131" t="s">
        <v>215</v>
      </c>
      <c r="I131" s="78">
        <v>1.96</v>
      </c>
      <c r="J131" t="s">
        <v>127</v>
      </c>
      <c r="K131" t="s">
        <v>102</v>
      </c>
      <c r="L131" s="79">
        <v>3.1800000000000002E-2</v>
      </c>
      <c r="M131" s="79">
        <v>2.9700000000000001E-2</v>
      </c>
      <c r="N131" s="78">
        <v>2217061.88</v>
      </c>
      <c r="O131" s="78">
        <v>97.49</v>
      </c>
      <c r="P131" s="78">
        <v>2161.4136268120001</v>
      </c>
      <c r="Q131" s="79">
        <v>1.1000000000000001E-3</v>
      </c>
      <c r="R131" s="79">
        <v>2.0000000000000001E-4</v>
      </c>
    </row>
    <row r="132" spans="2:18">
      <c r="B132" t="s">
        <v>3212</v>
      </c>
      <c r="C132" t="s">
        <v>3078</v>
      </c>
      <c r="D132" t="s">
        <v>3214</v>
      </c>
      <c r="E132"/>
      <c r="F132" t="s">
        <v>772</v>
      </c>
      <c r="G132" t="s">
        <v>3820</v>
      </c>
      <c r="H132" t="s">
        <v>215</v>
      </c>
      <c r="I132" s="78">
        <v>3</v>
      </c>
      <c r="J132" t="s">
        <v>127</v>
      </c>
      <c r="K132" t="s">
        <v>102</v>
      </c>
      <c r="L132" s="79">
        <v>3.3700000000000001E-2</v>
      </c>
      <c r="M132" s="79">
        <v>3.1E-2</v>
      </c>
      <c r="N132" s="78">
        <v>576458.78</v>
      </c>
      <c r="O132" s="78">
        <v>97.02</v>
      </c>
      <c r="P132" s="78">
        <v>559.28030835599998</v>
      </c>
      <c r="Q132" s="79">
        <v>2.9999999999999997E-4</v>
      </c>
      <c r="R132" s="79">
        <v>1E-4</v>
      </c>
    </row>
    <row r="133" spans="2:18">
      <c r="B133" t="s">
        <v>3212</v>
      </c>
      <c r="C133" t="s">
        <v>3078</v>
      </c>
      <c r="D133" t="s">
        <v>3215</v>
      </c>
      <c r="E133"/>
      <c r="F133" t="s">
        <v>772</v>
      </c>
      <c r="G133" t="s">
        <v>3819</v>
      </c>
      <c r="H133" t="s">
        <v>215</v>
      </c>
      <c r="I133" s="78">
        <v>3.83</v>
      </c>
      <c r="J133" t="s">
        <v>127</v>
      </c>
      <c r="K133" t="s">
        <v>102</v>
      </c>
      <c r="L133" s="79">
        <v>3.6700000000000003E-2</v>
      </c>
      <c r="M133" s="79">
        <v>3.2800000000000003E-2</v>
      </c>
      <c r="N133" s="78">
        <v>1981518.81</v>
      </c>
      <c r="O133" s="78">
        <v>96.76</v>
      </c>
      <c r="P133" s="78">
        <v>1917.3176005559999</v>
      </c>
      <c r="Q133" s="79">
        <v>1E-3</v>
      </c>
      <c r="R133" s="79">
        <v>2.0000000000000001E-4</v>
      </c>
    </row>
    <row r="134" spans="2:18">
      <c r="B134" t="s">
        <v>3212</v>
      </c>
      <c r="C134" t="s">
        <v>3078</v>
      </c>
      <c r="D134" t="s">
        <v>3216</v>
      </c>
      <c r="E134"/>
      <c r="F134" t="s">
        <v>772</v>
      </c>
      <c r="G134" t="s">
        <v>3819</v>
      </c>
      <c r="H134" t="s">
        <v>215</v>
      </c>
      <c r="I134" s="78">
        <v>1.97</v>
      </c>
      <c r="J134" t="s">
        <v>127</v>
      </c>
      <c r="K134" t="s">
        <v>102</v>
      </c>
      <c r="L134" s="79">
        <v>2.35E-2</v>
      </c>
      <c r="M134" s="79">
        <v>3.0700000000000002E-2</v>
      </c>
      <c r="N134" s="78">
        <v>2170255.4900000002</v>
      </c>
      <c r="O134" s="78">
        <v>96.63</v>
      </c>
      <c r="P134" s="78">
        <v>2097.1178799869999</v>
      </c>
      <c r="Q134" s="79">
        <v>1.1000000000000001E-3</v>
      </c>
      <c r="R134" s="79">
        <v>2.0000000000000001E-4</v>
      </c>
    </row>
    <row r="135" spans="2:18">
      <c r="B135" t="s">
        <v>3212</v>
      </c>
      <c r="C135" t="s">
        <v>3078</v>
      </c>
      <c r="D135" t="s">
        <v>3217</v>
      </c>
      <c r="E135"/>
      <c r="F135" t="s">
        <v>772</v>
      </c>
      <c r="G135" t="s">
        <v>3820</v>
      </c>
      <c r="H135" t="s">
        <v>215</v>
      </c>
      <c r="I135" s="78">
        <v>3.04</v>
      </c>
      <c r="J135" t="s">
        <v>127</v>
      </c>
      <c r="K135" t="s">
        <v>102</v>
      </c>
      <c r="L135" s="79">
        <v>2.3E-2</v>
      </c>
      <c r="M135" s="79">
        <v>2.93E-2</v>
      </c>
      <c r="N135" s="78">
        <v>1126799.69</v>
      </c>
      <c r="O135" s="78">
        <v>94.96</v>
      </c>
      <c r="P135" s="78">
        <v>1070.0089856239999</v>
      </c>
      <c r="Q135" s="79">
        <v>5.0000000000000001E-4</v>
      </c>
      <c r="R135" s="79">
        <v>1E-4</v>
      </c>
    </row>
    <row r="136" spans="2:18">
      <c r="B136" t="s">
        <v>3212</v>
      </c>
      <c r="C136" t="s">
        <v>3078</v>
      </c>
      <c r="D136" t="s">
        <v>3218</v>
      </c>
      <c r="E136"/>
      <c r="F136" t="s">
        <v>772</v>
      </c>
      <c r="G136" t="s">
        <v>3819</v>
      </c>
      <c r="H136" t="s">
        <v>215</v>
      </c>
      <c r="I136" s="78">
        <v>3.12</v>
      </c>
      <c r="J136" t="s">
        <v>127</v>
      </c>
      <c r="K136" t="s">
        <v>102</v>
      </c>
      <c r="L136" s="79">
        <v>3.8399999999999997E-2</v>
      </c>
      <c r="M136" s="79">
        <v>3.5099999999999999E-2</v>
      </c>
      <c r="N136" s="78">
        <v>443444.92</v>
      </c>
      <c r="O136" s="78">
        <v>95.73</v>
      </c>
      <c r="P136" s="78">
        <v>424.50982191600002</v>
      </c>
      <c r="Q136" s="79">
        <v>2.0000000000000001E-4</v>
      </c>
      <c r="R136" s="79">
        <v>0</v>
      </c>
    </row>
    <row r="137" spans="2:18">
      <c r="B137" t="s">
        <v>3212</v>
      </c>
      <c r="C137" t="s">
        <v>3078</v>
      </c>
      <c r="D137" t="s">
        <v>3220</v>
      </c>
      <c r="E137"/>
      <c r="F137" t="s">
        <v>772</v>
      </c>
      <c r="G137" t="s">
        <v>3815</v>
      </c>
      <c r="H137" t="s">
        <v>215</v>
      </c>
      <c r="I137" s="78">
        <v>3.12</v>
      </c>
      <c r="J137" t="s">
        <v>127</v>
      </c>
      <c r="K137" t="s">
        <v>102</v>
      </c>
      <c r="L137" s="79">
        <v>3.85E-2</v>
      </c>
      <c r="M137" s="79">
        <v>3.5000000000000003E-2</v>
      </c>
      <c r="N137" s="78">
        <v>148323.15</v>
      </c>
      <c r="O137" s="78">
        <v>95.71</v>
      </c>
      <c r="P137" s="78">
        <v>141.96008686499999</v>
      </c>
      <c r="Q137" s="79">
        <v>1E-4</v>
      </c>
      <c r="R137" s="79">
        <v>0</v>
      </c>
    </row>
    <row r="138" spans="2:18">
      <c r="B138" t="s">
        <v>3221</v>
      </c>
      <c r="C138" t="s">
        <v>3078</v>
      </c>
      <c r="D138" t="s">
        <v>3222</v>
      </c>
      <c r="E138"/>
      <c r="F138" t="s">
        <v>1150</v>
      </c>
      <c r="G138" t="s">
        <v>3815</v>
      </c>
      <c r="H138" t="s">
        <v>3081</v>
      </c>
      <c r="I138" s="78">
        <v>6.24</v>
      </c>
      <c r="J138" t="s">
        <v>1113</v>
      </c>
      <c r="K138" t="s">
        <v>102</v>
      </c>
      <c r="L138" s="79">
        <v>0.04</v>
      </c>
      <c r="M138" s="79">
        <v>5.21E-2</v>
      </c>
      <c r="N138" s="78">
        <v>12215740.369999999</v>
      </c>
      <c r="O138" s="78">
        <v>94.65</v>
      </c>
      <c r="P138" s="78">
        <v>11562.198260204999</v>
      </c>
      <c r="Q138" s="79">
        <v>5.7999999999999996E-3</v>
      </c>
      <c r="R138" s="79">
        <v>1.1000000000000001E-3</v>
      </c>
    </row>
    <row r="139" spans="2:18">
      <c r="B139" t="s">
        <v>3223</v>
      </c>
      <c r="C139" t="s">
        <v>3078</v>
      </c>
      <c r="D139" t="s">
        <v>3224</v>
      </c>
      <c r="E139"/>
      <c r="F139" t="s">
        <v>767</v>
      </c>
      <c r="G139" t="s">
        <v>2876</v>
      </c>
      <c r="H139" t="s">
        <v>150</v>
      </c>
      <c r="I139" s="78">
        <v>10.19</v>
      </c>
      <c r="J139" t="s">
        <v>1237</v>
      </c>
      <c r="K139" t="s">
        <v>102</v>
      </c>
      <c r="L139" s="79">
        <v>4.0000000000000002E-4</v>
      </c>
      <c r="M139" s="79">
        <v>-5.4000000000000003E-3</v>
      </c>
      <c r="N139" s="78">
        <v>3156474.04</v>
      </c>
      <c r="O139" s="78">
        <v>92.77</v>
      </c>
      <c r="P139" s="78">
        <v>2928.2609669079998</v>
      </c>
      <c r="Q139" s="79">
        <v>1.5E-3</v>
      </c>
      <c r="R139" s="79">
        <v>2.9999999999999997E-4</v>
      </c>
    </row>
    <row r="140" spans="2:18">
      <c r="B140" t="s">
        <v>3226</v>
      </c>
      <c r="C140" t="s">
        <v>3078</v>
      </c>
      <c r="D140" t="s">
        <v>3227</v>
      </c>
      <c r="E140"/>
      <c r="F140" t="s">
        <v>767</v>
      </c>
      <c r="G140" t="s">
        <v>3816</v>
      </c>
      <c r="H140" t="s">
        <v>150</v>
      </c>
      <c r="I140" s="78">
        <v>5.43</v>
      </c>
      <c r="J140" t="s">
        <v>112</v>
      </c>
      <c r="K140" t="s">
        <v>102</v>
      </c>
      <c r="L140" s="79">
        <v>2.98E-2</v>
      </c>
      <c r="M140" s="79">
        <v>2.2700000000000001E-2</v>
      </c>
      <c r="N140" s="78">
        <v>4884918.28</v>
      </c>
      <c r="O140" s="78">
        <v>94.96</v>
      </c>
      <c r="P140" s="78">
        <v>4638.718398688</v>
      </c>
      <c r="Q140" s="79">
        <v>2.3E-3</v>
      </c>
      <c r="R140" s="79">
        <v>4.0000000000000002E-4</v>
      </c>
    </row>
    <row r="141" spans="2:18">
      <c r="B141" t="s">
        <v>3226</v>
      </c>
      <c r="C141" t="s">
        <v>3078</v>
      </c>
      <c r="D141" t="s">
        <v>3228</v>
      </c>
      <c r="E141"/>
      <c r="F141" t="s">
        <v>767</v>
      </c>
      <c r="G141" t="s">
        <v>3816</v>
      </c>
      <c r="H141" t="s">
        <v>150</v>
      </c>
      <c r="I141" s="78">
        <v>5.43</v>
      </c>
      <c r="J141" t="s">
        <v>112</v>
      </c>
      <c r="K141" t="s">
        <v>102</v>
      </c>
      <c r="L141" s="79">
        <v>2.98E-2</v>
      </c>
      <c r="M141" s="79">
        <v>2.2700000000000001E-2</v>
      </c>
      <c r="N141" s="78">
        <v>138148.14000000001</v>
      </c>
      <c r="O141" s="78">
        <v>94.96</v>
      </c>
      <c r="P141" s="78">
        <v>131.18547374400001</v>
      </c>
      <c r="Q141" s="79">
        <v>1E-4</v>
      </c>
      <c r="R141" s="79">
        <v>0</v>
      </c>
    </row>
    <row r="142" spans="2:18">
      <c r="B142" t="s">
        <v>3229</v>
      </c>
      <c r="C142" t="s">
        <v>3078</v>
      </c>
      <c r="D142" t="s">
        <v>3230</v>
      </c>
      <c r="E142"/>
      <c r="F142" t="s">
        <v>767</v>
      </c>
      <c r="G142" t="s">
        <v>3815</v>
      </c>
      <c r="H142" t="s">
        <v>150</v>
      </c>
      <c r="I142" s="78">
        <v>6.21</v>
      </c>
      <c r="J142" t="s">
        <v>1237</v>
      </c>
      <c r="K142" t="s">
        <v>102</v>
      </c>
      <c r="L142" s="79">
        <v>2.5399999999999999E-2</v>
      </c>
      <c r="M142" s="79">
        <v>1.7299999999999999E-2</v>
      </c>
      <c r="N142" s="78">
        <v>7370065.7199999997</v>
      </c>
      <c r="O142" s="78">
        <v>106.55</v>
      </c>
      <c r="P142" s="78">
        <v>7852.8050246599996</v>
      </c>
      <c r="Q142" s="79">
        <v>4.0000000000000001E-3</v>
      </c>
      <c r="R142" s="79">
        <v>6.9999999999999999E-4</v>
      </c>
    </row>
    <row r="143" spans="2:18">
      <c r="B143" t="s">
        <v>3231</v>
      </c>
      <c r="C143" t="s">
        <v>3232</v>
      </c>
      <c r="D143" t="s">
        <v>3233</v>
      </c>
      <c r="E143"/>
      <c r="F143" t="s">
        <v>772</v>
      </c>
      <c r="G143" t="s">
        <v>3816</v>
      </c>
      <c r="H143" t="s">
        <v>215</v>
      </c>
      <c r="I143" s="78">
        <v>5.0199999999999996</v>
      </c>
      <c r="J143" t="s">
        <v>127</v>
      </c>
      <c r="K143" t="s">
        <v>102</v>
      </c>
      <c r="L143" s="79">
        <v>2.3300000000000001E-2</v>
      </c>
      <c r="M143" s="79">
        <v>3.78E-2</v>
      </c>
      <c r="N143" s="78">
        <v>12293184.01</v>
      </c>
      <c r="O143" s="78">
        <v>91.65</v>
      </c>
      <c r="P143" s="78">
        <v>11266.703145165</v>
      </c>
      <c r="Q143" s="79">
        <v>5.7000000000000002E-3</v>
      </c>
      <c r="R143" s="79">
        <v>1E-3</v>
      </c>
    </row>
    <row r="144" spans="2:18">
      <c r="B144" t="s">
        <v>3234</v>
      </c>
      <c r="C144" t="s">
        <v>3078</v>
      </c>
      <c r="D144" t="s">
        <v>3235</v>
      </c>
      <c r="E144"/>
      <c r="F144" t="s">
        <v>772</v>
      </c>
      <c r="G144" t="s">
        <v>3815</v>
      </c>
      <c r="H144" t="s">
        <v>215</v>
      </c>
      <c r="I144" s="78">
        <v>0.5</v>
      </c>
      <c r="J144" t="s">
        <v>127</v>
      </c>
      <c r="K144" t="s">
        <v>102</v>
      </c>
      <c r="L144" s="79">
        <v>2.2700000000000001E-2</v>
      </c>
      <c r="M144" s="79">
        <v>3.15E-2</v>
      </c>
      <c r="N144" s="78">
        <v>1099303.04</v>
      </c>
      <c r="O144" s="78">
        <v>100.14</v>
      </c>
      <c r="P144" s="78">
        <v>1100.842064256</v>
      </c>
      <c r="Q144" s="79">
        <v>5.9999999999999995E-4</v>
      </c>
      <c r="R144" s="79">
        <v>1E-4</v>
      </c>
    </row>
    <row r="145" spans="2:18">
      <c r="B145" t="s">
        <v>3234</v>
      </c>
      <c r="C145" t="s">
        <v>3078</v>
      </c>
      <c r="D145" t="s">
        <v>3236</v>
      </c>
      <c r="E145"/>
      <c r="F145" t="s">
        <v>772</v>
      </c>
      <c r="G145" t="s">
        <v>3815</v>
      </c>
      <c r="H145" t="s">
        <v>215</v>
      </c>
      <c r="I145" s="78">
        <v>1.48</v>
      </c>
      <c r="J145" t="s">
        <v>127</v>
      </c>
      <c r="K145" t="s">
        <v>102</v>
      </c>
      <c r="L145" s="79">
        <v>2.2700000000000001E-2</v>
      </c>
      <c r="M145" s="79">
        <v>2.1600000000000001E-2</v>
      </c>
      <c r="N145" s="78">
        <v>1099303.04</v>
      </c>
      <c r="O145" s="78">
        <v>99.87</v>
      </c>
      <c r="P145" s="78">
        <v>1097.8739460480001</v>
      </c>
      <c r="Q145" s="79">
        <v>5.9999999999999995E-4</v>
      </c>
      <c r="R145" s="79">
        <v>1E-4</v>
      </c>
    </row>
    <row r="146" spans="2:18">
      <c r="B146" t="s">
        <v>3234</v>
      </c>
      <c r="C146" t="s">
        <v>3078</v>
      </c>
      <c r="D146" t="s">
        <v>3237</v>
      </c>
      <c r="E146"/>
      <c r="F146" t="s">
        <v>772</v>
      </c>
      <c r="G146" t="s">
        <v>3815</v>
      </c>
      <c r="H146" t="s">
        <v>215</v>
      </c>
      <c r="I146" s="78">
        <v>0.5</v>
      </c>
      <c r="J146" t="s">
        <v>127</v>
      </c>
      <c r="K146" t="s">
        <v>102</v>
      </c>
      <c r="L146" s="79">
        <v>2.2700000000000001E-2</v>
      </c>
      <c r="M146" s="79">
        <v>3.2399999999999998E-2</v>
      </c>
      <c r="N146" s="78">
        <v>1099303.04</v>
      </c>
      <c r="O146" s="78">
        <v>99.51</v>
      </c>
      <c r="P146" s="78">
        <v>1093.9164551040001</v>
      </c>
      <c r="Q146" s="79">
        <v>5.9999999999999995E-4</v>
      </c>
      <c r="R146" s="79">
        <v>1E-4</v>
      </c>
    </row>
    <row r="147" spans="2:18">
      <c r="B147" t="s">
        <v>3234</v>
      </c>
      <c r="C147" t="s">
        <v>3078</v>
      </c>
      <c r="D147" t="s">
        <v>3238</v>
      </c>
      <c r="E147"/>
      <c r="F147" t="s">
        <v>772</v>
      </c>
      <c r="G147" t="s">
        <v>3815</v>
      </c>
      <c r="H147" t="s">
        <v>215</v>
      </c>
      <c r="I147" s="78">
        <v>0.86</v>
      </c>
      <c r="J147" t="s">
        <v>541</v>
      </c>
      <c r="K147" t="s">
        <v>102</v>
      </c>
      <c r="L147" s="79">
        <v>2.0799999999999999E-2</v>
      </c>
      <c r="M147" s="79">
        <v>3.5499999999999997E-2</v>
      </c>
      <c r="N147" s="78">
        <v>1319163.6499999999</v>
      </c>
      <c r="O147" s="78">
        <v>98.8</v>
      </c>
      <c r="P147" s="78">
        <v>1303.3336862000001</v>
      </c>
      <c r="Q147" s="79">
        <v>6.9999999999999999E-4</v>
      </c>
      <c r="R147" s="79">
        <v>1E-4</v>
      </c>
    </row>
    <row r="148" spans="2:18">
      <c r="B148" t="s">
        <v>3234</v>
      </c>
      <c r="C148" t="s">
        <v>3078</v>
      </c>
      <c r="D148" t="s">
        <v>3239</v>
      </c>
      <c r="E148"/>
      <c r="F148" t="s">
        <v>772</v>
      </c>
      <c r="G148" t="s">
        <v>3240</v>
      </c>
      <c r="H148" t="s">
        <v>215</v>
      </c>
      <c r="I148" s="78">
        <v>1.21</v>
      </c>
      <c r="J148" t="s">
        <v>541</v>
      </c>
      <c r="K148" t="s">
        <v>102</v>
      </c>
      <c r="L148" s="79">
        <v>2.4E-2</v>
      </c>
      <c r="M148" s="79">
        <v>3.1899999999999998E-2</v>
      </c>
      <c r="N148" s="78">
        <v>1747028.53</v>
      </c>
      <c r="O148" s="78">
        <v>99.44</v>
      </c>
      <c r="P148" s="78">
        <v>1737.245170232</v>
      </c>
      <c r="Q148" s="79">
        <v>8.9999999999999998E-4</v>
      </c>
      <c r="R148" s="79">
        <v>2.0000000000000001E-4</v>
      </c>
    </row>
    <row r="149" spans="2:18">
      <c r="B149" t="s">
        <v>3234</v>
      </c>
      <c r="C149" t="s">
        <v>3078</v>
      </c>
      <c r="D149" t="s">
        <v>3241</v>
      </c>
      <c r="E149"/>
      <c r="F149" t="s">
        <v>772</v>
      </c>
      <c r="G149" t="s">
        <v>3242</v>
      </c>
      <c r="H149" t="s">
        <v>215</v>
      </c>
      <c r="I149" s="78">
        <v>2.35</v>
      </c>
      <c r="J149" t="s">
        <v>541</v>
      </c>
      <c r="K149" t="s">
        <v>102</v>
      </c>
      <c r="L149" s="79">
        <v>2.3800000000000002E-2</v>
      </c>
      <c r="M149" s="79">
        <v>2.76E-2</v>
      </c>
      <c r="N149" s="78">
        <v>1747028.53</v>
      </c>
      <c r="O149" s="78">
        <v>98.99</v>
      </c>
      <c r="P149" s="78">
        <v>1729.3835418470001</v>
      </c>
      <c r="Q149" s="79">
        <v>8.9999999999999998E-4</v>
      </c>
      <c r="R149" s="79">
        <v>2.0000000000000001E-4</v>
      </c>
    </row>
    <row r="150" spans="2:18">
      <c r="B150" t="s">
        <v>3234</v>
      </c>
      <c r="C150" t="s">
        <v>3078</v>
      </c>
      <c r="D150" t="s">
        <v>3243</v>
      </c>
      <c r="E150"/>
      <c r="F150" t="s">
        <v>1150</v>
      </c>
      <c r="G150" t="s">
        <v>320</v>
      </c>
      <c r="H150" t="s">
        <v>3081</v>
      </c>
      <c r="I150" s="78">
        <v>2</v>
      </c>
      <c r="J150" t="s">
        <v>541</v>
      </c>
      <c r="K150" t="s">
        <v>102</v>
      </c>
      <c r="L150" s="79">
        <v>2.4299999999999999E-2</v>
      </c>
      <c r="M150" s="79">
        <v>2.1399999999999999E-2</v>
      </c>
      <c r="N150" s="78">
        <v>2271137.4500000002</v>
      </c>
      <c r="O150" s="78">
        <v>98.39</v>
      </c>
      <c r="P150" s="78">
        <v>2234.572137055</v>
      </c>
      <c r="Q150" s="79">
        <v>1.1000000000000001E-3</v>
      </c>
      <c r="R150" s="79">
        <v>2.0000000000000001E-4</v>
      </c>
    </row>
    <row r="151" spans="2:18">
      <c r="B151" t="s">
        <v>3234</v>
      </c>
      <c r="C151" t="s">
        <v>3078</v>
      </c>
      <c r="D151" t="s">
        <v>3244</v>
      </c>
      <c r="E151"/>
      <c r="F151" t="s">
        <v>1150</v>
      </c>
      <c r="G151" t="s">
        <v>3245</v>
      </c>
      <c r="H151" t="s">
        <v>3081</v>
      </c>
      <c r="I151" s="78">
        <v>1.82</v>
      </c>
      <c r="J151" t="s">
        <v>541</v>
      </c>
      <c r="K151" t="s">
        <v>102</v>
      </c>
      <c r="L151" s="79">
        <v>2.0799999999999999E-2</v>
      </c>
      <c r="M151" s="79">
        <v>4.4699999999999997E-2</v>
      </c>
      <c r="N151" s="78">
        <v>2795245.63</v>
      </c>
      <c r="O151" s="78">
        <v>96.33</v>
      </c>
      <c r="P151" s="78">
        <v>2692.6601153790002</v>
      </c>
      <c r="Q151" s="79">
        <v>1.4E-3</v>
      </c>
      <c r="R151" s="79">
        <v>2.0000000000000001E-4</v>
      </c>
    </row>
    <row r="152" spans="2:18">
      <c r="B152" t="s">
        <v>3246</v>
      </c>
      <c r="C152" t="s">
        <v>3078</v>
      </c>
      <c r="D152" t="s">
        <v>3254</v>
      </c>
      <c r="E152"/>
      <c r="F152" t="s">
        <v>767</v>
      </c>
      <c r="G152" t="s">
        <v>2876</v>
      </c>
      <c r="H152" t="s">
        <v>150</v>
      </c>
      <c r="I152" s="78">
        <v>8.4</v>
      </c>
      <c r="J152" t="s">
        <v>123</v>
      </c>
      <c r="K152" t="s">
        <v>102</v>
      </c>
      <c r="L152" s="79">
        <v>3.1E-2</v>
      </c>
      <c r="M152" s="79">
        <v>5.57E-2</v>
      </c>
      <c r="N152" s="78">
        <v>3714584.87</v>
      </c>
      <c r="O152" s="78">
        <v>81.64</v>
      </c>
      <c r="P152" s="78">
        <v>3032.5870878679998</v>
      </c>
      <c r="Q152" s="79">
        <v>1.5E-3</v>
      </c>
      <c r="R152" s="79">
        <v>2.9999999999999997E-4</v>
      </c>
    </row>
    <row r="153" spans="2:18">
      <c r="B153" s="84" t="s">
        <v>3821</v>
      </c>
      <c r="C153" t="s">
        <v>3078</v>
      </c>
      <c r="D153" t="s">
        <v>3257</v>
      </c>
      <c r="E153"/>
      <c r="F153" t="s">
        <v>804</v>
      </c>
      <c r="G153" t="s">
        <v>3258</v>
      </c>
      <c r="H153" t="s">
        <v>215</v>
      </c>
      <c r="I153" s="78">
        <v>0.88</v>
      </c>
      <c r="J153" t="s">
        <v>1113</v>
      </c>
      <c r="K153" t="s">
        <v>106</v>
      </c>
      <c r="L153" s="79">
        <v>7.1999999999999995E-2</v>
      </c>
      <c r="M153" s="79">
        <v>3.8699999999999998E-2</v>
      </c>
      <c r="N153" s="78">
        <v>1703936.11</v>
      </c>
      <c r="O153" s="78">
        <v>100.43000000000008</v>
      </c>
      <c r="P153" s="78">
        <v>6100.6527207482504</v>
      </c>
      <c r="Q153" s="79">
        <v>3.0999999999999999E-3</v>
      </c>
      <c r="R153" s="79">
        <v>5.9999999999999995E-4</v>
      </c>
    </row>
    <row r="154" spans="2:18">
      <c r="B154" s="84" t="s">
        <v>3821</v>
      </c>
      <c r="C154" t="s">
        <v>3078</v>
      </c>
      <c r="D154" t="s">
        <v>3259</v>
      </c>
      <c r="E154"/>
      <c r="F154" t="s">
        <v>804</v>
      </c>
      <c r="G154" t="s">
        <v>3260</v>
      </c>
      <c r="H154" t="s">
        <v>215</v>
      </c>
      <c r="I154" s="78">
        <v>0.87</v>
      </c>
      <c r="J154" t="s">
        <v>1113</v>
      </c>
      <c r="K154" t="s">
        <v>106</v>
      </c>
      <c r="L154" s="79">
        <v>7.1999999999999995E-2</v>
      </c>
      <c r="M154" s="79">
        <v>8.77E-2</v>
      </c>
      <c r="N154" s="78">
        <v>3948791.38</v>
      </c>
      <c r="O154" s="78">
        <v>100.42999999999994</v>
      </c>
      <c r="P154" s="78">
        <v>14137.9742671597</v>
      </c>
      <c r="Q154" s="79">
        <v>7.1000000000000004E-3</v>
      </c>
      <c r="R154" s="79">
        <v>1.2999999999999999E-3</v>
      </c>
    </row>
    <row r="155" spans="2:18">
      <c r="B155" s="84" t="s">
        <v>3821</v>
      </c>
      <c r="C155" t="s">
        <v>3078</v>
      </c>
      <c r="D155" t="s">
        <v>3261</v>
      </c>
      <c r="E155"/>
      <c r="F155" t="s">
        <v>804</v>
      </c>
      <c r="G155" t="s">
        <v>2494</v>
      </c>
      <c r="H155" t="s">
        <v>215</v>
      </c>
      <c r="I155" s="78">
        <v>0.87</v>
      </c>
      <c r="J155" t="s">
        <v>1113</v>
      </c>
      <c r="K155" t="s">
        <v>106</v>
      </c>
      <c r="L155" s="79">
        <v>7.1999999999999995E-2</v>
      </c>
      <c r="M155" s="79">
        <v>8.6499999999999994E-2</v>
      </c>
      <c r="N155" s="78">
        <v>398217.83</v>
      </c>
      <c r="O155" s="78">
        <v>100.38</v>
      </c>
      <c r="P155" s="78">
        <v>1425.0412208930099</v>
      </c>
      <c r="Q155" s="79">
        <v>6.9999999999999999E-4</v>
      </c>
      <c r="R155" s="79">
        <v>1E-4</v>
      </c>
    </row>
    <row r="156" spans="2:18">
      <c r="B156" s="84" t="s">
        <v>3821</v>
      </c>
      <c r="C156" t="s">
        <v>3078</v>
      </c>
      <c r="D156" t="s">
        <v>3262</v>
      </c>
      <c r="E156"/>
      <c r="F156" t="s">
        <v>804</v>
      </c>
      <c r="G156" t="s">
        <v>3263</v>
      </c>
      <c r="H156" t="s">
        <v>215</v>
      </c>
      <c r="I156" s="78">
        <v>0.87</v>
      </c>
      <c r="J156" t="s">
        <v>1113</v>
      </c>
      <c r="K156" t="s">
        <v>106</v>
      </c>
      <c r="L156" s="79">
        <v>7.1999999999999995E-2</v>
      </c>
      <c r="M156" s="79">
        <v>7.0599999999999996E-2</v>
      </c>
      <c r="N156" s="78">
        <v>279030.44</v>
      </c>
      <c r="O156" s="78">
        <v>100.38</v>
      </c>
      <c r="P156" s="78">
        <v>998.52354397067995</v>
      </c>
      <c r="Q156" s="79">
        <v>5.0000000000000001E-4</v>
      </c>
      <c r="R156" s="79">
        <v>1E-4</v>
      </c>
    </row>
    <row r="157" spans="2:18">
      <c r="B157" s="84" t="s">
        <v>3821</v>
      </c>
      <c r="C157" t="s">
        <v>3078</v>
      </c>
      <c r="D157" t="s">
        <v>3264</v>
      </c>
      <c r="E157"/>
      <c r="F157" t="s">
        <v>804</v>
      </c>
      <c r="G157" t="s">
        <v>2634</v>
      </c>
      <c r="H157" t="s">
        <v>215</v>
      </c>
      <c r="I157" s="78">
        <v>0.88</v>
      </c>
      <c r="J157" t="s">
        <v>1113</v>
      </c>
      <c r="K157" t="s">
        <v>106</v>
      </c>
      <c r="L157" s="79">
        <v>7.1999999999999995E-2</v>
      </c>
      <c r="M157" s="79">
        <v>3.8399999999999997E-2</v>
      </c>
      <c r="N157" s="78">
        <v>241086.84</v>
      </c>
      <c r="O157" s="78">
        <v>100.38</v>
      </c>
      <c r="P157" s="78">
        <v>862.74058802147999</v>
      </c>
      <c r="Q157" s="79">
        <v>4.0000000000000002E-4</v>
      </c>
      <c r="R157" s="79">
        <v>1E-4</v>
      </c>
    </row>
    <row r="158" spans="2:18">
      <c r="B158" s="84" t="s">
        <v>3821</v>
      </c>
      <c r="C158" t="s">
        <v>3078</v>
      </c>
      <c r="D158" t="s">
        <v>3265</v>
      </c>
      <c r="E158"/>
      <c r="F158" t="s">
        <v>804</v>
      </c>
      <c r="G158" t="s">
        <v>3266</v>
      </c>
      <c r="H158" t="s">
        <v>215</v>
      </c>
      <c r="I158" s="78">
        <v>1.75</v>
      </c>
      <c r="J158" t="s">
        <v>1113</v>
      </c>
      <c r="K158" t="s">
        <v>106</v>
      </c>
      <c r="L158" s="79">
        <v>7.1999999999999995E-2</v>
      </c>
      <c r="M158" s="79">
        <v>6.9800000000000001E-2</v>
      </c>
      <c r="N158" s="78">
        <v>111698.1</v>
      </c>
      <c r="O158" s="78">
        <v>100.38</v>
      </c>
      <c r="P158" s="78">
        <v>399.71690066069999</v>
      </c>
      <c r="Q158" s="79">
        <v>2.0000000000000001E-4</v>
      </c>
      <c r="R158" s="79">
        <v>0</v>
      </c>
    </row>
    <row r="159" spans="2:18">
      <c r="B159" s="84" t="s">
        <v>3821</v>
      </c>
      <c r="C159" t="s">
        <v>3078</v>
      </c>
      <c r="D159" t="s">
        <v>3267</v>
      </c>
      <c r="E159"/>
      <c r="F159" t="s">
        <v>804</v>
      </c>
      <c r="G159" t="s">
        <v>3268</v>
      </c>
      <c r="H159" t="s">
        <v>215</v>
      </c>
      <c r="I159" s="78">
        <v>1.86</v>
      </c>
      <c r="J159" t="s">
        <v>1113</v>
      </c>
      <c r="K159" t="s">
        <v>106</v>
      </c>
      <c r="L159" s="79">
        <v>7.1999999999999995E-2</v>
      </c>
      <c r="M159" s="79">
        <v>8.8400000000000006E-2</v>
      </c>
      <c r="N159" s="78">
        <v>275191</v>
      </c>
      <c r="O159" s="78">
        <v>100.38</v>
      </c>
      <c r="P159" s="78">
        <v>984.78392747700002</v>
      </c>
      <c r="Q159" s="79">
        <v>5.0000000000000001E-4</v>
      </c>
      <c r="R159" s="79">
        <v>1E-4</v>
      </c>
    </row>
    <row r="160" spans="2:18">
      <c r="B160" s="84" t="s">
        <v>3821</v>
      </c>
      <c r="C160" t="s">
        <v>3078</v>
      </c>
      <c r="D160" t="s">
        <v>3269</v>
      </c>
      <c r="E160"/>
      <c r="F160" t="s">
        <v>804</v>
      </c>
      <c r="G160" t="s">
        <v>3270</v>
      </c>
      <c r="H160" t="s">
        <v>215</v>
      </c>
      <c r="I160" s="78">
        <v>0.87</v>
      </c>
      <c r="J160" t="s">
        <v>1113</v>
      </c>
      <c r="K160" t="s">
        <v>106</v>
      </c>
      <c r="L160" s="79">
        <v>7.1999999999999995E-2</v>
      </c>
      <c r="M160" s="79">
        <v>7.3200000000000001E-2</v>
      </c>
      <c r="N160" s="78">
        <v>192723.99</v>
      </c>
      <c r="O160" s="78">
        <v>100.38</v>
      </c>
      <c r="P160" s="78">
        <v>689.67185624253</v>
      </c>
      <c r="Q160" s="79">
        <v>2.9999999999999997E-4</v>
      </c>
      <c r="R160" s="79">
        <v>1E-4</v>
      </c>
    </row>
    <row r="161" spans="2:18">
      <c r="B161" s="84" t="s">
        <v>3256</v>
      </c>
      <c r="C161" t="s">
        <v>3078</v>
      </c>
      <c r="D161" t="s">
        <v>3271</v>
      </c>
      <c r="E161"/>
      <c r="F161" t="s">
        <v>804</v>
      </c>
      <c r="G161" t="s">
        <v>3272</v>
      </c>
      <c r="H161" t="s">
        <v>215</v>
      </c>
      <c r="I161" s="78">
        <v>0.87</v>
      </c>
      <c r="J161" t="s">
        <v>1113</v>
      </c>
      <c r="K161" t="s">
        <v>106</v>
      </c>
      <c r="L161" s="79">
        <v>7.1999999999999995E-2</v>
      </c>
      <c r="M161" s="79">
        <v>8.1699999999999995E-2</v>
      </c>
      <c r="N161" s="78">
        <v>124574.97</v>
      </c>
      <c r="O161" s="78">
        <v>100.38</v>
      </c>
      <c r="P161" s="78">
        <v>445.79738516858998</v>
      </c>
      <c r="Q161" s="79">
        <v>2.0000000000000001E-4</v>
      </c>
      <c r="R161" s="79">
        <v>0</v>
      </c>
    </row>
    <row r="162" spans="2:18">
      <c r="B162" s="84" t="s">
        <v>3256</v>
      </c>
      <c r="C162" t="s">
        <v>3078</v>
      </c>
      <c r="D162" t="s">
        <v>3273</v>
      </c>
      <c r="E162"/>
      <c r="F162" t="s">
        <v>804</v>
      </c>
      <c r="G162" t="s">
        <v>3274</v>
      </c>
      <c r="H162" t="s">
        <v>215</v>
      </c>
      <c r="I162" s="78">
        <v>0.87</v>
      </c>
      <c r="J162" t="s">
        <v>1113</v>
      </c>
      <c r="K162" t="s">
        <v>106</v>
      </c>
      <c r="L162" s="79">
        <v>7.1999999999999995E-2</v>
      </c>
      <c r="M162" s="79">
        <v>8.2900000000000001E-2</v>
      </c>
      <c r="N162" s="78">
        <v>238146.81</v>
      </c>
      <c r="O162" s="78">
        <v>100.38</v>
      </c>
      <c r="P162" s="78">
        <v>852.21955248507004</v>
      </c>
      <c r="Q162" s="79">
        <v>4.0000000000000002E-4</v>
      </c>
      <c r="R162" s="79">
        <v>1E-4</v>
      </c>
    </row>
    <row r="163" spans="2:18">
      <c r="B163" s="84" t="s">
        <v>3256</v>
      </c>
      <c r="C163" t="s">
        <v>3078</v>
      </c>
      <c r="D163" t="s">
        <v>3275</v>
      </c>
      <c r="E163"/>
      <c r="F163" t="s">
        <v>804</v>
      </c>
      <c r="G163" t="s">
        <v>2424</v>
      </c>
      <c r="H163" t="s">
        <v>215</v>
      </c>
      <c r="I163" s="78">
        <v>1.56</v>
      </c>
      <c r="J163" t="s">
        <v>1113</v>
      </c>
      <c r="K163" t="s">
        <v>106</v>
      </c>
      <c r="L163" s="79">
        <v>7.1999999999999995E-2</v>
      </c>
      <c r="M163" s="79">
        <v>7.85E-2</v>
      </c>
      <c r="N163" s="78">
        <v>104976.43</v>
      </c>
      <c r="O163" s="78">
        <v>100.38</v>
      </c>
      <c r="P163" s="78">
        <v>375.66308864720997</v>
      </c>
      <c r="Q163" s="79">
        <v>2.0000000000000001E-4</v>
      </c>
      <c r="R163" s="79">
        <v>0</v>
      </c>
    </row>
    <row r="164" spans="2:18">
      <c r="B164" s="84" t="s">
        <v>3256</v>
      </c>
      <c r="C164" t="s">
        <v>3078</v>
      </c>
      <c r="D164" t="s">
        <v>3276</v>
      </c>
      <c r="E164"/>
      <c r="F164" t="s">
        <v>804</v>
      </c>
      <c r="G164" t="s">
        <v>2859</v>
      </c>
      <c r="H164" t="s">
        <v>215</v>
      </c>
      <c r="I164" s="78">
        <v>1.56</v>
      </c>
      <c r="J164" t="s">
        <v>1113</v>
      </c>
      <c r="K164" t="s">
        <v>106</v>
      </c>
      <c r="L164" s="79">
        <v>7.1999999999999995E-2</v>
      </c>
      <c r="M164" s="79">
        <v>8.2600000000000007E-2</v>
      </c>
      <c r="N164" s="78">
        <v>475155.13</v>
      </c>
      <c r="O164" s="78">
        <v>100.38</v>
      </c>
      <c r="P164" s="78">
        <v>1700.3649649961101</v>
      </c>
      <c r="Q164" s="79">
        <v>8.9999999999999998E-4</v>
      </c>
      <c r="R164" s="79">
        <v>2.0000000000000001E-4</v>
      </c>
    </row>
    <row r="165" spans="2:18">
      <c r="B165" s="84" t="s">
        <v>3256</v>
      </c>
      <c r="C165" t="s">
        <v>3078</v>
      </c>
      <c r="D165" t="s">
        <v>3277</v>
      </c>
      <c r="E165"/>
      <c r="F165" t="s">
        <v>804</v>
      </c>
      <c r="G165" t="s">
        <v>2865</v>
      </c>
      <c r="H165" t="s">
        <v>215</v>
      </c>
      <c r="I165" s="78">
        <v>0.87</v>
      </c>
      <c r="J165" t="s">
        <v>1113</v>
      </c>
      <c r="K165" t="s">
        <v>106</v>
      </c>
      <c r="L165" s="79">
        <v>7.1999999999999995E-2</v>
      </c>
      <c r="M165" s="79">
        <v>7.9000000000000001E-2</v>
      </c>
      <c r="N165" s="78">
        <v>188543.37</v>
      </c>
      <c r="O165" s="78">
        <v>99.67</v>
      </c>
      <c r="P165" s="78">
        <v>669.938995573635</v>
      </c>
      <c r="Q165" s="79">
        <v>2.9999999999999997E-4</v>
      </c>
      <c r="R165" s="79">
        <v>1E-4</v>
      </c>
    </row>
    <row r="166" spans="2:18">
      <c r="B166" s="84" t="s">
        <v>3256</v>
      </c>
      <c r="C166" t="s">
        <v>3078</v>
      </c>
      <c r="D166" t="s">
        <v>3278</v>
      </c>
      <c r="E166"/>
      <c r="F166" t="s">
        <v>804</v>
      </c>
      <c r="G166" t="s">
        <v>3279</v>
      </c>
      <c r="H166" t="s">
        <v>215</v>
      </c>
      <c r="I166" s="78">
        <v>1.34</v>
      </c>
      <c r="J166" t="s">
        <v>1113</v>
      </c>
      <c r="K166" t="s">
        <v>106</v>
      </c>
      <c r="L166" s="79">
        <v>5.3499999999999999E-2</v>
      </c>
      <c r="M166" s="79">
        <v>6.6100000000000006E-2</v>
      </c>
      <c r="N166" s="78">
        <v>7369.74</v>
      </c>
      <c r="O166" s="78">
        <v>99.67</v>
      </c>
      <c r="P166" s="78">
        <v>26.186421793769998</v>
      </c>
      <c r="Q166" s="79">
        <v>0</v>
      </c>
      <c r="R166" s="79">
        <v>0</v>
      </c>
    </row>
    <row r="167" spans="2:18">
      <c r="B167" s="84" t="s">
        <v>3256</v>
      </c>
      <c r="C167" t="s">
        <v>3078</v>
      </c>
      <c r="D167" t="s">
        <v>3280</v>
      </c>
      <c r="E167"/>
      <c r="F167" t="s">
        <v>804</v>
      </c>
      <c r="G167" t="s">
        <v>544</v>
      </c>
      <c r="H167" t="s">
        <v>215</v>
      </c>
      <c r="I167" s="78">
        <v>1.34</v>
      </c>
      <c r="J167" t="s">
        <v>1113</v>
      </c>
      <c r="K167" t="s">
        <v>106</v>
      </c>
      <c r="L167" s="79">
        <v>5.3499999999999999E-2</v>
      </c>
      <c r="M167" s="79">
        <v>6.6100000000000006E-2</v>
      </c>
      <c r="N167" s="78">
        <v>132658.01</v>
      </c>
      <c r="O167" s="78">
        <v>99.67</v>
      </c>
      <c r="P167" s="78">
        <v>471.365150491355</v>
      </c>
      <c r="Q167" s="79">
        <v>2.0000000000000001E-4</v>
      </c>
      <c r="R167" s="79">
        <v>0</v>
      </c>
    </row>
    <row r="168" spans="2:18">
      <c r="B168" s="84" t="s">
        <v>3256</v>
      </c>
      <c r="C168" t="s">
        <v>3078</v>
      </c>
      <c r="D168" t="s">
        <v>3281</v>
      </c>
      <c r="E168"/>
      <c r="F168" t="s">
        <v>804</v>
      </c>
      <c r="G168" t="s">
        <v>326</v>
      </c>
      <c r="H168" t="s">
        <v>215</v>
      </c>
      <c r="I168" s="78">
        <v>0.87</v>
      </c>
      <c r="J168" t="s">
        <v>1113</v>
      </c>
      <c r="K168" t="s">
        <v>106</v>
      </c>
      <c r="L168" s="79">
        <v>7.1999999999999995E-2</v>
      </c>
      <c r="M168" s="79">
        <v>4.9299999999999997E-2</v>
      </c>
      <c r="N168" s="78">
        <v>57639.02</v>
      </c>
      <c r="O168" s="78">
        <v>99.67</v>
      </c>
      <c r="P168" s="78">
        <v>204.80501204921001</v>
      </c>
      <c r="Q168" s="79">
        <v>1E-4</v>
      </c>
      <c r="R168" s="79">
        <v>0</v>
      </c>
    </row>
    <row r="169" spans="2:18">
      <c r="B169" s="84" t="s">
        <v>3256</v>
      </c>
      <c r="C169" t="s">
        <v>3078</v>
      </c>
      <c r="D169" t="s">
        <v>3282</v>
      </c>
      <c r="E169"/>
      <c r="F169" t="s">
        <v>3283</v>
      </c>
      <c r="G169" t="s">
        <v>2654</v>
      </c>
      <c r="H169" t="s">
        <v>3081</v>
      </c>
      <c r="I169" s="78">
        <v>0.87</v>
      </c>
      <c r="J169" t="s">
        <v>1113</v>
      </c>
      <c r="K169" t="s">
        <v>106</v>
      </c>
      <c r="L169" s="79">
        <v>7.1999999999999995E-2</v>
      </c>
      <c r="M169" s="79">
        <v>8.43E-2</v>
      </c>
      <c r="N169" s="78">
        <v>146040.49</v>
      </c>
      <c r="O169" s="78">
        <v>99.67</v>
      </c>
      <c r="P169" s="78">
        <v>518.91625350539505</v>
      </c>
      <c r="Q169" s="79">
        <v>2.9999999999999997E-4</v>
      </c>
      <c r="R169" s="79">
        <v>0</v>
      </c>
    </row>
    <row r="170" spans="2:18">
      <c r="B170" s="84" t="s">
        <v>3256</v>
      </c>
      <c r="C170" t="s">
        <v>3078</v>
      </c>
      <c r="D170" t="s">
        <v>3284</v>
      </c>
      <c r="E170"/>
      <c r="F170" t="s">
        <v>3283</v>
      </c>
      <c r="G170" t="s">
        <v>3014</v>
      </c>
      <c r="H170" t="s">
        <v>3081</v>
      </c>
      <c r="I170" s="78">
        <v>0.87</v>
      </c>
      <c r="J170" t="s">
        <v>1113</v>
      </c>
      <c r="K170" t="s">
        <v>106</v>
      </c>
      <c r="L170" s="79">
        <v>7.1999999999999995E-2</v>
      </c>
      <c r="M170" s="79">
        <v>0.1148</v>
      </c>
      <c r="N170" s="78">
        <v>138443.23000000001</v>
      </c>
      <c r="O170" s="78">
        <v>99.67</v>
      </c>
      <c r="P170" s="78">
        <v>491.92139957066502</v>
      </c>
      <c r="Q170" s="79">
        <v>2.0000000000000001E-4</v>
      </c>
      <c r="R170" s="79">
        <v>0</v>
      </c>
    </row>
    <row r="171" spans="2:18">
      <c r="B171" s="84" t="s">
        <v>3256</v>
      </c>
      <c r="C171" t="s">
        <v>3078</v>
      </c>
      <c r="D171" t="s">
        <v>3285</v>
      </c>
      <c r="E171"/>
      <c r="F171" t="s">
        <v>3283</v>
      </c>
      <c r="G171" t="s">
        <v>317</v>
      </c>
      <c r="H171" t="s">
        <v>3081</v>
      </c>
      <c r="I171" s="78">
        <v>0.87</v>
      </c>
      <c r="J171" t="s">
        <v>1113</v>
      </c>
      <c r="K171" t="s">
        <v>106</v>
      </c>
      <c r="L171" s="79">
        <v>7.1999999999999995E-2</v>
      </c>
      <c r="M171" s="79">
        <v>9.5100000000000004E-2</v>
      </c>
      <c r="N171" s="78">
        <v>110177.16</v>
      </c>
      <c r="O171" s="78">
        <v>98.82</v>
      </c>
      <c r="P171" s="78">
        <v>388.14675281028002</v>
      </c>
      <c r="Q171" s="79">
        <v>2.0000000000000001E-4</v>
      </c>
      <c r="R171" s="79">
        <v>0</v>
      </c>
    </row>
    <row r="172" spans="2:18">
      <c r="B172" s="84" t="s">
        <v>3256</v>
      </c>
      <c r="C172" t="s">
        <v>3078</v>
      </c>
      <c r="D172" t="s">
        <v>3286</v>
      </c>
      <c r="E172"/>
      <c r="F172" t="s">
        <v>3283</v>
      </c>
      <c r="G172" t="s">
        <v>2805</v>
      </c>
      <c r="H172" t="s">
        <v>3081</v>
      </c>
      <c r="I172" s="78">
        <v>0.87</v>
      </c>
      <c r="J172" t="s">
        <v>1113</v>
      </c>
      <c r="K172" t="s">
        <v>106</v>
      </c>
      <c r="L172" s="79">
        <v>7.1999999999999995E-2</v>
      </c>
      <c r="M172" s="79">
        <v>6.4699999999999994E-2</v>
      </c>
      <c r="N172" s="78">
        <v>75110.64</v>
      </c>
      <c r="O172" s="78">
        <v>100.01</v>
      </c>
      <c r="P172" s="78">
        <v>267.79620854315999</v>
      </c>
      <c r="Q172" s="79">
        <v>1E-4</v>
      </c>
      <c r="R172" s="79">
        <v>0</v>
      </c>
    </row>
    <row r="173" spans="2:18">
      <c r="B173" t="s">
        <v>3498</v>
      </c>
      <c r="C173" t="s">
        <v>3078</v>
      </c>
      <c r="D173" t="s">
        <v>3314</v>
      </c>
      <c r="E173"/>
      <c r="F173" t="s">
        <v>3283</v>
      </c>
      <c r="G173" t="s">
        <v>3815</v>
      </c>
      <c r="H173" t="s">
        <v>3081</v>
      </c>
      <c r="I173" s="78">
        <v>2.31</v>
      </c>
      <c r="J173" t="s">
        <v>127</v>
      </c>
      <c r="K173" t="s">
        <v>102</v>
      </c>
      <c r="L173" s="79">
        <v>2.76E-2</v>
      </c>
      <c r="M173" s="79">
        <v>4.0099999999999997E-2</v>
      </c>
      <c r="N173" s="78">
        <v>1951983.55</v>
      </c>
      <c r="O173" s="78">
        <v>96.73</v>
      </c>
      <c r="P173" s="78">
        <v>1888.1536879150001</v>
      </c>
      <c r="Q173" s="79">
        <v>1E-3</v>
      </c>
      <c r="R173" s="79">
        <v>2.0000000000000001E-4</v>
      </c>
    </row>
    <row r="174" spans="2:18">
      <c r="B174" t="s">
        <v>3498</v>
      </c>
      <c r="C174" t="s">
        <v>3078</v>
      </c>
      <c r="D174" t="s">
        <v>3315</v>
      </c>
      <c r="E174"/>
      <c r="F174" t="s">
        <v>804</v>
      </c>
      <c r="G174" t="s">
        <v>3815</v>
      </c>
      <c r="H174" t="s">
        <v>215</v>
      </c>
      <c r="I174" s="78">
        <v>3.5</v>
      </c>
      <c r="J174" t="s">
        <v>127</v>
      </c>
      <c r="K174" t="s">
        <v>102</v>
      </c>
      <c r="L174" s="79">
        <v>2.3E-2</v>
      </c>
      <c r="M174" s="79">
        <v>2.1299999999999999E-2</v>
      </c>
      <c r="N174" s="78">
        <v>836564.38</v>
      </c>
      <c r="O174" s="78">
        <v>96.57</v>
      </c>
      <c r="P174" s="78">
        <v>807.87022176599999</v>
      </c>
      <c r="Q174" s="79">
        <v>4.0000000000000002E-4</v>
      </c>
      <c r="R174" s="79">
        <v>1E-4</v>
      </c>
    </row>
    <row r="175" spans="2:18">
      <c r="B175" t="s">
        <v>3645</v>
      </c>
      <c r="C175" t="s">
        <v>3078</v>
      </c>
      <c r="D175" t="s">
        <v>3320</v>
      </c>
      <c r="E175"/>
      <c r="F175" t="s">
        <v>804</v>
      </c>
      <c r="G175" t="s">
        <v>2937</v>
      </c>
      <c r="H175" t="s">
        <v>215</v>
      </c>
      <c r="I175" s="78">
        <v>7.58</v>
      </c>
      <c r="J175" t="s">
        <v>1237</v>
      </c>
      <c r="K175" t="s">
        <v>102</v>
      </c>
      <c r="L175" s="79">
        <v>2.8199999999999999E-2</v>
      </c>
      <c r="M175" s="79">
        <v>4.8300000000000003E-2</v>
      </c>
      <c r="N175" s="78">
        <v>2221565.4700000002</v>
      </c>
      <c r="O175" s="78">
        <v>89.97</v>
      </c>
      <c r="P175" s="78">
        <v>1998.7424533589999</v>
      </c>
      <c r="Q175" s="79">
        <v>1E-3</v>
      </c>
      <c r="R175" s="79">
        <v>2.0000000000000001E-4</v>
      </c>
    </row>
    <row r="176" spans="2:18">
      <c r="B176" t="s">
        <v>3645</v>
      </c>
      <c r="C176" t="s">
        <v>3078</v>
      </c>
      <c r="D176" t="s">
        <v>3321</v>
      </c>
      <c r="E176"/>
      <c r="F176" t="s">
        <v>804</v>
      </c>
      <c r="G176" t="s">
        <v>2548</v>
      </c>
      <c r="H176" t="s">
        <v>215</v>
      </c>
      <c r="I176" s="78">
        <v>9.1199999999999992</v>
      </c>
      <c r="J176" t="s">
        <v>1237</v>
      </c>
      <c r="K176" t="s">
        <v>102</v>
      </c>
      <c r="L176" s="79">
        <v>2.98E-2</v>
      </c>
      <c r="M176" s="79">
        <v>3.09E-2</v>
      </c>
      <c r="N176" s="78">
        <v>354308.11</v>
      </c>
      <c r="O176" s="78">
        <v>94.27</v>
      </c>
      <c r="P176" s="78">
        <v>334.006255297</v>
      </c>
      <c r="Q176" s="79">
        <v>2.0000000000000001E-4</v>
      </c>
      <c r="R176" s="79">
        <v>0</v>
      </c>
    </row>
    <row r="177" spans="2:18">
      <c r="B177" t="s">
        <v>3645</v>
      </c>
      <c r="C177" t="s">
        <v>3078</v>
      </c>
      <c r="D177" t="s">
        <v>3322</v>
      </c>
      <c r="E177"/>
      <c r="F177" t="s">
        <v>804</v>
      </c>
      <c r="G177" t="s">
        <v>2548</v>
      </c>
      <c r="H177" t="s">
        <v>215</v>
      </c>
      <c r="I177" s="78">
        <v>7.7</v>
      </c>
      <c r="J177" t="s">
        <v>1237</v>
      </c>
      <c r="K177" t="s">
        <v>102</v>
      </c>
      <c r="L177" s="79">
        <v>2.5000000000000001E-2</v>
      </c>
      <c r="M177" s="79">
        <v>4.24E-2</v>
      </c>
      <c r="N177" s="78">
        <v>414374.25</v>
      </c>
      <c r="O177" s="78">
        <v>94.7</v>
      </c>
      <c r="P177" s="78">
        <v>392.41241474999998</v>
      </c>
      <c r="Q177" s="79">
        <v>2.0000000000000001E-4</v>
      </c>
      <c r="R177" s="79">
        <v>0</v>
      </c>
    </row>
    <row r="178" spans="2:18">
      <c r="B178" t="s">
        <v>3645</v>
      </c>
      <c r="C178" t="s">
        <v>3078</v>
      </c>
      <c r="D178" t="s">
        <v>3323</v>
      </c>
      <c r="E178"/>
      <c r="F178" t="s">
        <v>804</v>
      </c>
      <c r="G178" t="s">
        <v>3822</v>
      </c>
      <c r="H178" t="s">
        <v>215</v>
      </c>
      <c r="I178" s="78">
        <v>8.0500000000000007</v>
      </c>
      <c r="J178" t="s">
        <v>1237</v>
      </c>
      <c r="K178" t="s">
        <v>102</v>
      </c>
      <c r="L178" s="79">
        <v>2.5000000000000001E-2</v>
      </c>
      <c r="M178" s="79">
        <v>3.2000000000000001E-2</v>
      </c>
      <c r="N178" s="78">
        <v>2642865.5299999998</v>
      </c>
      <c r="O178" s="78">
        <v>95.97</v>
      </c>
      <c r="P178" s="78">
        <v>2536.3580491409998</v>
      </c>
      <c r="Q178" s="79">
        <v>1.2999999999999999E-3</v>
      </c>
      <c r="R178" s="79">
        <v>2.0000000000000001E-4</v>
      </c>
    </row>
    <row r="179" spans="2:18">
      <c r="B179" t="s">
        <v>3645</v>
      </c>
      <c r="C179" t="s">
        <v>3078</v>
      </c>
      <c r="D179" t="s">
        <v>3324</v>
      </c>
      <c r="E179"/>
      <c r="F179" t="s">
        <v>804</v>
      </c>
      <c r="G179" t="s">
        <v>3822</v>
      </c>
      <c r="H179" t="s">
        <v>215</v>
      </c>
      <c r="I179" s="78">
        <v>7.71</v>
      </c>
      <c r="J179" t="s">
        <v>1237</v>
      </c>
      <c r="K179" t="s">
        <v>102</v>
      </c>
      <c r="L179" s="79">
        <v>3.0499999999999999E-2</v>
      </c>
      <c r="M179" s="79">
        <v>4.1500000000000002E-2</v>
      </c>
      <c r="N179" s="78">
        <v>2321265.02</v>
      </c>
      <c r="O179" s="78">
        <v>95.68</v>
      </c>
      <c r="P179" s="78">
        <v>2220.9863711359999</v>
      </c>
      <c r="Q179" s="79">
        <v>1.1000000000000001E-3</v>
      </c>
      <c r="R179" s="79">
        <v>2.0000000000000001E-4</v>
      </c>
    </row>
    <row r="180" spans="2:18">
      <c r="B180" t="s">
        <v>3645</v>
      </c>
      <c r="C180" t="s">
        <v>3078</v>
      </c>
      <c r="D180" t="s">
        <v>3325</v>
      </c>
      <c r="E180"/>
      <c r="F180" t="s">
        <v>804</v>
      </c>
      <c r="G180" t="s">
        <v>3822</v>
      </c>
      <c r="H180" t="s">
        <v>215</v>
      </c>
      <c r="I180" s="78">
        <v>8.24</v>
      </c>
      <c r="J180" t="s">
        <v>1237</v>
      </c>
      <c r="K180" t="s">
        <v>102</v>
      </c>
      <c r="L180" s="79">
        <v>2.5000000000000001E-2</v>
      </c>
      <c r="M180" s="79">
        <v>2.5000000000000001E-2</v>
      </c>
      <c r="N180" s="78">
        <v>3339785.09</v>
      </c>
      <c r="O180" s="78">
        <v>98.42</v>
      </c>
      <c r="P180" s="78">
        <v>3287.0164855779999</v>
      </c>
      <c r="Q180" s="79">
        <v>1.6999999999999999E-3</v>
      </c>
      <c r="R180" s="79">
        <v>2.9999999999999997E-4</v>
      </c>
    </row>
    <row r="181" spans="2:18">
      <c r="B181" t="s">
        <v>3645</v>
      </c>
      <c r="C181" t="s">
        <v>3078</v>
      </c>
      <c r="D181" t="s">
        <v>3326</v>
      </c>
      <c r="E181"/>
      <c r="F181" t="s">
        <v>794</v>
      </c>
      <c r="G181" t="s">
        <v>2548</v>
      </c>
      <c r="H181" t="s">
        <v>150</v>
      </c>
      <c r="I181" s="78">
        <v>8.81</v>
      </c>
      <c r="J181" t="s">
        <v>1237</v>
      </c>
      <c r="K181" t="s">
        <v>102</v>
      </c>
      <c r="L181" s="79">
        <v>2.5000000000000001E-2</v>
      </c>
      <c r="M181" s="79">
        <v>2.5000000000000001E-2</v>
      </c>
      <c r="N181" s="78">
        <v>286803.09999999998</v>
      </c>
      <c r="O181" s="78">
        <v>94.19</v>
      </c>
      <c r="P181" s="78">
        <v>270.13983989000002</v>
      </c>
      <c r="Q181" s="79">
        <v>1E-4</v>
      </c>
      <c r="R181" s="79">
        <v>0</v>
      </c>
    </row>
    <row r="182" spans="2:18">
      <c r="B182" t="s">
        <v>3823</v>
      </c>
      <c r="C182" t="s">
        <v>3078</v>
      </c>
      <c r="D182" t="s">
        <v>3317</v>
      </c>
      <c r="E182"/>
      <c r="F182" t="s">
        <v>794</v>
      </c>
      <c r="G182" t="s">
        <v>3318</v>
      </c>
      <c r="H182" t="s">
        <v>150</v>
      </c>
      <c r="I182" s="78">
        <v>10.57</v>
      </c>
      <c r="J182" t="s">
        <v>112</v>
      </c>
      <c r="K182" t="s">
        <v>102</v>
      </c>
      <c r="L182" s="79">
        <v>3.5499999999999997E-2</v>
      </c>
      <c r="M182" s="79">
        <v>6.3700000000000007E-2</v>
      </c>
      <c r="N182" s="78">
        <v>4453174.79</v>
      </c>
      <c r="O182" s="78">
        <v>90.55</v>
      </c>
      <c r="P182" s="78">
        <v>4032.349772345</v>
      </c>
      <c r="Q182" s="79">
        <v>2E-3</v>
      </c>
      <c r="R182" s="79">
        <v>4.0000000000000002E-4</v>
      </c>
    </row>
    <row r="183" spans="2:18">
      <c r="B183" t="s">
        <v>3824</v>
      </c>
      <c r="C183" t="s">
        <v>3078</v>
      </c>
      <c r="D183" t="s">
        <v>3346</v>
      </c>
      <c r="E183"/>
      <c r="F183" t="s">
        <v>794</v>
      </c>
      <c r="G183" t="s">
        <v>3318</v>
      </c>
      <c r="H183" t="s">
        <v>150</v>
      </c>
      <c r="I183" s="78">
        <v>10.69</v>
      </c>
      <c r="J183" t="s">
        <v>112</v>
      </c>
      <c r="K183" t="s">
        <v>102</v>
      </c>
      <c r="L183" s="79">
        <v>3.5499999999999997E-2</v>
      </c>
      <c r="M183" s="79">
        <v>6.3799999999999996E-2</v>
      </c>
      <c r="N183" s="78">
        <v>9257033.0199999996</v>
      </c>
      <c r="O183" s="78">
        <v>90.32</v>
      </c>
      <c r="P183" s="78">
        <v>8360.9522236640005</v>
      </c>
      <c r="Q183" s="79">
        <v>4.1999999999999997E-3</v>
      </c>
      <c r="R183" s="79">
        <v>8.0000000000000004E-4</v>
      </c>
    </row>
    <row r="184" spans="2:18">
      <c r="B184" t="s">
        <v>3287</v>
      </c>
      <c r="C184" t="s">
        <v>3078</v>
      </c>
      <c r="D184" t="s">
        <v>3288</v>
      </c>
      <c r="E184"/>
      <c r="F184" t="s">
        <v>804</v>
      </c>
      <c r="G184" t="s">
        <v>3386</v>
      </c>
      <c r="H184" t="s">
        <v>215</v>
      </c>
      <c r="I184" s="78">
        <v>4.42</v>
      </c>
      <c r="J184" t="s">
        <v>468</v>
      </c>
      <c r="K184" t="s">
        <v>102</v>
      </c>
      <c r="L184" s="79">
        <v>2.3599999999999999E-2</v>
      </c>
      <c r="M184" s="79">
        <v>4.4699999999999997E-2</v>
      </c>
      <c r="N184" s="78">
        <v>13398297.68</v>
      </c>
      <c r="O184" s="78">
        <v>96.35</v>
      </c>
      <c r="P184" s="78">
        <v>12909.259814679999</v>
      </c>
      <c r="Q184" s="79">
        <v>6.4999999999999997E-3</v>
      </c>
      <c r="R184" s="79">
        <v>1.1999999999999999E-3</v>
      </c>
    </row>
    <row r="185" spans="2:18">
      <c r="B185" t="s">
        <v>3289</v>
      </c>
      <c r="C185" t="s">
        <v>3078</v>
      </c>
      <c r="D185" t="s">
        <v>3290</v>
      </c>
      <c r="E185"/>
      <c r="F185" t="s">
        <v>3283</v>
      </c>
      <c r="G185" t="s">
        <v>3819</v>
      </c>
      <c r="H185" t="s">
        <v>3081</v>
      </c>
      <c r="I185" s="78">
        <v>2.0499999999999998</v>
      </c>
      <c r="J185" t="s">
        <v>112</v>
      </c>
      <c r="K185" t="s">
        <v>102</v>
      </c>
      <c r="L185" s="79">
        <v>4.4999999999999998E-2</v>
      </c>
      <c r="M185" s="79">
        <v>1.61E-2</v>
      </c>
      <c r="N185" s="78">
        <v>405685.05</v>
      </c>
      <c r="O185" s="78">
        <v>107.83</v>
      </c>
      <c r="P185" s="78">
        <v>437.45018941500001</v>
      </c>
      <c r="Q185" s="79">
        <v>2.0000000000000001E-4</v>
      </c>
      <c r="R185" s="79">
        <v>0</v>
      </c>
    </row>
    <row r="186" spans="2:18">
      <c r="B186" t="s">
        <v>3289</v>
      </c>
      <c r="C186" t="s">
        <v>3078</v>
      </c>
      <c r="D186" t="s">
        <v>3291</v>
      </c>
      <c r="E186"/>
      <c r="F186" t="s">
        <v>3283</v>
      </c>
      <c r="G186" t="s">
        <v>3819</v>
      </c>
      <c r="H186" t="s">
        <v>3081</v>
      </c>
      <c r="I186" s="78">
        <v>2.0499999999999998</v>
      </c>
      <c r="J186" t="s">
        <v>112</v>
      </c>
      <c r="K186" t="s">
        <v>102</v>
      </c>
      <c r="L186" s="79">
        <v>4.7500000000000001E-2</v>
      </c>
      <c r="M186" s="79">
        <v>1.61E-2</v>
      </c>
      <c r="N186" s="78">
        <v>238514.5</v>
      </c>
      <c r="O186" s="78">
        <v>108.26</v>
      </c>
      <c r="P186" s="78">
        <v>258.2157977</v>
      </c>
      <c r="Q186" s="79">
        <v>1E-4</v>
      </c>
      <c r="R186" s="79">
        <v>0</v>
      </c>
    </row>
    <row r="187" spans="2:18">
      <c r="B187" t="s">
        <v>3289</v>
      </c>
      <c r="C187" t="s">
        <v>3078</v>
      </c>
      <c r="D187" t="s">
        <v>3292</v>
      </c>
      <c r="E187"/>
      <c r="F187" t="s">
        <v>804</v>
      </c>
      <c r="G187" t="s">
        <v>3815</v>
      </c>
      <c r="H187" t="s">
        <v>215</v>
      </c>
      <c r="I187" s="78">
        <v>3.03</v>
      </c>
      <c r="J187" t="s">
        <v>112</v>
      </c>
      <c r="K187" t="s">
        <v>102</v>
      </c>
      <c r="L187" s="79">
        <v>2.6100000000000002E-2</v>
      </c>
      <c r="M187" s="79">
        <v>5.0099999999999999E-2</v>
      </c>
      <c r="N187" s="78">
        <v>3211983.9</v>
      </c>
      <c r="O187" s="78">
        <v>93.69</v>
      </c>
      <c r="P187" s="78">
        <v>3009.3077159099998</v>
      </c>
      <c r="Q187" s="79">
        <v>1.5E-3</v>
      </c>
      <c r="R187" s="79">
        <v>2.9999999999999997E-4</v>
      </c>
    </row>
    <row r="188" spans="2:18">
      <c r="B188" t="s">
        <v>3289</v>
      </c>
      <c r="C188" t="s">
        <v>3078</v>
      </c>
      <c r="D188" t="s">
        <v>3293</v>
      </c>
      <c r="E188"/>
      <c r="F188" t="s">
        <v>804</v>
      </c>
      <c r="G188" t="s">
        <v>3294</v>
      </c>
      <c r="H188" t="s">
        <v>215</v>
      </c>
      <c r="I188" s="78">
        <v>3.03</v>
      </c>
      <c r="J188" t="s">
        <v>112</v>
      </c>
      <c r="K188" t="s">
        <v>102</v>
      </c>
      <c r="L188" s="79">
        <v>2.6100000000000002E-2</v>
      </c>
      <c r="M188" s="79">
        <v>4.8300000000000003E-2</v>
      </c>
      <c r="N188" s="78">
        <v>4496779.0599999996</v>
      </c>
      <c r="O188" s="78">
        <v>94.46</v>
      </c>
      <c r="P188" s="78">
        <v>4247.6575000760004</v>
      </c>
      <c r="Q188" s="79">
        <v>2.0999999999999999E-3</v>
      </c>
      <c r="R188" s="79">
        <v>4.0000000000000002E-4</v>
      </c>
    </row>
    <row r="189" spans="2:18">
      <c r="B189" t="s">
        <v>3295</v>
      </c>
      <c r="C189" t="s">
        <v>3078</v>
      </c>
      <c r="D189" t="s">
        <v>3296</v>
      </c>
      <c r="E189"/>
      <c r="F189" t="s">
        <v>804</v>
      </c>
      <c r="G189" t="s">
        <v>2876</v>
      </c>
      <c r="H189" t="s">
        <v>215</v>
      </c>
      <c r="I189" s="78">
        <v>6.74</v>
      </c>
      <c r="J189" t="s">
        <v>127</v>
      </c>
      <c r="K189" t="s">
        <v>102</v>
      </c>
      <c r="L189" s="79">
        <v>4.4999999999999998E-2</v>
      </c>
      <c r="M189" s="79">
        <v>3.8600000000000002E-2</v>
      </c>
      <c r="N189" s="78">
        <v>2607087.59</v>
      </c>
      <c r="O189" s="78">
        <v>106.56</v>
      </c>
      <c r="P189" s="78">
        <v>2778.1125359040002</v>
      </c>
      <c r="Q189" s="79">
        <v>1.4E-3</v>
      </c>
      <c r="R189" s="79">
        <v>2.9999999999999997E-4</v>
      </c>
    </row>
    <row r="190" spans="2:18">
      <c r="B190" t="s">
        <v>3295</v>
      </c>
      <c r="C190" t="s">
        <v>3078</v>
      </c>
      <c r="D190" t="s">
        <v>3297</v>
      </c>
      <c r="E190"/>
      <c r="F190" t="s">
        <v>804</v>
      </c>
      <c r="G190" t="s">
        <v>2876</v>
      </c>
      <c r="H190" t="s">
        <v>215</v>
      </c>
      <c r="I190" s="78">
        <v>6.66</v>
      </c>
      <c r="J190" t="s">
        <v>127</v>
      </c>
      <c r="K190" t="s">
        <v>102</v>
      </c>
      <c r="L190" s="79">
        <v>4.4999999999999998E-2</v>
      </c>
      <c r="M190" s="79">
        <v>3.8100000000000002E-2</v>
      </c>
      <c r="N190" s="78">
        <v>1762421.39</v>
      </c>
      <c r="O190" s="78">
        <v>107.23</v>
      </c>
      <c r="P190" s="78">
        <v>1889.844456497</v>
      </c>
      <c r="Q190" s="79">
        <v>1E-3</v>
      </c>
      <c r="R190" s="79">
        <v>2.0000000000000001E-4</v>
      </c>
    </row>
    <row r="191" spans="2:18">
      <c r="B191" t="s">
        <v>3295</v>
      </c>
      <c r="C191" t="s">
        <v>3078</v>
      </c>
      <c r="D191" t="s">
        <v>3298</v>
      </c>
      <c r="E191"/>
      <c r="F191" t="s">
        <v>804</v>
      </c>
      <c r="G191" t="s">
        <v>2876</v>
      </c>
      <c r="H191" t="s">
        <v>215</v>
      </c>
      <c r="I191" s="78">
        <v>11.33</v>
      </c>
      <c r="J191" t="s">
        <v>127</v>
      </c>
      <c r="K191" t="s">
        <v>102</v>
      </c>
      <c r="L191" s="79">
        <v>4.4999999999999998E-2</v>
      </c>
      <c r="M191" s="79">
        <v>4.0500000000000001E-2</v>
      </c>
      <c r="N191" s="78">
        <v>1621826.8</v>
      </c>
      <c r="O191" s="78">
        <v>107.01</v>
      </c>
      <c r="P191" s="78">
        <v>1735.51685868</v>
      </c>
      <c r="Q191" s="79">
        <v>8.9999999999999998E-4</v>
      </c>
      <c r="R191" s="79">
        <v>2.0000000000000001E-4</v>
      </c>
    </row>
    <row r="192" spans="2:18">
      <c r="B192" t="s">
        <v>3295</v>
      </c>
      <c r="C192" t="s">
        <v>3078</v>
      </c>
      <c r="D192" t="s">
        <v>3299</v>
      </c>
      <c r="E192"/>
      <c r="F192" t="s">
        <v>804</v>
      </c>
      <c r="G192" t="s">
        <v>2876</v>
      </c>
      <c r="H192" t="s">
        <v>215</v>
      </c>
      <c r="I192" s="78">
        <v>11.33</v>
      </c>
      <c r="J192" t="s">
        <v>127</v>
      </c>
      <c r="K192" t="s">
        <v>102</v>
      </c>
      <c r="L192" s="79">
        <v>4.4999999999999998E-2</v>
      </c>
      <c r="M192" s="79">
        <v>4.0500000000000001E-2</v>
      </c>
      <c r="N192" s="78">
        <v>1926219.88</v>
      </c>
      <c r="O192" s="78">
        <v>108.1</v>
      </c>
      <c r="P192" s="78">
        <v>2082.24369028</v>
      </c>
      <c r="Q192" s="79">
        <v>1E-3</v>
      </c>
      <c r="R192" s="79">
        <v>2.0000000000000001E-4</v>
      </c>
    </row>
    <row r="193" spans="2:18">
      <c r="B193" t="s">
        <v>3295</v>
      </c>
      <c r="C193" t="s">
        <v>3078</v>
      </c>
      <c r="D193" t="s">
        <v>3300</v>
      </c>
      <c r="E193"/>
      <c r="F193" t="s">
        <v>804</v>
      </c>
      <c r="G193" t="s">
        <v>2876</v>
      </c>
      <c r="H193" t="s">
        <v>215</v>
      </c>
      <c r="I193" s="78">
        <v>6.86</v>
      </c>
      <c r="J193" t="s">
        <v>127</v>
      </c>
      <c r="K193" t="s">
        <v>102</v>
      </c>
      <c r="L193" s="79">
        <v>4.4999999999999998E-2</v>
      </c>
      <c r="M193" s="79">
        <v>2.8000000000000001E-2</v>
      </c>
      <c r="N193" s="78">
        <v>1873142.67</v>
      </c>
      <c r="O193" s="78">
        <v>107.23</v>
      </c>
      <c r="P193" s="78">
        <v>2008.5708850410001</v>
      </c>
      <c r="Q193" s="79">
        <v>1E-3</v>
      </c>
      <c r="R193" s="79">
        <v>2.0000000000000001E-4</v>
      </c>
    </row>
    <row r="194" spans="2:18">
      <c r="B194" t="s">
        <v>3295</v>
      </c>
      <c r="C194" t="s">
        <v>3078</v>
      </c>
      <c r="D194" t="s">
        <v>3301</v>
      </c>
      <c r="E194"/>
      <c r="F194" t="s">
        <v>804</v>
      </c>
      <c r="G194" t="s">
        <v>2876</v>
      </c>
      <c r="H194" t="s">
        <v>215</v>
      </c>
      <c r="I194" s="78">
        <v>11.33</v>
      </c>
      <c r="J194" t="s">
        <v>127</v>
      </c>
      <c r="K194" t="s">
        <v>102</v>
      </c>
      <c r="L194" s="79">
        <v>4.4999999999999998E-2</v>
      </c>
      <c r="M194" s="79">
        <v>4.0500000000000001E-2</v>
      </c>
      <c r="N194" s="78">
        <v>1354880.6</v>
      </c>
      <c r="O194" s="78">
        <v>106.68</v>
      </c>
      <c r="P194" s="78">
        <v>1445.38662408</v>
      </c>
      <c r="Q194" s="79">
        <v>6.9999999999999999E-4</v>
      </c>
      <c r="R194" s="79">
        <v>1E-4</v>
      </c>
    </row>
    <row r="195" spans="2:18">
      <c r="B195" t="s">
        <v>3295</v>
      </c>
      <c r="C195" t="s">
        <v>3078</v>
      </c>
      <c r="D195" t="s">
        <v>3302</v>
      </c>
      <c r="E195"/>
      <c r="F195" t="s">
        <v>804</v>
      </c>
      <c r="G195" t="s">
        <v>2876</v>
      </c>
      <c r="H195" t="s">
        <v>215</v>
      </c>
      <c r="I195" s="78">
        <v>11.33</v>
      </c>
      <c r="J195" t="s">
        <v>127</v>
      </c>
      <c r="K195" t="s">
        <v>102</v>
      </c>
      <c r="L195" s="79">
        <v>4.4999999999999998E-2</v>
      </c>
      <c r="M195" s="79">
        <v>4.0500000000000001E-2</v>
      </c>
      <c r="N195" s="78">
        <v>1771742.2</v>
      </c>
      <c r="O195" s="78">
        <v>101.32</v>
      </c>
      <c r="P195" s="78">
        <v>1795.12919704</v>
      </c>
      <c r="Q195" s="79">
        <v>8.9999999999999998E-4</v>
      </c>
      <c r="R195" s="79">
        <v>2.0000000000000001E-4</v>
      </c>
    </row>
    <row r="196" spans="2:18">
      <c r="B196" t="s">
        <v>3295</v>
      </c>
      <c r="C196" t="s">
        <v>3078</v>
      </c>
      <c r="D196" t="s">
        <v>3303</v>
      </c>
      <c r="E196"/>
      <c r="F196" t="s">
        <v>804</v>
      </c>
      <c r="G196" t="s">
        <v>2876</v>
      </c>
      <c r="H196" t="s">
        <v>215</v>
      </c>
      <c r="I196" s="78">
        <v>11.33</v>
      </c>
      <c r="J196" t="s">
        <v>127</v>
      </c>
      <c r="K196" t="s">
        <v>102</v>
      </c>
      <c r="L196" s="79">
        <v>4.4999999999999998E-2</v>
      </c>
      <c r="M196" s="79">
        <v>4.0800000000000003E-2</v>
      </c>
      <c r="N196" s="78">
        <v>725965.88</v>
      </c>
      <c r="O196" s="78">
        <v>101.29</v>
      </c>
      <c r="P196" s="78">
        <v>735.33083985200005</v>
      </c>
      <c r="Q196" s="79">
        <v>4.0000000000000002E-4</v>
      </c>
      <c r="R196" s="79">
        <v>1E-4</v>
      </c>
    </row>
    <row r="197" spans="2:18">
      <c r="B197" t="s">
        <v>3295</v>
      </c>
      <c r="C197" t="s">
        <v>3078</v>
      </c>
      <c r="D197" t="s">
        <v>3304</v>
      </c>
      <c r="E197"/>
      <c r="F197" t="s">
        <v>804</v>
      </c>
      <c r="G197" t="s">
        <v>2876</v>
      </c>
      <c r="H197" t="s">
        <v>215</v>
      </c>
      <c r="I197" s="78">
        <v>11.33</v>
      </c>
      <c r="J197" t="s">
        <v>127</v>
      </c>
      <c r="K197" t="s">
        <v>102</v>
      </c>
      <c r="L197" s="79">
        <v>4.4999999999999998E-2</v>
      </c>
      <c r="M197" s="79">
        <v>4.0800000000000003E-2</v>
      </c>
      <c r="N197" s="78">
        <v>549235.88</v>
      </c>
      <c r="O197" s="78">
        <v>104.6</v>
      </c>
      <c r="P197" s="78">
        <v>574.50073048000002</v>
      </c>
      <c r="Q197" s="79">
        <v>2.9999999999999997E-4</v>
      </c>
      <c r="R197" s="79">
        <v>1E-4</v>
      </c>
    </row>
    <row r="198" spans="2:18">
      <c r="B198" t="s">
        <v>3295</v>
      </c>
      <c r="C198" t="s">
        <v>3078</v>
      </c>
      <c r="D198" t="s">
        <v>3305</v>
      </c>
      <c r="E198"/>
      <c r="F198" t="s">
        <v>804</v>
      </c>
      <c r="G198" t="s">
        <v>2876</v>
      </c>
      <c r="H198" t="s">
        <v>215</v>
      </c>
      <c r="I198" s="78">
        <v>11.33</v>
      </c>
      <c r="J198" t="s">
        <v>127</v>
      </c>
      <c r="K198" t="s">
        <v>102</v>
      </c>
      <c r="L198" s="79">
        <v>4.4999999999999998E-2</v>
      </c>
      <c r="M198" s="79">
        <v>4.0800000000000003E-2</v>
      </c>
      <c r="N198" s="78">
        <v>3519915.62</v>
      </c>
      <c r="O198" s="78">
        <v>99.27</v>
      </c>
      <c r="P198" s="78">
        <v>3494.2202359739999</v>
      </c>
      <c r="Q198" s="79">
        <v>1.8E-3</v>
      </c>
      <c r="R198" s="79">
        <v>2.9999999999999997E-4</v>
      </c>
    </row>
    <row r="199" spans="2:18">
      <c r="B199" t="s">
        <v>3295</v>
      </c>
      <c r="C199" t="s">
        <v>3078</v>
      </c>
      <c r="D199" t="s">
        <v>3306</v>
      </c>
      <c r="E199"/>
      <c r="F199" t="s">
        <v>804</v>
      </c>
      <c r="G199" t="s">
        <v>2876</v>
      </c>
      <c r="H199" t="s">
        <v>215</v>
      </c>
      <c r="I199" s="78">
        <v>11.32</v>
      </c>
      <c r="J199" t="s">
        <v>127</v>
      </c>
      <c r="K199" t="s">
        <v>102</v>
      </c>
      <c r="L199" s="79">
        <v>4.4999999999999998E-2</v>
      </c>
      <c r="M199" s="79">
        <v>4.1099999999999998E-2</v>
      </c>
      <c r="N199" s="78">
        <v>662005.93999999994</v>
      </c>
      <c r="O199" s="78">
        <v>97.01</v>
      </c>
      <c r="P199" s="78">
        <v>642.21196239400001</v>
      </c>
      <c r="Q199" s="79">
        <v>2.9999999999999997E-4</v>
      </c>
      <c r="R199" s="79">
        <v>1E-4</v>
      </c>
    </row>
    <row r="200" spans="2:18">
      <c r="B200" t="s">
        <v>3295</v>
      </c>
      <c r="C200" t="s">
        <v>3078</v>
      </c>
      <c r="D200" t="s">
        <v>3307</v>
      </c>
      <c r="E200"/>
      <c r="F200" t="s">
        <v>804</v>
      </c>
      <c r="G200" t="s">
        <v>2876</v>
      </c>
      <c r="H200" t="s">
        <v>215</v>
      </c>
      <c r="I200" s="78">
        <v>11.32</v>
      </c>
      <c r="J200" t="s">
        <v>127</v>
      </c>
      <c r="K200" t="s">
        <v>102</v>
      </c>
      <c r="L200" s="79">
        <v>4.4999999999999998E-2</v>
      </c>
      <c r="M200" s="79">
        <v>4.1099999999999998E-2</v>
      </c>
      <c r="N200" s="78">
        <v>834210.8</v>
      </c>
      <c r="O200" s="78">
        <v>96.74</v>
      </c>
      <c r="P200" s="78">
        <v>807.01552791999995</v>
      </c>
      <c r="Q200" s="79">
        <v>4.0000000000000002E-4</v>
      </c>
      <c r="R200" s="79">
        <v>1E-4</v>
      </c>
    </row>
    <row r="201" spans="2:18">
      <c r="B201" t="s">
        <v>3295</v>
      </c>
      <c r="C201" t="s">
        <v>3078</v>
      </c>
      <c r="D201" t="s">
        <v>3308</v>
      </c>
      <c r="E201"/>
      <c r="F201" t="s">
        <v>804</v>
      </c>
      <c r="G201" t="s">
        <v>2876</v>
      </c>
      <c r="H201" t="s">
        <v>215</v>
      </c>
      <c r="I201" s="78">
        <v>11.31</v>
      </c>
      <c r="J201" t="s">
        <v>127</v>
      </c>
      <c r="K201" t="s">
        <v>102</v>
      </c>
      <c r="L201" s="79">
        <v>4.4999999999999998E-2</v>
      </c>
      <c r="M201" s="79">
        <v>4.1399999999999999E-2</v>
      </c>
      <c r="N201" s="78">
        <v>258467.32</v>
      </c>
      <c r="O201" s="78">
        <v>94.4</v>
      </c>
      <c r="P201" s="78">
        <v>243.99315007999999</v>
      </c>
      <c r="Q201" s="79">
        <v>1E-4</v>
      </c>
      <c r="R201" s="79">
        <v>0</v>
      </c>
    </row>
    <row r="202" spans="2:18">
      <c r="B202" t="s">
        <v>3295</v>
      </c>
      <c r="C202" t="s">
        <v>3078</v>
      </c>
      <c r="D202" t="s">
        <v>3309</v>
      </c>
      <c r="E202"/>
      <c r="F202" t="s">
        <v>804</v>
      </c>
      <c r="G202" t="s">
        <v>2876</v>
      </c>
      <c r="H202" t="s">
        <v>215</v>
      </c>
      <c r="I202" s="78">
        <v>10.85</v>
      </c>
      <c r="J202" t="s">
        <v>127</v>
      </c>
      <c r="K202" t="s">
        <v>102</v>
      </c>
      <c r="L202" s="79">
        <v>4.4999999999999998E-2</v>
      </c>
      <c r="M202" s="79">
        <v>5.7700000000000001E-2</v>
      </c>
      <c r="N202" s="78">
        <v>274590.76</v>
      </c>
      <c r="O202" s="78">
        <v>94.88</v>
      </c>
      <c r="P202" s="78">
        <v>260.531713088</v>
      </c>
      <c r="Q202" s="79">
        <v>1E-4</v>
      </c>
      <c r="R202" s="79">
        <v>0</v>
      </c>
    </row>
    <row r="203" spans="2:18">
      <c r="B203" t="s">
        <v>3295</v>
      </c>
      <c r="C203" t="s">
        <v>3078</v>
      </c>
      <c r="D203" t="s">
        <v>3310</v>
      </c>
      <c r="E203"/>
      <c r="F203" t="s">
        <v>804</v>
      </c>
      <c r="G203" t="s">
        <v>2876</v>
      </c>
      <c r="H203" t="s">
        <v>215</v>
      </c>
      <c r="I203" s="78">
        <v>10.98</v>
      </c>
      <c r="J203" t="s">
        <v>127</v>
      </c>
      <c r="K203" t="s">
        <v>102</v>
      </c>
      <c r="L203" s="79">
        <v>4.4999999999999998E-2</v>
      </c>
      <c r="M203" s="79">
        <v>5.33E-2</v>
      </c>
      <c r="N203" s="78">
        <v>484498.85</v>
      </c>
      <c r="O203" s="78">
        <v>95.31</v>
      </c>
      <c r="P203" s="78">
        <v>461.77585393499999</v>
      </c>
      <c r="Q203" s="79">
        <v>2.0000000000000001E-4</v>
      </c>
      <c r="R203" s="79">
        <v>0</v>
      </c>
    </row>
    <row r="204" spans="2:18">
      <c r="B204" t="s">
        <v>3295</v>
      </c>
      <c r="C204" t="s">
        <v>3078</v>
      </c>
      <c r="D204" t="s">
        <v>3311</v>
      </c>
      <c r="E204"/>
      <c r="F204" t="s">
        <v>804</v>
      </c>
      <c r="G204" t="s">
        <v>2876</v>
      </c>
      <c r="H204" t="s">
        <v>215</v>
      </c>
      <c r="I204" s="78">
        <v>9.07</v>
      </c>
      <c r="J204" t="s">
        <v>127</v>
      </c>
      <c r="K204" t="s">
        <v>102</v>
      </c>
      <c r="L204" s="79">
        <v>4.4999999999999998E-2</v>
      </c>
      <c r="M204" s="79">
        <v>2.5499999999999998E-2</v>
      </c>
      <c r="N204" s="78">
        <v>511484.32</v>
      </c>
      <c r="O204" s="78">
        <v>106.38</v>
      </c>
      <c r="P204" s="78">
        <v>544.11701961599999</v>
      </c>
      <c r="Q204" s="79">
        <v>2.9999999999999997E-4</v>
      </c>
      <c r="R204" s="79">
        <v>1E-4</v>
      </c>
    </row>
    <row r="205" spans="2:18">
      <c r="B205" t="s">
        <v>3295</v>
      </c>
      <c r="C205" t="s">
        <v>3078</v>
      </c>
      <c r="D205" t="s">
        <v>3312</v>
      </c>
      <c r="E205"/>
      <c r="F205" t="s">
        <v>804</v>
      </c>
      <c r="G205" t="s">
        <v>2876</v>
      </c>
      <c r="H205" t="s">
        <v>215</v>
      </c>
      <c r="I205" s="78">
        <v>9.0500000000000007</v>
      </c>
      <c r="J205" t="s">
        <v>127</v>
      </c>
      <c r="K205" t="s">
        <v>102</v>
      </c>
      <c r="L205" s="79">
        <v>4.4999999999999998E-2</v>
      </c>
      <c r="M205" s="79">
        <v>2.63E-2</v>
      </c>
      <c r="N205" s="78">
        <v>936558.59</v>
      </c>
      <c r="O205" s="78">
        <v>106.51</v>
      </c>
      <c r="P205" s="78">
        <v>997.52855420900005</v>
      </c>
      <c r="Q205" s="79">
        <v>5.0000000000000001E-4</v>
      </c>
      <c r="R205" s="79">
        <v>1E-4</v>
      </c>
    </row>
    <row r="206" spans="2:18">
      <c r="B206" t="s">
        <v>3221</v>
      </c>
      <c r="C206" t="s">
        <v>3078</v>
      </c>
      <c r="D206" t="s">
        <v>3316</v>
      </c>
      <c r="E206"/>
      <c r="F206" t="s">
        <v>804</v>
      </c>
      <c r="G206" t="s">
        <v>326</v>
      </c>
      <c r="H206" t="s">
        <v>215</v>
      </c>
      <c r="I206" s="78">
        <v>7.41</v>
      </c>
      <c r="J206" t="s">
        <v>1113</v>
      </c>
      <c r="K206" t="s">
        <v>102</v>
      </c>
      <c r="L206" s="79">
        <v>0.04</v>
      </c>
      <c r="M206" s="79">
        <v>3.8600000000000002E-2</v>
      </c>
      <c r="N206" s="78">
        <v>743505.21</v>
      </c>
      <c r="O206" s="78">
        <v>92.74</v>
      </c>
      <c r="P206" s="78">
        <v>689.52673175400002</v>
      </c>
      <c r="Q206" s="79">
        <v>2.9999999999999997E-4</v>
      </c>
      <c r="R206" s="79">
        <v>1E-4</v>
      </c>
    </row>
    <row r="207" spans="2:18">
      <c r="B207" t="s">
        <v>3223</v>
      </c>
      <c r="C207" t="s">
        <v>3078</v>
      </c>
      <c r="D207" t="s">
        <v>3327</v>
      </c>
      <c r="E207"/>
      <c r="F207" t="s">
        <v>804</v>
      </c>
      <c r="G207" t="s">
        <v>2937</v>
      </c>
      <c r="H207" t="s">
        <v>215</v>
      </c>
      <c r="I207" s="78">
        <v>8.67</v>
      </c>
      <c r="J207" t="s">
        <v>1237</v>
      </c>
      <c r="K207" t="s">
        <v>102</v>
      </c>
      <c r="L207" s="79">
        <v>2.7199999999999998E-2</v>
      </c>
      <c r="M207" s="79">
        <v>2.3199999999999998E-2</v>
      </c>
      <c r="N207" s="78">
        <v>881484.78</v>
      </c>
      <c r="O207" s="78">
        <v>91.96</v>
      </c>
      <c r="P207" s="78">
        <v>810.61340368799995</v>
      </c>
      <c r="Q207" s="79">
        <v>4.0000000000000002E-4</v>
      </c>
      <c r="R207" s="79">
        <v>1E-4</v>
      </c>
    </row>
    <row r="208" spans="2:18">
      <c r="B208" t="s">
        <v>3223</v>
      </c>
      <c r="C208" t="s">
        <v>3078</v>
      </c>
      <c r="D208" t="s">
        <v>3328</v>
      </c>
      <c r="E208"/>
      <c r="F208" t="s">
        <v>794</v>
      </c>
      <c r="G208" t="s">
        <v>2937</v>
      </c>
      <c r="H208" t="s">
        <v>150</v>
      </c>
      <c r="I208" s="78">
        <v>8.5</v>
      </c>
      <c r="J208" t="s">
        <v>1237</v>
      </c>
      <c r="K208" t="s">
        <v>102</v>
      </c>
      <c r="L208" s="79">
        <v>2.7199999999999998E-2</v>
      </c>
      <c r="M208" s="79">
        <v>2.0299999999999999E-2</v>
      </c>
      <c r="N208" s="78">
        <v>869677.12</v>
      </c>
      <c r="O208" s="78">
        <v>87.82</v>
      </c>
      <c r="P208" s="78">
        <v>763.75044678400002</v>
      </c>
      <c r="Q208" s="79">
        <v>4.0000000000000002E-4</v>
      </c>
      <c r="R208" s="79">
        <v>1E-4</v>
      </c>
    </row>
    <row r="209" spans="2:18">
      <c r="B209" t="s">
        <v>3223</v>
      </c>
      <c r="C209" t="s">
        <v>3078</v>
      </c>
      <c r="D209" t="s">
        <v>3329</v>
      </c>
      <c r="E209"/>
      <c r="F209" t="s">
        <v>3283</v>
      </c>
      <c r="G209" t="s">
        <v>2934</v>
      </c>
      <c r="H209" t="s">
        <v>3081</v>
      </c>
      <c r="I209" s="78">
        <v>7.52</v>
      </c>
      <c r="J209" t="s">
        <v>1237</v>
      </c>
      <c r="K209" t="s">
        <v>102</v>
      </c>
      <c r="L209" s="79">
        <v>2.53E-2</v>
      </c>
      <c r="M209" s="79">
        <v>5.2400000000000002E-2</v>
      </c>
      <c r="N209" s="78">
        <v>1077183.68</v>
      </c>
      <c r="O209" s="78">
        <v>81.11</v>
      </c>
      <c r="P209" s="78">
        <v>873.70368284799997</v>
      </c>
      <c r="Q209" s="79">
        <v>4.0000000000000002E-4</v>
      </c>
      <c r="R209" s="79">
        <v>1E-4</v>
      </c>
    </row>
    <row r="210" spans="2:18">
      <c r="B210" t="s">
        <v>3330</v>
      </c>
      <c r="C210" t="s">
        <v>3078</v>
      </c>
      <c r="D210" t="s">
        <v>3331</v>
      </c>
      <c r="E210"/>
      <c r="F210" t="s">
        <v>794</v>
      </c>
      <c r="G210" t="s">
        <v>3815</v>
      </c>
      <c r="H210" t="s">
        <v>150</v>
      </c>
      <c r="I210" s="78">
        <v>7.65</v>
      </c>
      <c r="J210" t="s">
        <v>112</v>
      </c>
      <c r="K210" t="s">
        <v>102</v>
      </c>
      <c r="L210" s="79">
        <v>3.5499999999999997E-2</v>
      </c>
      <c r="M210" s="79">
        <v>6.6100000000000006E-2</v>
      </c>
      <c r="N210" s="78">
        <v>2353987.09</v>
      </c>
      <c r="O210" s="78">
        <v>100.57</v>
      </c>
      <c r="P210" s="78">
        <v>2367.4048164129999</v>
      </c>
      <c r="Q210" s="79">
        <v>1.1999999999999999E-3</v>
      </c>
      <c r="R210" s="79">
        <v>2.0000000000000001E-4</v>
      </c>
    </row>
    <row r="211" spans="2:18">
      <c r="B211" t="s">
        <v>3330</v>
      </c>
      <c r="C211" t="s">
        <v>3078</v>
      </c>
      <c r="D211" t="s">
        <v>3333</v>
      </c>
      <c r="E211"/>
      <c r="F211" t="s">
        <v>794</v>
      </c>
      <c r="G211" t="s">
        <v>3815</v>
      </c>
      <c r="H211" t="s">
        <v>150</v>
      </c>
      <c r="I211" s="78">
        <v>8.94</v>
      </c>
      <c r="J211" t="s">
        <v>112</v>
      </c>
      <c r="K211" t="s">
        <v>102</v>
      </c>
      <c r="L211" s="79">
        <v>3.5499999999999997E-2</v>
      </c>
      <c r="M211" s="79">
        <v>2.23E-2</v>
      </c>
      <c r="N211" s="78">
        <v>2159325.83</v>
      </c>
      <c r="O211" s="78">
        <v>100.83</v>
      </c>
      <c r="P211" s="78">
        <v>2177.2482343890001</v>
      </c>
      <c r="Q211" s="79">
        <v>1.1000000000000001E-3</v>
      </c>
      <c r="R211" s="79">
        <v>2.0000000000000001E-4</v>
      </c>
    </row>
    <row r="212" spans="2:18">
      <c r="B212" t="s">
        <v>3330</v>
      </c>
      <c r="C212" t="s">
        <v>3078</v>
      </c>
      <c r="D212" t="s">
        <v>3335</v>
      </c>
      <c r="E212"/>
      <c r="F212" t="s">
        <v>794</v>
      </c>
      <c r="G212" t="s">
        <v>3815</v>
      </c>
      <c r="H212" t="s">
        <v>150</v>
      </c>
      <c r="I212" s="78">
        <v>8.8000000000000007</v>
      </c>
      <c r="J212" t="s">
        <v>112</v>
      </c>
      <c r="K212" t="s">
        <v>102</v>
      </c>
      <c r="L212" s="79">
        <v>3.5499999999999997E-2</v>
      </c>
      <c r="M212" s="79">
        <v>2.6599999999999999E-2</v>
      </c>
      <c r="N212" s="78">
        <v>1508665.86</v>
      </c>
      <c r="O212" s="78">
        <v>100.19</v>
      </c>
      <c r="P212" s="78">
        <v>1511.5323251340001</v>
      </c>
      <c r="Q212" s="79">
        <v>8.0000000000000004E-4</v>
      </c>
      <c r="R212" s="79">
        <v>1E-4</v>
      </c>
    </row>
    <row r="213" spans="2:18">
      <c r="B213" t="s">
        <v>3330</v>
      </c>
      <c r="C213" t="s">
        <v>3078</v>
      </c>
      <c r="D213" t="s">
        <v>3337</v>
      </c>
      <c r="E213"/>
      <c r="F213" t="s">
        <v>794</v>
      </c>
      <c r="G213" t="s">
        <v>3815</v>
      </c>
      <c r="H213" t="s">
        <v>150</v>
      </c>
      <c r="I213" s="78">
        <v>8.14</v>
      </c>
      <c r="J213" t="s">
        <v>112</v>
      </c>
      <c r="K213" t="s">
        <v>102</v>
      </c>
      <c r="L213" s="79">
        <v>3.5499999999999997E-2</v>
      </c>
      <c r="M213" s="79">
        <v>4.0500000000000001E-2</v>
      </c>
      <c r="N213" s="78">
        <v>559636.62</v>
      </c>
      <c r="O213" s="78">
        <v>104.52</v>
      </c>
      <c r="P213" s="78">
        <v>584.932195224</v>
      </c>
      <c r="Q213" s="79">
        <v>2.9999999999999997E-4</v>
      </c>
      <c r="R213" s="79">
        <v>1E-4</v>
      </c>
    </row>
    <row r="214" spans="2:18">
      <c r="B214" t="s">
        <v>3330</v>
      </c>
      <c r="C214" t="s">
        <v>3078</v>
      </c>
      <c r="D214" t="s">
        <v>3339</v>
      </c>
      <c r="E214"/>
      <c r="F214" t="s">
        <v>794</v>
      </c>
      <c r="G214" t="s">
        <v>3815</v>
      </c>
      <c r="H214" t="s">
        <v>150</v>
      </c>
      <c r="I214" s="78">
        <v>7.49</v>
      </c>
      <c r="J214" t="s">
        <v>112</v>
      </c>
      <c r="K214" t="s">
        <v>102</v>
      </c>
      <c r="L214" s="79">
        <v>3.5499999999999997E-2</v>
      </c>
      <c r="M214" s="79">
        <v>6.6199999999999995E-2</v>
      </c>
      <c r="N214" s="78">
        <v>1787072.96</v>
      </c>
      <c r="O214" s="78">
        <v>90.92</v>
      </c>
      <c r="P214" s="78">
        <v>1624.8067352319999</v>
      </c>
      <c r="Q214" s="79">
        <v>8.0000000000000004E-4</v>
      </c>
      <c r="R214" s="79">
        <v>1E-4</v>
      </c>
    </row>
    <row r="215" spans="2:18">
      <c r="B215" t="s">
        <v>3330</v>
      </c>
      <c r="C215" t="s">
        <v>3078</v>
      </c>
      <c r="D215" t="s">
        <v>3342</v>
      </c>
      <c r="E215"/>
      <c r="F215" t="s">
        <v>794</v>
      </c>
      <c r="G215" t="s">
        <v>3815</v>
      </c>
      <c r="H215" t="s">
        <v>150</v>
      </c>
      <c r="I215" s="78">
        <v>7.48</v>
      </c>
      <c r="J215" t="s">
        <v>112</v>
      </c>
      <c r="K215" t="s">
        <v>102</v>
      </c>
      <c r="L215" s="79">
        <v>3.5499999999999997E-2</v>
      </c>
      <c r="M215" s="79">
        <v>6.6400000000000001E-2</v>
      </c>
      <c r="N215" s="78">
        <v>1108888.8999999999</v>
      </c>
      <c r="O215" s="78">
        <v>87.46</v>
      </c>
      <c r="P215" s="78">
        <v>969.83423194</v>
      </c>
      <c r="Q215" s="79">
        <v>5.0000000000000001E-4</v>
      </c>
      <c r="R215" s="79">
        <v>1E-4</v>
      </c>
    </row>
    <row r="216" spans="2:18">
      <c r="B216" t="s">
        <v>3330</v>
      </c>
      <c r="C216" t="s">
        <v>3078</v>
      </c>
      <c r="D216" t="s">
        <v>3345</v>
      </c>
      <c r="E216"/>
      <c r="F216" t="s">
        <v>794</v>
      </c>
      <c r="G216" t="s">
        <v>3344</v>
      </c>
      <c r="H216" t="s">
        <v>150</v>
      </c>
      <c r="I216" s="78">
        <v>7.48</v>
      </c>
      <c r="J216" t="s">
        <v>112</v>
      </c>
      <c r="K216" t="s">
        <v>102</v>
      </c>
      <c r="L216" s="79">
        <v>3.5499999999999997E-2</v>
      </c>
      <c r="M216" s="79">
        <v>6.6199999999999995E-2</v>
      </c>
      <c r="N216" s="78">
        <v>3023687.94</v>
      </c>
      <c r="O216" s="78">
        <v>88.58</v>
      </c>
      <c r="P216" s="78">
        <v>2678.3827772519999</v>
      </c>
      <c r="Q216" s="79">
        <v>1.2999999999999999E-3</v>
      </c>
      <c r="R216" s="79">
        <v>2.0000000000000001E-4</v>
      </c>
    </row>
    <row r="217" spans="2:18">
      <c r="B217" t="s">
        <v>3825</v>
      </c>
      <c r="C217" t="s">
        <v>3078</v>
      </c>
      <c r="D217" t="s">
        <v>3332</v>
      </c>
      <c r="E217"/>
      <c r="F217" t="s">
        <v>794</v>
      </c>
      <c r="G217" t="s">
        <v>3815</v>
      </c>
      <c r="H217" t="s">
        <v>150</v>
      </c>
      <c r="I217" s="78">
        <v>0.01</v>
      </c>
      <c r="J217" t="s">
        <v>112</v>
      </c>
      <c r="K217" t="s">
        <v>102</v>
      </c>
      <c r="L217" s="79">
        <v>3.5499999999999997E-2</v>
      </c>
      <c r="M217" s="79">
        <v>5.9999999999999995E-4</v>
      </c>
      <c r="N217" s="78">
        <v>1057588.44</v>
      </c>
      <c r="O217" s="78">
        <v>107.22</v>
      </c>
      <c r="P217" s="78">
        <v>1133.9463253680001</v>
      </c>
      <c r="Q217" s="79">
        <v>5.9999999999999995E-4</v>
      </c>
      <c r="R217" s="79">
        <v>1E-4</v>
      </c>
    </row>
    <row r="218" spans="2:18">
      <c r="B218" t="s">
        <v>3825</v>
      </c>
      <c r="C218" t="s">
        <v>3078</v>
      </c>
      <c r="D218" t="s">
        <v>3334</v>
      </c>
      <c r="E218"/>
      <c r="F218" t="s">
        <v>794</v>
      </c>
      <c r="G218" t="s">
        <v>3815</v>
      </c>
      <c r="H218" t="s">
        <v>150</v>
      </c>
      <c r="I218" s="78">
        <v>8.94</v>
      </c>
      <c r="J218" t="s">
        <v>112</v>
      </c>
      <c r="K218" t="s">
        <v>102</v>
      </c>
      <c r="L218" s="79">
        <v>3.5499999999999997E-2</v>
      </c>
      <c r="M218" s="79">
        <v>2.23E-2</v>
      </c>
      <c r="N218" s="78">
        <v>970131.83</v>
      </c>
      <c r="O218" s="78">
        <v>107.15</v>
      </c>
      <c r="P218" s="78">
        <v>1039.496255845</v>
      </c>
      <c r="Q218" s="79">
        <v>5.0000000000000001E-4</v>
      </c>
      <c r="R218" s="79">
        <v>1E-4</v>
      </c>
    </row>
    <row r="219" spans="2:18">
      <c r="B219" t="s">
        <v>3825</v>
      </c>
      <c r="C219" t="s">
        <v>3078</v>
      </c>
      <c r="D219" t="s">
        <v>3336</v>
      </c>
      <c r="E219"/>
      <c r="F219" t="s">
        <v>794</v>
      </c>
      <c r="G219" t="s">
        <v>3815</v>
      </c>
      <c r="H219" t="s">
        <v>150</v>
      </c>
      <c r="I219" s="78">
        <v>7.92</v>
      </c>
      <c r="J219" t="s">
        <v>112</v>
      </c>
      <c r="K219" t="s">
        <v>102</v>
      </c>
      <c r="L219" s="79">
        <v>3.5499999999999997E-2</v>
      </c>
      <c r="M219" s="79">
        <v>4.7899999999999998E-2</v>
      </c>
      <c r="N219" s="78">
        <v>677807.17</v>
      </c>
      <c r="O219" s="78">
        <v>105.05</v>
      </c>
      <c r="P219" s="78">
        <v>712.036432085</v>
      </c>
      <c r="Q219" s="79">
        <v>4.0000000000000002E-4</v>
      </c>
      <c r="R219" s="79">
        <v>1E-4</v>
      </c>
    </row>
    <row r="220" spans="2:18">
      <c r="B220" t="s">
        <v>3825</v>
      </c>
      <c r="C220" t="s">
        <v>3078</v>
      </c>
      <c r="D220" t="s">
        <v>3338</v>
      </c>
      <c r="E220"/>
      <c r="F220" t="s">
        <v>794</v>
      </c>
      <c r="G220" t="s">
        <v>3815</v>
      </c>
      <c r="H220" t="s">
        <v>150</v>
      </c>
      <c r="I220" s="78">
        <v>1.25</v>
      </c>
      <c r="J220" t="s">
        <v>112</v>
      </c>
      <c r="K220" t="s">
        <v>102</v>
      </c>
      <c r="L220" s="79">
        <v>3.5499999999999997E-2</v>
      </c>
      <c r="M220" s="79">
        <v>1.34E-2</v>
      </c>
      <c r="N220" s="78">
        <v>251430.95</v>
      </c>
      <c r="O220" s="78">
        <v>113.24</v>
      </c>
      <c r="P220" s="78">
        <v>284.72040778000002</v>
      </c>
      <c r="Q220" s="79">
        <v>1E-4</v>
      </c>
      <c r="R220" s="79">
        <v>0</v>
      </c>
    </row>
    <row r="221" spans="2:18">
      <c r="B221" t="s">
        <v>3825</v>
      </c>
      <c r="C221" t="s">
        <v>3078</v>
      </c>
      <c r="D221" t="s">
        <v>3340</v>
      </c>
      <c r="E221"/>
      <c r="F221" t="s">
        <v>794</v>
      </c>
      <c r="G221" t="s">
        <v>3815</v>
      </c>
      <c r="H221" t="s">
        <v>150</v>
      </c>
      <c r="I221" s="78">
        <v>7.64</v>
      </c>
      <c r="J221" t="s">
        <v>112</v>
      </c>
      <c r="K221" t="s">
        <v>102</v>
      </c>
      <c r="L221" s="79">
        <v>3.5499999999999997E-2</v>
      </c>
      <c r="M221" s="79">
        <v>5.7599999999999998E-2</v>
      </c>
      <c r="N221" s="78">
        <v>802887.87</v>
      </c>
      <c r="O221" s="78">
        <v>95.32</v>
      </c>
      <c r="P221" s="78">
        <v>765.31271768399995</v>
      </c>
      <c r="Q221" s="79">
        <v>4.0000000000000002E-4</v>
      </c>
      <c r="R221" s="79">
        <v>1E-4</v>
      </c>
    </row>
    <row r="222" spans="2:18">
      <c r="B222" t="s">
        <v>3825</v>
      </c>
      <c r="C222" t="s">
        <v>3078</v>
      </c>
      <c r="D222" t="s">
        <v>3341</v>
      </c>
      <c r="E222"/>
      <c r="F222" t="s">
        <v>794</v>
      </c>
      <c r="G222" t="s">
        <v>3815</v>
      </c>
      <c r="H222" t="s">
        <v>150</v>
      </c>
      <c r="I222" s="78">
        <v>0.01</v>
      </c>
      <c r="J222" t="s">
        <v>112</v>
      </c>
      <c r="K222" t="s">
        <v>102</v>
      </c>
      <c r="L222" s="79">
        <v>3.5499999999999997E-2</v>
      </c>
      <c r="M222" s="79">
        <v>8.3799999999999999E-2</v>
      </c>
      <c r="N222" s="78">
        <v>498196.37</v>
      </c>
      <c r="O222" s="78">
        <v>90.13</v>
      </c>
      <c r="P222" s="78">
        <v>449.02438828099997</v>
      </c>
      <c r="Q222" s="79">
        <v>2.0000000000000001E-4</v>
      </c>
      <c r="R222" s="79">
        <v>0</v>
      </c>
    </row>
    <row r="223" spans="2:18">
      <c r="B223" t="s">
        <v>3825</v>
      </c>
      <c r="C223" t="s">
        <v>3078</v>
      </c>
      <c r="D223" t="s">
        <v>3343</v>
      </c>
      <c r="E223"/>
      <c r="F223" t="s">
        <v>794</v>
      </c>
      <c r="G223" t="s">
        <v>3344</v>
      </c>
      <c r="H223" t="s">
        <v>150</v>
      </c>
      <c r="I223" s="78">
        <v>7.48</v>
      </c>
      <c r="J223" t="s">
        <v>112</v>
      </c>
      <c r="K223" t="s">
        <v>102</v>
      </c>
      <c r="L223" s="79">
        <v>3.5499999999999997E-2</v>
      </c>
      <c r="M223" s="79">
        <v>6.6199999999999995E-2</v>
      </c>
      <c r="N223" s="78">
        <v>1358468.44</v>
      </c>
      <c r="O223" s="78">
        <v>94.46</v>
      </c>
      <c r="P223" s="78">
        <v>1283.2092884240001</v>
      </c>
      <c r="Q223" s="79">
        <v>5.9999999999999995E-4</v>
      </c>
      <c r="R223" s="79">
        <v>1E-4</v>
      </c>
    </row>
    <row r="224" spans="2:18">
      <c r="B224" t="s">
        <v>3826</v>
      </c>
      <c r="C224" t="s">
        <v>3078</v>
      </c>
      <c r="D224" t="s">
        <v>3313</v>
      </c>
      <c r="E224"/>
      <c r="F224" t="s">
        <v>3283</v>
      </c>
      <c r="G224" t="s">
        <v>3039</v>
      </c>
      <c r="H224" t="s">
        <v>3081</v>
      </c>
      <c r="I224" s="78">
        <v>4.72</v>
      </c>
      <c r="J224" t="s">
        <v>1177</v>
      </c>
      <c r="K224" t="s">
        <v>102</v>
      </c>
      <c r="L224" s="79">
        <v>3.9100000000000003E-2</v>
      </c>
      <c r="M224" s="79">
        <v>3.56E-2</v>
      </c>
      <c r="N224" s="78">
        <v>6681541.4000000004</v>
      </c>
      <c r="O224" s="78">
        <v>97.48</v>
      </c>
      <c r="P224" s="78">
        <v>6513.1665567199998</v>
      </c>
      <c r="Q224" s="79">
        <v>3.3E-3</v>
      </c>
      <c r="R224" s="79">
        <v>5.9999999999999995E-4</v>
      </c>
    </row>
    <row r="225" spans="2:18">
      <c r="B225" t="s">
        <v>3827</v>
      </c>
      <c r="C225" t="s">
        <v>3078</v>
      </c>
      <c r="D225" t="s">
        <v>3319</v>
      </c>
      <c r="E225"/>
      <c r="F225" t="s">
        <v>794</v>
      </c>
      <c r="G225" t="s">
        <v>3815</v>
      </c>
      <c r="H225" t="s">
        <v>150</v>
      </c>
      <c r="I225" s="78">
        <v>6.04</v>
      </c>
      <c r="J225" t="s">
        <v>127</v>
      </c>
      <c r="K225" t="s">
        <v>102</v>
      </c>
      <c r="L225" s="79">
        <v>2.9000000000000001E-2</v>
      </c>
      <c r="M225" s="79">
        <v>6.13E-2</v>
      </c>
      <c r="N225" s="78">
        <v>14570395.060000001</v>
      </c>
      <c r="O225" s="78">
        <v>97.21</v>
      </c>
      <c r="P225" s="78">
        <v>14163.881037826</v>
      </c>
      <c r="Q225" s="79">
        <v>7.1000000000000004E-3</v>
      </c>
      <c r="R225" s="79">
        <v>1.2999999999999999E-3</v>
      </c>
    </row>
    <row r="226" spans="2:18">
      <c r="B226" t="s">
        <v>3347</v>
      </c>
      <c r="C226" t="s">
        <v>3078</v>
      </c>
      <c r="D226" t="s">
        <v>3348</v>
      </c>
      <c r="E226"/>
      <c r="F226" t="s">
        <v>1172</v>
      </c>
      <c r="G226" t="s">
        <v>367</v>
      </c>
      <c r="H226" t="s">
        <v>3081</v>
      </c>
      <c r="I226" s="78">
        <v>5.83</v>
      </c>
      <c r="J226" t="s">
        <v>123</v>
      </c>
      <c r="K226" t="s">
        <v>102</v>
      </c>
      <c r="L226" s="79">
        <v>5.5899999999999998E-2</v>
      </c>
      <c r="M226" s="79">
        <v>3.5000000000000003E-2</v>
      </c>
      <c r="N226" s="78">
        <v>2912476.03</v>
      </c>
      <c r="O226" s="78">
        <v>99.5</v>
      </c>
      <c r="P226" s="78">
        <v>2897.9136498500002</v>
      </c>
      <c r="Q226" s="79">
        <v>1.5E-3</v>
      </c>
      <c r="R226" s="79">
        <v>2.9999999999999997E-4</v>
      </c>
    </row>
    <row r="227" spans="2:18">
      <c r="B227" s="84" t="s">
        <v>3349</v>
      </c>
      <c r="C227" t="s">
        <v>3078</v>
      </c>
      <c r="D227" t="s">
        <v>3350</v>
      </c>
      <c r="E227"/>
      <c r="F227" t="s">
        <v>1186</v>
      </c>
      <c r="G227" t="s">
        <v>3828</v>
      </c>
      <c r="H227" t="s">
        <v>3081</v>
      </c>
      <c r="I227" s="78">
        <v>10.54</v>
      </c>
      <c r="J227" t="s">
        <v>112</v>
      </c>
      <c r="K227" t="s">
        <v>102</v>
      </c>
      <c r="L227" s="79">
        <v>6.7000000000000004E-2</v>
      </c>
      <c r="M227" s="79">
        <v>3.8399999999999997E-2</v>
      </c>
      <c r="N227" s="78">
        <v>9328954.4800000004</v>
      </c>
      <c r="O227" s="78">
        <v>124.74</v>
      </c>
      <c r="P227" s="78">
        <v>11636.937818352</v>
      </c>
      <c r="Q227" s="79">
        <v>5.8999999999999999E-3</v>
      </c>
      <c r="R227" s="79">
        <v>1.1000000000000001E-3</v>
      </c>
    </row>
    <row r="228" spans="2:18">
      <c r="B228" t="s">
        <v>3829</v>
      </c>
      <c r="C228" t="s">
        <v>3078</v>
      </c>
      <c r="D228" t="s">
        <v>3352</v>
      </c>
      <c r="E228"/>
      <c r="F228" t="s">
        <v>1220</v>
      </c>
      <c r="G228" t="s">
        <v>2525</v>
      </c>
      <c r="H228" t="s">
        <v>215</v>
      </c>
      <c r="I228" s="78">
        <v>5.43</v>
      </c>
      <c r="J228" t="s">
        <v>1237</v>
      </c>
      <c r="K228" t="s">
        <v>116</v>
      </c>
      <c r="L228" s="79">
        <v>4.4999999999999998E-2</v>
      </c>
      <c r="M228" s="79">
        <v>4.2599999999999999E-2</v>
      </c>
      <c r="N228" s="78">
        <v>1502727.67</v>
      </c>
      <c r="O228" s="78">
        <v>101.05000000000008</v>
      </c>
      <c r="P228" s="78">
        <v>3796.5694775996099</v>
      </c>
      <c r="Q228" s="79">
        <v>1.9E-3</v>
      </c>
      <c r="R228" s="79">
        <v>2.9999999999999997E-4</v>
      </c>
    </row>
    <row r="229" spans="2:18">
      <c r="B229" s="84" t="s">
        <v>3353</v>
      </c>
      <c r="C229" t="s">
        <v>3078</v>
      </c>
      <c r="D229" t="s">
        <v>3354</v>
      </c>
      <c r="E229"/>
      <c r="F229" t="s">
        <v>3355</v>
      </c>
      <c r="G229" t="s">
        <v>3813</v>
      </c>
      <c r="H229" t="s">
        <v>3081</v>
      </c>
      <c r="I229" s="78">
        <v>0.98</v>
      </c>
      <c r="J229" t="s">
        <v>468</v>
      </c>
      <c r="K229" t="s">
        <v>102</v>
      </c>
      <c r="L229" s="79">
        <v>6.2E-2</v>
      </c>
      <c r="M229" s="79">
        <v>4.0800000000000003E-2</v>
      </c>
      <c r="N229" s="78">
        <v>15525394.6</v>
      </c>
      <c r="O229" s="78">
        <v>9.9999999999999995E-7</v>
      </c>
      <c r="P229" s="78">
        <v>1.5525394599999999E-4</v>
      </c>
      <c r="Q229" s="79">
        <v>0</v>
      </c>
      <c r="R229" s="79">
        <v>0</v>
      </c>
    </row>
    <row r="230" spans="2:18">
      <c r="B230" s="84" t="s">
        <v>3814</v>
      </c>
      <c r="C230" t="s">
        <v>3078</v>
      </c>
      <c r="D230" t="s">
        <v>3356</v>
      </c>
      <c r="E230"/>
      <c r="F230" t="s">
        <v>223</v>
      </c>
      <c r="G230" t="s">
        <v>367</v>
      </c>
      <c r="H230" t="s">
        <v>224</v>
      </c>
      <c r="I230" s="78">
        <v>5.94</v>
      </c>
      <c r="J230" t="s">
        <v>468</v>
      </c>
      <c r="K230" t="s">
        <v>102</v>
      </c>
      <c r="L230" s="79">
        <v>2.69E-2</v>
      </c>
      <c r="M230" s="79">
        <v>5.7599999999999998E-2</v>
      </c>
      <c r="N230" s="78">
        <v>2004302.1</v>
      </c>
      <c r="O230" s="78">
        <v>99.7</v>
      </c>
      <c r="P230" s="78">
        <v>1998.2891936999999</v>
      </c>
      <c r="Q230" s="79">
        <v>1E-3</v>
      </c>
      <c r="R230" s="79">
        <v>2.0000000000000001E-4</v>
      </c>
    </row>
    <row r="231" spans="2:18">
      <c r="B231" t="s">
        <v>3357</v>
      </c>
      <c r="C231" t="s">
        <v>3078</v>
      </c>
      <c r="D231" t="s">
        <v>3358</v>
      </c>
      <c r="E231"/>
      <c r="F231" t="s">
        <v>223</v>
      </c>
      <c r="G231" t="s">
        <v>3359</v>
      </c>
      <c r="H231" t="s">
        <v>224</v>
      </c>
      <c r="I231" s="78">
        <v>3.5</v>
      </c>
      <c r="J231" t="s">
        <v>123</v>
      </c>
      <c r="K231" t="s">
        <v>110</v>
      </c>
      <c r="L231" s="79">
        <v>0.03</v>
      </c>
      <c r="M231" s="79">
        <v>2.9700000000000001E-2</v>
      </c>
      <c r="N231" s="78">
        <v>3258408.64</v>
      </c>
      <c r="O231" s="78">
        <v>95.940000000000282</v>
      </c>
      <c r="P231" s="78">
        <v>12192.795107117199</v>
      </c>
      <c r="Q231" s="79">
        <v>6.1000000000000004E-3</v>
      </c>
      <c r="R231" s="79">
        <v>1.1000000000000001E-3</v>
      </c>
    </row>
    <row r="232" spans="2:18">
      <c r="B232" t="s">
        <v>3362</v>
      </c>
      <c r="C232" t="s">
        <v>3232</v>
      </c>
      <c r="D232" t="s">
        <v>3363</v>
      </c>
      <c r="E232"/>
      <c r="F232" t="s">
        <v>223</v>
      </c>
      <c r="G232" t="s">
        <v>3364</v>
      </c>
      <c r="H232" t="s">
        <v>224</v>
      </c>
      <c r="I232" s="78">
        <v>3.65</v>
      </c>
      <c r="J232" t="s">
        <v>1113</v>
      </c>
      <c r="K232" t="s">
        <v>106</v>
      </c>
      <c r="L232" s="79">
        <v>4.4200000000000003E-2</v>
      </c>
      <c r="M232" s="79">
        <v>4.9500000000000002E-2</v>
      </c>
      <c r="N232" s="78">
        <v>426237.97</v>
      </c>
      <c r="O232" s="78">
        <v>99.5</v>
      </c>
      <c r="P232" s="78">
        <v>1511.94067123475</v>
      </c>
      <c r="Q232" s="79">
        <v>8.0000000000000004E-4</v>
      </c>
      <c r="R232" s="79">
        <v>1E-4</v>
      </c>
    </row>
    <row r="233" spans="2:18">
      <c r="B233" t="s">
        <v>3362</v>
      </c>
      <c r="C233" t="s">
        <v>3232</v>
      </c>
      <c r="D233" t="s">
        <v>3365</v>
      </c>
      <c r="E233"/>
      <c r="F233" t="s">
        <v>223</v>
      </c>
      <c r="G233" t="s">
        <v>3364</v>
      </c>
      <c r="H233" t="s">
        <v>224</v>
      </c>
      <c r="I233" s="78">
        <v>3.63</v>
      </c>
      <c r="J233" t="s">
        <v>1113</v>
      </c>
      <c r="K233" t="s">
        <v>106</v>
      </c>
      <c r="L233" s="79">
        <v>4.4200000000000003E-2</v>
      </c>
      <c r="M233" s="79">
        <v>4.9500000000000002E-2</v>
      </c>
      <c r="N233" s="78">
        <v>433697.71</v>
      </c>
      <c r="O233" s="78">
        <v>100.13000000000032</v>
      </c>
      <c r="P233" s="78">
        <v>1548.142308187</v>
      </c>
      <c r="Q233" s="79">
        <v>8.0000000000000004E-4</v>
      </c>
      <c r="R233" s="79">
        <v>1E-4</v>
      </c>
    </row>
    <row r="234" spans="2:18">
      <c r="B234" t="s">
        <v>3362</v>
      </c>
      <c r="C234" t="s">
        <v>3232</v>
      </c>
      <c r="D234" t="s">
        <v>3366</v>
      </c>
      <c r="E234"/>
      <c r="F234" t="s">
        <v>223</v>
      </c>
      <c r="G234" t="s">
        <v>3364</v>
      </c>
      <c r="H234" t="s">
        <v>224</v>
      </c>
      <c r="I234" s="78">
        <v>3.61</v>
      </c>
      <c r="J234" t="s">
        <v>1113</v>
      </c>
      <c r="K234" t="s">
        <v>106</v>
      </c>
      <c r="L234" s="79">
        <v>4.4200000000000003E-2</v>
      </c>
      <c r="M234" s="79">
        <v>4.9500000000000002E-2</v>
      </c>
      <c r="N234" s="78">
        <v>433697.71</v>
      </c>
      <c r="O234" s="78">
        <v>100.57000000000032</v>
      </c>
      <c r="P234" s="78">
        <v>1554.94529046606</v>
      </c>
      <c r="Q234" s="79">
        <v>8.0000000000000004E-4</v>
      </c>
      <c r="R234" s="79">
        <v>1E-4</v>
      </c>
    </row>
    <row r="235" spans="2:18">
      <c r="B235" t="s">
        <v>3362</v>
      </c>
      <c r="C235" t="s">
        <v>3232</v>
      </c>
      <c r="D235" t="s">
        <v>3367</v>
      </c>
      <c r="E235"/>
      <c r="F235" t="s">
        <v>223</v>
      </c>
      <c r="G235" t="s">
        <v>367</v>
      </c>
      <c r="H235" t="s">
        <v>224</v>
      </c>
      <c r="I235" s="78">
        <v>3.47</v>
      </c>
      <c r="J235" t="s">
        <v>1113</v>
      </c>
      <c r="K235" t="s">
        <v>106</v>
      </c>
      <c r="L235" s="79">
        <v>4.4200000000000003E-2</v>
      </c>
      <c r="M235" s="79">
        <v>0.2036</v>
      </c>
      <c r="N235" s="78">
        <v>9544.2099999999991</v>
      </c>
      <c r="O235" s="78">
        <v>100</v>
      </c>
      <c r="P235" s="78">
        <v>34.02510865</v>
      </c>
      <c r="Q235" s="79">
        <v>0</v>
      </c>
      <c r="R235" s="79">
        <v>0</v>
      </c>
    </row>
    <row r="236" spans="2:18">
      <c r="B236" t="s">
        <v>3368</v>
      </c>
      <c r="C236" t="s">
        <v>3078</v>
      </c>
      <c r="D236" t="s">
        <v>3369</v>
      </c>
      <c r="E236"/>
      <c r="F236" t="s">
        <v>223</v>
      </c>
      <c r="G236" t="s">
        <v>2845</v>
      </c>
      <c r="H236" t="s">
        <v>224</v>
      </c>
      <c r="I236" s="78">
        <v>5.43</v>
      </c>
      <c r="J236" t="s">
        <v>584</v>
      </c>
      <c r="K236" t="s">
        <v>110</v>
      </c>
      <c r="L236" s="79">
        <v>4.3799999999999999E-2</v>
      </c>
      <c r="M236" s="79">
        <v>7.3099999999999998E-2</v>
      </c>
      <c r="N236" s="78">
        <v>5420738.1900000004</v>
      </c>
      <c r="O236" s="78">
        <v>86.870000000000019</v>
      </c>
      <c r="P236" s="78">
        <v>18366.4942346264</v>
      </c>
      <c r="Q236" s="79">
        <v>9.2999999999999992E-3</v>
      </c>
      <c r="R236" s="79">
        <v>1.6999999999999999E-3</v>
      </c>
    </row>
    <row r="237" spans="2:18">
      <c r="B237" t="s">
        <v>3681</v>
      </c>
      <c r="C237" t="s">
        <v>3078</v>
      </c>
      <c r="D237" t="s">
        <v>3403</v>
      </c>
      <c r="E237"/>
      <c r="F237" t="s">
        <v>223</v>
      </c>
      <c r="G237" t="s">
        <v>3404</v>
      </c>
      <c r="H237" t="s">
        <v>224</v>
      </c>
      <c r="I237" s="78">
        <v>1.69</v>
      </c>
      <c r="J237" t="s">
        <v>1113</v>
      </c>
      <c r="K237" t="s">
        <v>106</v>
      </c>
      <c r="L237" s="79">
        <v>4.8500000000000001E-2</v>
      </c>
      <c r="M237" s="79">
        <v>0.1411</v>
      </c>
      <c r="N237" s="78">
        <v>2360894.6</v>
      </c>
      <c r="O237" s="78">
        <v>97.86</v>
      </c>
      <c r="P237" s="78">
        <v>8236.4742390714</v>
      </c>
      <c r="Q237" s="79">
        <v>4.1000000000000003E-3</v>
      </c>
      <c r="R237" s="79">
        <v>8.0000000000000004E-4</v>
      </c>
    </row>
    <row r="238" spans="2:18">
      <c r="B238" t="s">
        <v>3830</v>
      </c>
      <c r="C238" t="s">
        <v>3078</v>
      </c>
      <c r="D238" t="s">
        <v>3361</v>
      </c>
      <c r="E238"/>
      <c r="F238" t="s">
        <v>223</v>
      </c>
      <c r="G238" t="s">
        <v>303</v>
      </c>
      <c r="H238" t="s">
        <v>224</v>
      </c>
      <c r="I238" s="78">
        <v>6.7</v>
      </c>
      <c r="J238" t="s">
        <v>1237</v>
      </c>
      <c r="K238" t="s">
        <v>113</v>
      </c>
      <c r="L238" s="79">
        <v>3.39E-2</v>
      </c>
      <c r="M238" s="79">
        <v>4.1399999999999999E-2</v>
      </c>
      <c r="N238" s="78">
        <v>3554107.38</v>
      </c>
      <c r="O238" s="78">
        <v>95.469999999999743</v>
      </c>
      <c r="P238" s="78">
        <v>14924.917440176399</v>
      </c>
      <c r="Q238" s="79">
        <v>7.4999999999999997E-3</v>
      </c>
      <c r="R238" s="79">
        <v>1.4E-3</v>
      </c>
    </row>
    <row r="239" spans="2:18">
      <c r="B239" t="s">
        <v>3831</v>
      </c>
      <c r="C239" t="s">
        <v>3078</v>
      </c>
      <c r="D239" t="s">
        <v>3405</v>
      </c>
      <c r="E239"/>
      <c r="F239" t="s">
        <v>223</v>
      </c>
      <c r="G239" t="s">
        <v>3406</v>
      </c>
      <c r="H239" t="s">
        <v>224</v>
      </c>
      <c r="I239" s="78">
        <v>4.37</v>
      </c>
      <c r="J239" t="s">
        <v>127</v>
      </c>
      <c r="K239" t="s">
        <v>110</v>
      </c>
      <c r="L239" s="79">
        <v>1.8800000000000001E-2</v>
      </c>
      <c r="M239" s="79">
        <v>2.87E-2</v>
      </c>
      <c r="N239" s="78">
        <v>4157252</v>
      </c>
      <c r="O239" s="78">
        <v>96.919999999999874</v>
      </c>
      <c r="P239" s="78">
        <v>15715.122452351499</v>
      </c>
      <c r="Q239" s="79">
        <v>7.9000000000000008E-3</v>
      </c>
      <c r="R239" s="79">
        <v>1.4E-3</v>
      </c>
    </row>
    <row r="240" spans="2:18">
      <c r="B240" t="s">
        <v>3832</v>
      </c>
      <c r="C240" t="s">
        <v>3078</v>
      </c>
      <c r="D240" t="s">
        <v>3407</v>
      </c>
      <c r="E240"/>
      <c r="F240" t="s">
        <v>223</v>
      </c>
      <c r="G240" t="s">
        <v>3408</v>
      </c>
      <c r="H240" t="s">
        <v>224</v>
      </c>
      <c r="I240" s="78">
        <v>2.84</v>
      </c>
      <c r="J240" t="s">
        <v>127</v>
      </c>
      <c r="K240" t="s">
        <v>106</v>
      </c>
      <c r="L240" s="79">
        <v>1.1299999999999999E-2</v>
      </c>
      <c r="M240" s="79">
        <v>3.6999999999999998E-2</v>
      </c>
      <c r="N240" s="78">
        <v>2965506.47</v>
      </c>
      <c r="O240" s="78">
        <v>100</v>
      </c>
      <c r="P240" s="78">
        <v>10572.03056555</v>
      </c>
      <c r="Q240" s="79">
        <v>5.3E-3</v>
      </c>
      <c r="R240" s="79">
        <v>1E-3</v>
      </c>
    </row>
    <row r="241" spans="2:18">
      <c r="B241" t="s">
        <v>3370</v>
      </c>
      <c r="C241" t="s">
        <v>3078</v>
      </c>
      <c r="D241" t="s">
        <v>3371</v>
      </c>
      <c r="E241"/>
      <c r="F241" t="s">
        <v>223</v>
      </c>
      <c r="G241" t="s">
        <v>367</v>
      </c>
      <c r="H241" t="s">
        <v>224</v>
      </c>
      <c r="I241" s="78">
        <v>2</v>
      </c>
      <c r="J241" t="s">
        <v>799</v>
      </c>
      <c r="K241" t="s">
        <v>102</v>
      </c>
      <c r="L241" s="79">
        <v>2.2499999999999999E-2</v>
      </c>
      <c r="M241" s="79">
        <v>3.8800000000000001E-2</v>
      </c>
      <c r="N241" s="78">
        <v>2548278.4700000002</v>
      </c>
      <c r="O241" s="78">
        <v>96.13</v>
      </c>
      <c r="P241" s="78">
        <v>2449.660093211</v>
      </c>
      <c r="Q241" s="79">
        <v>1.1999999999999999E-3</v>
      </c>
      <c r="R241" s="79">
        <v>2.0000000000000001E-4</v>
      </c>
    </row>
    <row r="242" spans="2:18">
      <c r="B242" t="s">
        <v>3370</v>
      </c>
      <c r="C242" t="s">
        <v>3078</v>
      </c>
      <c r="D242" t="s">
        <v>3372</v>
      </c>
      <c r="E242"/>
      <c r="F242" t="s">
        <v>223</v>
      </c>
      <c r="G242" t="s">
        <v>329</v>
      </c>
      <c r="H242" t="s">
        <v>224</v>
      </c>
      <c r="I242" s="78">
        <v>0.17</v>
      </c>
      <c r="J242" t="s">
        <v>799</v>
      </c>
      <c r="K242" t="s">
        <v>102</v>
      </c>
      <c r="L242" s="79">
        <v>0.02</v>
      </c>
      <c r="M242" s="79">
        <v>2.92E-2</v>
      </c>
      <c r="N242" s="78">
        <v>20749.59</v>
      </c>
      <c r="O242" s="78">
        <v>100.15</v>
      </c>
      <c r="P242" s="78">
        <v>20.780714385</v>
      </c>
      <c r="Q242" s="79">
        <v>0</v>
      </c>
      <c r="R242" s="79">
        <v>0</v>
      </c>
    </row>
    <row r="243" spans="2:18">
      <c r="B243" t="s">
        <v>3370</v>
      </c>
      <c r="C243" t="s">
        <v>3078</v>
      </c>
      <c r="D243" t="s">
        <v>3373</v>
      </c>
      <c r="E243"/>
      <c r="F243" t="s">
        <v>223</v>
      </c>
      <c r="G243" t="s">
        <v>367</v>
      </c>
      <c r="H243" t="s">
        <v>224</v>
      </c>
      <c r="I243" s="78">
        <v>2</v>
      </c>
      <c r="J243" t="s">
        <v>799</v>
      </c>
      <c r="K243" t="s">
        <v>102</v>
      </c>
      <c r="L243" s="79">
        <v>2.2499999999999999E-2</v>
      </c>
      <c r="M243" s="79">
        <v>4.2299999999999997E-2</v>
      </c>
      <c r="N243" s="78">
        <v>1359163.32</v>
      </c>
      <c r="O243" s="78">
        <v>95.45</v>
      </c>
      <c r="P243" s="78">
        <v>1297.3213889399999</v>
      </c>
      <c r="Q243" s="79">
        <v>6.9999999999999999E-4</v>
      </c>
      <c r="R243" s="79">
        <v>1E-4</v>
      </c>
    </row>
    <row r="244" spans="2:18">
      <c r="B244" t="s">
        <v>3370</v>
      </c>
      <c r="C244" t="s">
        <v>3078</v>
      </c>
      <c r="D244" t="s">
        <v>3374</v>
      </c>
      <c r="E244"/>
      <c r="F244" t="s">
        <v>223</v>
      </c>
      <c r="G244" t="s">
        <v>306</v>
      </c>
      <c r="H244" t="s">
        <v>224</v>
      </c>
      <c r="I244" s="78">
        <v>0.17</v>
      </c>
      <c r="J244" t="s">
        <v>799</v>
      </c>
      <c r="K244" t="s">
        <v>102</v>
      </c>
      <c r="L244" s="79">
        <v>0.02</v>
      </c>
      <c r="M244" s="79">
        <v>3.1699999999999999E-2</v>
      </c>
      <c r="N244" s="78">
        <v>15847.76</v>
      </c>
      <c r="O244" s="78">
        <v>99.93</v>
      </c>
      <c r="P244" s="78">
        <v>15.836666568</v>
      </c>
      <c r="Q244" s="79">
        <v>0</v>
      </c>
      <c r="R244" s="79">
        <v>0</v>
      </c>
    </row>
    <row r="245" spans="2:18">
      <c r="B245" t="s">
        <v>3370</v>
      </c>
      <c r="C245" t="s">
        <v>3078</v>
      </c>
      <c r="D245" t="s">
        <v>3375</v>
      </c>
      <c r="E245"/>
      <c r="F245" t="s">
        <v>223</v>
      </c>
      <c r="G245" t="s">
        <v>367</v>
      </c>
      <c r="H245" t="s">
        <v>224</v>
      </c>
      <c r="I245" s="78">
        <v>2</v>
      </c>
      <c r="J245" t="s">
        <v>799</v>
      </c>
      <c r="K245" t="s">
        <v>102</v>
      </c>
      <c r="L245" s="79">
        <v>2.2499999999999999E-2</v>
      </c>
      <c r="M245" s="79">
        <v>4.7899999999999998E-2</v>
      </c>
      <c r="N245" s="78">
        <v>184519.74</v>
      </c>
      <c r="O245" s="78">
        <v>94.77</v>
      </c>
      <c r="P245" s="78">
        <v>174.86935759799999</v>
      </c>
      <c r="Q245" s="79">
        <v>1E-4</v>
      </c>
      <c r="R245" s="79">
        <v>0</v>
      </c>
    </row>
    <row r="246" spans="2:18">
      <c r="B246" t="s">
        <v>3370</v>
      </c>
      <c r="C246" t="s">
        <v>3078</v>
      </c>
      <c r="D246" t="s">
        <v>3377</v>
      </c>
      <c r="E246"/>
      <c r="F246" t="s">
        <v>223</v>
      </c>
      <c r="G246" t="s">
        <v>3376</v>
      </c>
      <c r="H246" t="s">
        <v>224</v>
      </c>
      <c r="I246" s="78">
        <v>0.17</v>
      </c>
      <c r="J246" t="s">
        <v>799</v>
      </c>
      <c r="K246" t="s">
        <v>102</v>
      </c>
      <c r="L246" s="79">
        <v>0.02</v>
      </c>
      <c r="M246" s="79">
        <v>1.7500000000000002E-2</v>
      </c>
      <c r="N246" s="78">
        <v>357377.84</v>
      </c>
      <c r="O246" s="78">
        <v>100</v>
      </c>
      <c r="P246" s="78">
        <v>357.37783999999999</v>
      </c>
      <c r="Q246" s="79">
        <v>2.0000000000000001E-4</v>
      </c>
      <c r="R246" s="79">
        <v>0</v>
      </c>
    </row>
    <row r="247" spans="2:18">
      <c r="B247" t="s">
        <v>3833</v>
      </c>
      <c r="C247" t="s">
        <v>3078</v>
      </c>
      <c r="D247" t="s">
        <v>3409</v>
      </c>
      <c r="E247"/>
      <c r="F247" t="s">
        <v>223</v>
      </c>
      <c r="G247" t="s">
        <v>3410</v>
      </c>
      <c r="H247" t="s">
        <v>224</v>
      </c>
      <c r="I247" s="78">
        <v>4.46</v>
      </c>
      <c r="J247" t="s">
        <v>127</v>
      </c>
      <c r="K247" t="s">
        <v>106</v>
      </c>
      <c r="L247" s="79">
        <v>1.1299999999999999E-2</v>
      </c>
      <c r="M247" s="79">
        <v>3.2099999999999997E-2</v>
      </c>
      <c r="N247" s="78">
        <v>2443933</v>
      </c>
      <c r="O247" s="78">
        <v>101.47</v>
      </c>
      <c r="P247" s="78">
        <v>8840.6966758314993</v>
      </c>
      <c r="Q247" s="79">
        <v>4.4999999999999997E-3</v>
      </c>
      <c r="R247" s="79">
        <v>8.0000000000000004E-4</v>
      </c>
    </row>
    <row r="248" spans="2:18">
      <c r="B248" t="s">
        <v>3203</v>
      </c>
      <c r="C248" t="s">
        <v>3078</v>
      </c>
      <c r="D248" t="s">
        <v>3378</v>
      </c>
      <c r="E248"/>
      <c r="F248" t="s">
        <v>223</v>
      </c>
      <c r="G248" t="s">
        <v>3834</v>
      </c>
      <c r="H248" t="s">
        <v>224</v>
      </c>
      <c r="I248" s="78">
        <v>6.62</v>
      </c>
      <c r="J248" t="s">
        <v>127</v>
      </c>
      <c r="K248" t="s">
        <v>102</v>
      </c>
      <c r="L248" s="79">
        <v>3.9800000000000002E-2</v>
      </c>
      <c r="M248" s="79">
        <v>1E-4</v>
      </c>
      <c r="N248" s="78">
        <v>2974969.49</v>
      </c>
      <c r="O248" s="78">
        <v>105.26</v>
      </c>
      <c r="P248" s="78">
        <v>3131.4528851740001</v>
      </c>
      <c r="Q248" s="79">
        <v>1.6000000000000001E-3</v>
      </c>
      <c r="R248" s="79">
        <v>2.9999999999999997E-4</v>
      </c>
    </row>
    <row r="249" spans="2:18">
      <c r="B249" t="s">
        <v>3379</v>
      </c>
      <c r="C249" t="s">
        <v>3078</v>
      </c>
      <c r="D249" t="s">
        <v>3380</v>
      </c>
      <c r="E249"/>
      <c r="F249" t="s">
        <v>223</v>
      </c>
      <c r="G249" t="s">
        <v>312</v>
      </c>
      <c r="H249" t="s">
        <v>224</v>
      </c>
      <c r="I249" s="78">
        <v>6.08</v>
      </c>
      <c r="J249" t="s">
        <v>123</v>
      </c>
      <c r="K249" t="s">
        <v>106</v>
      </c>
      <c r="L249" s="79">
        <v>4.1000000000000002E-2</v>
      </c>
      <c r="M249" s="79">
        <v>3.78E-2</v>
      </c>
      <c r="N249" s="78">
        <v>205862.12</v>
      </c>
      <c r="O249" s="78">
        <v>100.23</v>
      </c>
      <c r="P249" s="78">
        <v>735.58642425293999</v>
      </c>
      <c r="Q249" s="79">
        <v>4.0000000000000002E-4</v>
      </c>
      <c r="R249" s="79">
        <v>1E-4</v>
      </c>
    </row>
    <row r="250" spans="2:18">
      <c r="B250" t="s">
        <v>3379</v>
      </c>
      <c r="C250" t="s">
        <v>3078</v>
      </c>
      <c r="D250" t="s">
        <v>3381</v>
      </c>
      <c r="E250"/>
      <c r="F250" t="s">
        <v>223</v>
      </c>
      <c r="G250" t="s">
        <v>3382</v>
      </c>
      <c r="H250" t="s">
        <v>224</v>
      </c>
      <c r="I250" s="78">
        <v>0.88</v>
      </c>
      <c r="J250" t="s">
        <v>123</v>
      </c>
      <c r="K250" t="s">
        <v>106</v>
      </c>
      <c r="L250" s="79">
        <v>0.03</v>
      </c>
      <c r="M250" s="79">
        <v>2.2800000000000001E-2</v>
      </c>
      <c r="N250" s="78">
        <v>70960.009999999995</v>
      </c>
      <c r="O250" s="78">
        <v>102.15</v>
      </c>
      <c r="P250" s="78">
        <v>258.41134301647497</v>
      </c>
      <c r="Q250" s="79">
        <v>1E-4</v>
      </c>
      <c r="R250" s="79">
        <v>0</v>
      </c>
    </row>
    <row r="251" spans="2:18">
      <c r="B251" t="s">
        <v>3379</v>
      </c>
      <c r="C251" t="s">
        <v>3078</v>
      </c>
      <c r="D251" t="s">
        <v>3383</v>
      </c>
      <c r="E251"/>
      <c r="F251" t="s">
        <v>223</v>
      </c>
      <c r="G251" t="s">
        <v>306</v>
      </c>
      <c r="H251" t="s">
        <v>224</v>
      </c>
      <c r="I251" s="78">
        <v>6.08</v>
      </c>
      <c r="J251" t="s">
        <v>123</v>
      </c>
      <c r="K251" t="s">
        <v>106</v>
      </c>
      <c r="L251" s="79">
        <v>4.1000000000000002E-2</v>
      </c>
      <c r="M251" s="79">
        <v>3.78E-2</v>
      </c>
      <c r="N251" s="78">
        <v>134321.32999999999</v>
      </c>
      <c r="O251" s="78">
        <v>100.23</v>
      </c>
      <c r="P251" s="78">
        <v>479.95690919533502</v>
      </c>
      <c r="Q251" s="79">
        <v>2.0000000000000001E-4</v>
      </c>
      <c r="R251" s="79">
        <v>0</v>
      </c>
    </row>
    <row r="252" spans="2:18">
      <c r="B252" t="s">
        <v>3379</v>
      </c>
      <c r="C252" t="s">
        <v>3078</v>
      </c>
      <c r="D252" t="s">
        <v>3384</v>
      </c>
      <c r="E252"/>
      <c r="F252" t="s">
        <v>223</v>
      </c>
      <c r="G252" t="s">
        <v>2845</v>
      </c>
      <c r="H252" t="s">
        <v>224</v>
      </c>
      <c r="I252" s="78">
        <v>6.08</v>
      </c>
      <c r="J252" t="s">
        <v>123</v>
      </c>
      <c r="K252" t="s">
        <v>106</v>
      </c>
      <c r="L252" s="79">
        <v>4.1000000000000002E-2</v>
      </c>
      <c r="M252" s="79">
        <v>3.78E-2</v>
      </c>
      <c r="N252" s="78">
        <v>24277.79</v>
      </c>
      <c r="O252" s="78">
        <v>100.23</v>
      </c>
      <c r="P252" s="78">
        <v>86.749387089104999</v>
      </c>
      <c r="Q252" s="79">
        <v>0</v>
      </c>
      <c r="R252" s="79">
        <v>0</v>
      </c>
    </row>
    <row r="253" spans="2:18">
      <c r="B253" t="s">
        <v>3379</v>
      </c>
      <c r="C253" t="s">
        <v>3078</v>
      </c>
      <c r="D253" t="s">
        <v>3385</v>
      </c>
      <c r="E253"/>
      <c r="F253" t="s">
        <v>223</v>
      </c>
      <c r="G253" t="s">
        <v>3386</v>
      </c>
      <c r="H253" t="s">
        <v>224</v>
      </c>
      <c r="I253" s="78">
        <v>6.08</v>
      </c>
      <c r="J253" t="s">
        <v>123</v>
      </c>
      <c r="K253" t="s">
        <v>106</v>
      </c>
      <c r="L253" s="79">
        <v>4.1000000000000002E-2</v>
      </c>
      <c r="M253" s="79">
        <v>3.78E-2</v>
      </c>
      <c r="N253" s="78">
        <v>162902.9</v>
      </c>
      <c r="O253" s="78">
        <v>100.23</v>
      </c>
      <c r="P253" s="78">
        <v>582.08456082855002</v>
      </c>
      <c r="Q253" s="79">
        <v>2.9999999999999997E-4</v>
      </c>
      <c r="R253" s="79">
        <v>1E-4</v>
      </c>
    </row>
    <row r="254" spans="2:18">
      <c r="B254" t="s">
        <v>3379</v>
      </c>
      <c r="C254" t="s">
        <v>3078</v>
      </c>
      <c r="D254" t="s">
        <v>3387</v>
      </c>
      <c r="E254"/>
      <c r="F254" t="s">
        <v>223</v>
      </c>
      <c r="G254" t="s">
        <v>2706</v>
      </c>
      <c r="H254" t="s">
        <v>224</v>
      </c>
      <c r="I254" s="78">
        <v>6.08</v>
      </c>
      <c r="J254" t="s">
        <v>123</v>
      </c>
      <c r="K254" t="s">
        <v>106</v>
      </c>
      <c r="L254" s="79">
        <v>4.1000000000000002E-2</v>
      </c>
      <c r="M254" s="79">
        <v>3.78E-2</v>
      </c>
      <c r="N254" s="78">
        <v>165982.29999999999</v>
      </c>
      <c r="O254" s="78">
        <v>100.23</v>
      </c>
      <c r="P254" s="78">
        <v>593.08787136884996</v>
      </c>
      <c r="Q254" s="79">
        <v>2.9999999999999997E-4</v>
      </c>
      <c r="R254" s="79">
        <v>1E-4</v>
      </c>
    </row>
    <row r="255" spans="2:18">
      <c r="B255" t="s">
        <v>3379</v>
      </c>
      <c r="C255" t="s">
        <v>3078</v>
      </c>
      <c r="D255" t="s">
        <v>3388</v>
      </c>
      <c r="E255"/>
      <c r="F255" t="s">
        <v>223</v>
      </c>
      <c r="G255" t="s">
        <v>367</v>
      </c>
      <c r="H255" t="s">
        <v>224</v>
      </c>
      <c r="I255" s="78">
        <v>0.87</v>
      </c>
      <c r="J255" t="s">
        <v>123</v>
      </c>
      <c r="K255" t="s">
        <v>106</v>
      </c>
      <c r="L255" s="79">
        <v>4.1000000000000002E-2</v>
      </c>
      <c r="M255" s="79">
        <v>0.57630000000000003</v>
      </c>
      <c r="N255" s="78">
        <v>183646.94</v>
      </c>
      <c r="O255" s="78">
        <v>100</v>
      </c>
      <c r="P255" s="78">
        <v>654.70134110000004</v>
      </c>
      <c r="Q255" s="79">
        <v>2.9999999999999997E-4</v>
      </c>
      <c r="R255" s="79">
        <v>1E-4</v>
      </c>
    </row>
    <row r="256" spans="2:18">
      <c r="B256" t="s">
        <v>3389</v>
      </c>
      <c r="C256" t="s">
        <v>3078</v>
      </c>
      <c r="D256" t="s">
        <v>3390</v>
      </c>
      <c r="E256"/>
      <c r="F256" t="s">
        <v>223</v>
      </c>
      <c r="G256" t="s">
        <v>3391</v>
      </c>
      <c r="H256" t="s">
        <v>224</v>
      </c>
      <c r="I256" s="78">
        <v>10.46</v>
      </c>
      <c r="J256" t="s">
        <v>123</v>
      </c>
      <c r="K256" t="s">
        <v>113</v>
      </c>
      <c r="L256" s="79">
        <v>7.1999999999999995E-2</v>
      </c>
      <c r="M256" s="79">
        <v>5.0500000000000003E-2</v>
      </c>
      <c r="N256" s="78">
        <v>15119.72</v>
      </c>
      <c r="O256" s="78">
        <v>85.29</v>
      </c>
      <c r="P256" s="78">
        <v>56.7226265743368</v>
      </c>
      <c r="Q256" s="79">
        <v>0</v>
      </c>
      <c r="R256" s="79">
        <v>0</v>
      </c>
    </row>
    <row r="257" spans="2:18">
      <c r="B257" t="s">
        <v>3389</v>
      </c>
      <c r="C257" t="s">
        <v>3078</v>
      </c>
      <c r="D257" t="s">
        <v>3392</v>
      </c>
      <c r="E257"/>
      <c r="F257" t="s">
        <v>223</v>
      </c>
      <c r="G257" t="s">
        <v>2516</v>
      </c>
      <c r="H257" t="s">
        <v>224</v>
      </c>
      <c r="I257" s="78">
        <v>10.46</v>
      </c>
      <c r="J257" t="s">
        <v>123</v>
      </c>
      <c r="K257" t="s">
        <v>113</v>
      </c>
      <c r="L257" s="79">
        <v>7.1999999999999995E-2</v>
      </c>
      <c r="M257" s="79">
        <v>5.0500000000000003E-2</v>
      </c>
      <c r="N257" s="78">
        <v>71111.66</v>
      </c>
      <c r="O257" s="78">
        <v>85.289999999999878</v>
      </c>
      <c r="P257" s="78">
        <v>266.78008159285997</v>
      </c>
      <c r="Q257" s="79">
        <v>1E-4</v>
      </c>
      <c r="R257" s="79">
        <v>0</v>
      </c>
    </row>
    <row r="258" spans="2:18">
      <c r="B258" t="s">
        <v>3389</v>
      </c>
      <c r="C258" t="s">
        <v>3078</v>
      </c>
      <c r="D258" t="s">
        <v>3393</v>
      </c>
      <c r="E258"/>
      <c r="F258" t="s">
        <v>223</v>
      </c>
      <c r="G258" t="s">
        <v>306</v>
      </c>
      <c r="H258" t="s">
        <v>224</v>
      </c>
      <c r="I258" s="78">
        <v>10.46</v>
      </c>
      <c r="J258" t="s">
        <v>123</v>
      </c>
      <c r="K258" t="s">
        <v>113</v>
      </c>
      <c r="L258" s="79">
        <v>7.1999999999999995E-2</v>
      </c>
      <c r="M258" s="79">
        <v>5.0500000000000003E-2</v>
      </c>
      <c r="N258" s="78">
        <v>68611.320000000007</v>
      </c>
      <c r="O258" s="78">
        <v>85.290000000000063</v>
      </c>
      <c r="P258" s="78">
        <v>257.39989121044101</v>
      </c>
      <c r="Q258" s="79">
        <v>1E-4</v>
      </c>
      <c r="R258" s="79">
        <v>0</v>
      </c>
    </row>
    <row r="259" spans="2:18">
      <c r="B259" t="s">
        <v>3389</v>
      </c>
      <c r="C259" t="s">
        <v>3078</v>
      </c>
      <c r="D259" t="s">
        <v>3394</v>
      </c>
      <c r="E259"/>
      <c r="F259" t="s">
        <v>223</v>
      </c>
      <c r="G259" t="s">
        <v>3395</v>
      </c>
      <c r="H259" t="s">
        <v>224</v>
      </c>
      <c r="I259" s="78">
        <v>10.46</v>
      </c>
      <c r="J259" t="s">
        <v>123</v>
      </c>
      <c r="K259" t="s">
        <v>113</v>
      </c>
      <c r="L259" s="79">
        <v>7.1999999999999995E-2</v>
      </c>
      <c r="M259" s="79">
        <v>5.0500000000000003E-2</v>
      </c>
      <c r="N259" s="78">
        <v>128490.34</v>
      </c>
      <c r="O259" s="78">
        <v>85.290000000000077</v>
      </c>
      <c r="P259" s="78">
        <v>482.03998316302</v>
      </c>
      <c r="Q259" s="79">
        <v>2.0000000000000001E-4</v>
      </c>
      <c r="R259" s="79">
        <v>0</v>
      </c>
    </row>
    <row r="260" spans="2:18">
      <c r="B260" t="s">
        <v>3389</v>
      </c>
      <c r="C260" t="s">
        <v>3078</v>
      </c>
      <c r="D260" t="s">
        <v>3396</v>
      </c>
      <c r="E260"/>
      <c r="F260" t="s">
        <v>223</v>
      </c>
      <c r="G260" t="s">
        <v>3386</v>
      </c>
      <c r="H260" t="s">
        <v>224</v>
      </c>
      <c r="I260" s="78">
        <v>10.46</v>
      </c>
      <c r="J260" t="s">
        <v>123</v>
      </c>
      <c r="K260" t="s">
        <v>113</v>
      </c>
      <c r="L260" s="79">
        <v>7.1999999999999995E-2</v>
      </c>
      <c r="M260" s="79">
        <v>5.0500000000000003E-2</v>
      </c>
      <c r="N260" s="78">
        <v>46729.54</v>
      </c>
      <c r="O260" s="78">
        <v>85.290000000000191</v>
      </c>
      <c r="P260" s="78">
        <v>175.30895065586799</v>
      </c>
      <c r="Q260" s="79">
        <v>1E-4</v>
      </c>
      <c r="R260" s="79">
        <v>0</v>
      </c>
    </row>
    <row r="261" spans="2:18">
      <c r="B261" t="s">
        <v>3389</v>
      </c>
      <c r="C261" t="s">
        <v>3078</v>
      </c>
      <c r="D261" t="s">
        <v>3397</v>
      </c>
      <c r="E261"/>
      <c r="F261" t="s">
        <v>223</v>
      </c>
      <c r="G261" t="s">
        <v>2706</v>
      </c>
      <c r="H261" t="s">
        <v>224</v>
      </c>
      <c r="I261" s="78">
        <v>10.46</v>
      </c>
      <c r="J261" t="s">
        <v>123</v>
      </c>
      <c r="K261" t="s">
        <v>113</v>
      </c>
      <c r="L261" s="79">
        <v>7.1999999999999995E-2</v>
      </c>
      <c r="M261" s="79">
        <v>5.0500000000000003E-2</v>
      </c>
      <c r="N261" s="78">
        <v>156415.37</v>
      </c>
      <c r="O261" s="78">
        <v>85.290000000000035</v>
      </c>
      <c r="P261" s="78">
        <v>586.80257458449796</v>
      </c>
      <c r="Q261" s="79">
        <v>2.9999999999999997E-4</v>
      </c>
      <c r="R261" s="79">
        <v>1E-4</v>
      </c>
    </row>
    <row r="262" spans="2:18">
      <c r="B262" t="s">
        <v>3389</v>
      </c>
      <c r="C262" t="s">
        <v>3078</v>
      </c>
      <c r="D262" t="s">
        <v>3398</v>
      </c>
      <c r="E262"/>
      <c r="F262" t="s">
        <v>223</v>
      </c>
      <c r="G262" t="s">
        <v>2548</v>
      </c>
      <c r="H262" t="s">
        <v>224</v>
      </c>
      <c r="I262" s="78">
        <v>10.46</v>
      </c>
      <c r="J262" t="s">
        <v>123</v>
      </c>
      <c r="K262" t="s">
        <v>113</v>
      </c>
      <c r="L262" s="79">
        <v>7.1999999999999995E-2</v>
      </c>
      <c r="M262" s="79">
        <v>5.0500000000000003E-2</v>
      </c>
      <c r="N262" s="78">
        <v>103656.11</v>
      </c>
      <c r="O262" s="78">
        <v>85.3</v>
      </c>
      <c r="P262" s="78">
        <v>388.91832592543801</v>
      </c>
      <c r="Q262" s="79">
        <v>2.0000000000000001E-4</v>
      </c>
      <c r="R262" s="79">
        <v>0</v>
      </c>
    </row>
    <row r="263" spans="2:18">
      <c r="B263" t="s">
        <v>3389</v>
      </c>
      <c r="C263" t="s">
        <v>3078</v>
      </c>
      <c r="D263" t="s">
        <v>3399</v>
      </c>
      <c r="E263"/>
      <c r="F263" t="s">
        <v>223</v>
      </c>
      <c r="G263" t="s">
        <v>317</v>
      </c>
      <c r="H263" t="s">
        <v>224</v>
      </c>
      <c r="I263" s="78">
        <v>10.46</v>
      </c>
      <c r="J263" t="s">
        <v>123</v>
      </c>
      <c r="K263" t="s">
        <v>113</v>
      </c>
      <c r="L263" s="79">
        <v>7.1999999999999995E-2</v>
      </c>
      <c r="M263" s="79">
        <v>5.04E-2</v>
      </c>
      <c r="N263" s="78">
        <v>404860.67</v>
      </c>
      <c r="O263" s="78">
        <v>85.320000000000093</v>
      </c>
      <c r="P263" s="78">
        <v>1519.3957460605</v>
      </c>
      <c r="Q263" s="79">
        <v>8.0000000000000004E-4</v>
      </c>
      <c r="R263" s="79">
        <v>1E-4</v>
      </c>
    </row>
    <row r="264" spans="2:18">
      <c r="B264" t="s">
        <v>3389</v>
      </c>
      <c r="C264" t="s">
        <v>3078</v>
      </c>
      <c r="D264" t="s">
        <v>3400</v>
      </c>
      <c r="E264"/>
      <c r="F264" t="s">
        <v>223</v>
      </c>
      <c r="G264" t="s">
        <v>367</v>
      </c>
      <c r="H264" t="s">
        <v>224</v>
      </c>
      <c r="I264" s="78">
        <v>6.83</v>
      </c>
      <c r="J264" t="s">
        <v>123</v>
      </c>
      <c r="K264" t="s">
        <v>113</v>
      </c>
      <c r="L264" s="79">
        <v>7.1999999999999995E-2</v>
      </c>
      <c r="M264" s="79">
        <v>7.8100000000000003E-2</v>
      </c>
      <c r="N264" s="78">
        <v>62692.7</v>
      </c>
      <c r="O264" s="78">
        <v>100</v>
      </c>
      <c r="P264" s="78">
        <v>275.76011022</v>
      </c>
      <c r="Q264" s="79">
        <v>1E-4</v>
      </c>
      <c r="R264" s="79">
        <v>0</v>
      </c>
    </row>
    <row r="265" spans="2:18">
      <c r="B265" t="s">
        <v>3223</v>
      </c>
      <c r="C265" t="s">
        <v>3078</v>
      </c>
      <c r="D265" t="s">
        <v>3418</v>
      </c>
      <c r="E265"/>
      <c r="F265" t="s">
        <v>223</v>
      </c>
      <c r="G265" t="s">
        <v>3419</v>
      </c>
      <c r="H265" t="s">
        <v>224</v>
      </c>
      <c r="I265" s="78">
        <v>3.22</v>
      </c>
      <c r="J265" t="s">
        <v>584</v>
      </c>
      <c r="K265" t="s">
        <v>102</v>
      </c>
      <c r="L265" s="79">
        <v>4.1300000000000003E-2</v>
      </c>
      <c r="M265" s="79">
        <v>4.6100000000000002E-2</v>
      </c>
      <c r="N265" s="78">
        <v>12862410.34</v>
      </c>
      <c r="O265" s="78">
        <v>102.1</v>
      </c>
      <c r="P265" s="78">
        <v>13132.520957139999</v>
      </c>
      <c r="Q265" s="79">
        <v>6.6E-3</v>
      </c>
      <c r="R265" s="79">
        <v>1.1999999999999999E-3</v>
      </c>
    </row>
    <row r="266" spans="2:18">
      <c r="B266" t="s">
        <v>3223</v>
      </c>
      <c r="C266" t="s">
        <v>3078</v>
      </c>
      <c r="D266" t="s">
        <v>3401</v>
      </c>
      <c r="E266"/>
      <c r="F266" t="s">
        <v>223</v>
      </c>
      <c r="G266" t="s">
        <v>2802</v>
      </c>
      <c r="H266" t="s">
        <v>224</v>
      </c>
      <c r="I266" s="78">
        <v>7.4</v>
      </c>
      <c r="J266" t="s">
        <v>1237</v>
      </c>
      <c r="K266" t="s">
        <v>102</v>
      </c>
      <c r="L266" s="79">
        <v>2.7199999999999998E-2</v>
      </c>
      <c r="M266" s="79">
        <v>5.6000000000000001E-2</v>
      </c>
      <c r="N266" s="78">
        <v>599839.67000000004</v>
      </c>
      <c r="O266" s="78">
        <v>80.06</v>
      </c>
      <c r="P266" s="78">
        <v>480.23163980200002</v>
      </c>
      <c r="Q266" s="79">
        <v>2.0000000000000001E-4</v>
      </c>
      <c r="R266" s="79">
        <v>0</v>
      </c>
    </row>
    <row r="267" spans="2:18">
      <c r="B267" t="s">
        <v>3402</v>
      </c>
      <c r="C267" t="s">
        <v>3078</v>
      </c>
      <c r="D267" t="s">
        <v>3411</v>
      </c>
      <c r="E267"/>
      <c r="F267" t="s">
        <v>223</v>
      </c>
      <c r="G267" t="s">
        <v>3412</v>
      </c>
      <c r="H267" t="s">
        <v>224</v>
      </c>
      <c r="I267" s="78">
        <v>1.7</v>
      </c>
      <c r="J267" t="s">
        <v>1113</v>
      </c>
      <c r="K267" t="s">
        <v>106</v>
      </c>
      <c r="L267" s="79">
        <v>4.8500000000000001E-2</v>
      </c>
      <c r="M267" s="79">
        <v>5.79E-2</v>
      </c>
      <c r="N267" s="78">
        <v>1079266.1000000001</v>
      </c>
      <c r="O267" s="78">
        <v>97.64</v>
      </c>
      <c r="P267" s="78">
        <v>3756.7806724426</v>
      </c>
      <c r="Q267" s="79">
        <v>1.9E-3</v>
      </c>
      <c r="R267" s="79">
        <v>2.9999999999999997E-4</v>
      </c>
    </row>
    <row r="268" spans="2:18">
      <c r="B268" t="s">
        <v>3402</v>
      </c>
      <c r="C268" t="s">
        <v>3078</v>
      </c>
      <c r="D268" t="s">
        <v>3413</v>
      </c>
      <c r="E268"/>
      <c r="F268" t="s">
        <v>223</v>
      </c>
      <c r="G268" t="s">
        <v>3414</v>
      </c>
      <c r="H268" t="s">
        <v>224</v>
      </c>
      <c r="I268" s="78">
        <v>2.14</v>
      </c>
      <c r="J268" t="s">
        <v>1113</v>
      </c>
      <c r="K268" t="s">
        <v>106</v>
      </c>
      <c r="L268" s="79">
        <v>4.8500000000000001E-2</v>
      </c>
      <c r="M268" s="79">
        <v>6.0600000000000001E-2</v>
      </c>
      <c r="N268" s="78">
        <v>1011812</v>
      </c>
      <c r="O268" s="78">
        <v>97.76</v>
      </c>
      <c r="P268" s="78">
        <v>3526.3105209280002</v>
      </c>
      <c r="Q268" s="79">
        <v>1.8E-3</v>
      </c>
      <c r="R268" s="79">
        <v>2.9999999999999997E-4</v>
      </c>
    </row>
    <row r="269" spans="2:18">
      <c r="B269" t="s">
        <v>3402</v>
      </c>
      <c r="C269" t="s">
        <v>3078</v>
      </c>
      <c r="D269" t="s">
        <v>3415</v>
      </c>
      <c r="E269"/>
      <c r="F269" t="s">
        <v>223</v>
      </c>
      <c r="G269" t="s">
        <v>3416</v>
      </c>
      <c r="H269" t="s">
        <v>224</v>
      </c>
      <c r="I269" s="78">
        <v>1.67</v>
      </c>
      <c r="J269" t="s">
        <v>1113</v>
      </c>
      <c r="K269" t="s">
        <v>106</v>
      </c>
      <c r="L269" s="79">
        <v>4.8500000000000001E-2</v>
      </c>
      <c r="M269" s="79">
        <v>7.7899999999999997E-2</v>
      </c>
      <c r="N269" s="78">
        <v>1146720.3700000001</v>
      </c>
      <c r="O269" s="78">
        <v>97.29000000000012</v>
      </c>
      <c r="P269" s="78">
        <v>3977.2717440237502</v>
      </c>
      <c r="Q269" s="79">
        <v>2E-3</v>
      </c>
      <c r="R269" s="79">
        <v>4.0000000000000002E-4</v>
      </c>
    </row>
    <row r="270" spans="2:18">
      <c r="B270" t="s">
        <v>3402</v>
      </c>
      <c r="C270" t="s">
        <v>3078</v>
      </c>
      <c r="D270" t="s">
        <v>3417</v>
      </c>
      <c r="E270"/>
      <c r="F270" t="s">
        <v>223</v>
      </c>
      <c r="G270" t="s">
        <v>2876</v>
      </c>
      <c r="H270" t="s">
        <v>224</v>
      </c>
      <c r="I270" s="78">
        <v>1.68</v>
      </c>
      <c r="J270" t="s">
        <v>1113</v>
      </c>
      <c r="K270" t="s">
        <v>106</v>
      </c>
      <c r="L270" s="79">
        <v>4.8500000000000001E-2</v>
      </c>
      <c r="M270" s="79">
        <v>5.1499999999999997E-2</v>
      </c>
      <c r="N270" s="78">
        <v>337270.67</v>
      </c>
      <c r="O270" s="78">
        <v>100.46</v>
      </c>
      <c r="P270" s="78">
        <v>1207.9008402673301</v>
      </c>
      <c r="Q270" s="79">
        <v>5.9999999999999995E-4</v>
      </c>
      <c r="R270" s="79">
        <v>1E-4</v>
      </c>
    </row>
    <row r="271" spans="2:18">
      <c r="B271" s="80" t="s">
        <v>3420</v>
      </c>
      <c r="I271" s="82">
        <v>0</v>
      </c>
      <c r="M271" s="81">
        <v>0</v>
      </c>
      <c r="N271" s="82">
        <v>0</v>
      </c>
      <c r="P271" s="82">
        <v>0</v>
      </c>
      <c r="Q271" s="81">
        <v>0</v>
      </c>
      <c r="R271" s="81">
        <v>0</v>
      </c>
    </row>
    <row r="272" spans="2:18">
      <c r="B272" t="s">
        <v>223</v>
      </c>
      <c r="D272" t="s">
        <v>223</v>
      </c>
      <c r="F272" t="s">
        <v>223</v>
      </c>
      <c r="I272" s="78">
        <v>0</v>
      </c>
      <c r="J272" t="s">
        <v>223</v>
      </c>
      <c r="K272" t="s">
        <v>223</v>
      </c>
      <c r="L272" s="79">
        <v>0</v>
      </c>
      <c r="M272" s="79">
        <v>0</v>
      </c>
      <c r="N272" s="78">
        <v>0</v>
      </c>
      <c r="O272" s="78">
        <v>0</v>
      </c>
      <c r="P272" s="78">
        <v>0</v>
      </c>
      <c r="Q272" s="79">
        <v>0</v>
      </c>
      <c r="R272" s="79">
        <v>0</v>
      </c>
    </row>
    <row r="273" spans="2:18">
      <c r="B273" s="80" t="s">
        <v>3421</v>
      </c>
      <c r="I273" s="82">
        <v>0</v>
      </c>
      <c r="M273" s="81">
        <v>0</v>
      </c>
      <c r="N273" s="82">
        <v>0</v>
      </c>
      <c r="P273" s="82">
        <v>0</v>
      </c>
      <c r="Q273" s="81">
        <v>0</v>
      </c>
      <c r="R273" s="81">
        <v>0</v>
      </c>
    </row>
    <row r="274" spans="2:18">
      <c r="B274" s="80" t="s">
        <v>3422</v>
      </c>
      <c r="I274" s="82">
        <v>0</v>
      </c>
      <c r="M274" s="81">
        <v>0</v>
      </c>
      <c r="N274" s="82">
        <v>0</v>
      </c>
      <c r="P274" s="82">
        <v>0</v>
      </c>
      <c r="Q274" s="81">
        <v>0</v>
      </c>
      <c r="R274" s="81">
        <v>0</v>
      </c>
    </row>
    <row r="275" spans="2:18">
      <c r="B275" t="s">
        <v>223</v>
      </c>
      <c r="D275" t="s">
        <v>223</v>
      </c>
      <c r="F275" t="s">
        <v>223</v>
      </c>
      <c r="I275" s="78">
        <v>0</v>
      </c>
      <c r="J275" t="s">
        <v>223</v>
      </c>
      <c r="K275" t="s">
        <v>223</v>
      </c>
      <c r="L275" s="79">
        <v>0</v>
      </c>
      <c r="M275" s="79">
        <v>0</v>
      </c>
      <c r="N275" s="78">
        <v>0</v>
      </c>
      <c r="O275" s="78">
        <v>0</v>
      </c>
      <c r="P275" s="78">
        <v>0</v>
      </c>
      <c r="Q275" s="79">
        <v>0</v>
      </c>
      <c r="R275" s="79">
        <v>0</v>
      </c>
    </row>
    <row r="276" spans="2:18">
      <c r="B276" s="80" t="s">
        <v>3423</v>
      </c>
      <c r="I276" s="82">
        <v>0</v>
      </c>
      <c r="M276" s="81">
        <v>0</v>
      </c>
      <c r="N276" s="82">
        <v>0</v>
      </c>
      <c r="P276" s="82">
        <v>0</v>
      </c>
      <c r="Q276" s="81">
        <v>0</v>
      </c>
      <c r="R276" s="81">
        <v>0</v>
      </c>
    </row>
    <row r="277" spans="2:18">
      <c r="B277" t="s">
        <v>223</v>
      </c>
      <c r="D277" t="s">
        <v>223</v>
      </c>
      <c r="F277" t="s">
        <v>223</v>
      </c>
      <c r="I277" s="78">
        <v>0</v>
      </c>
      <c r="J277" t="s">
        <v>223</v>
      </c>
      <c r="K277" t="s">
        <v>223</v>
      </c>
      <c r="L277" s="79">
        <v>0</v>
      </c>
      <c r="M277" s="79">
        <v>0</v>
      </c>
      <c r="N277" s="78">
        <v>0</v>
      </c>
      <c r="O277" s="78">
        <v>0</v>
      </c>
      <c r="P277" s="78">
        <v>0</v>
      </c>
      <c r="Q277" s="79">
        <v>0</v>
      </c>
      <c r="R277" s="79">
        <v>0</v>
      </c>
    </row>
    <row r="278" spans="2:18">
      <c r="B278" s="80" t="s">
        <v>3424</v>
      </c>
      <c r="I278" s="82">
        <v>0</v>
      </c>
      <c r="M278" s="81">
        <v>0</v>
      </c>
      <c r="N278" s="82">
        <v>0</v>
      </c>
      <c r="P278" s="82">
        <v>0</v>
      </c>
      <c r="Q278" s="81">
        <v>0</v>
      </c>
      <c r="R278" s="81">
        <v>0</v>
      </c>
    </row>
    <row r="279" spans="2:18">
      <c r="B279" t="s">
        <v>223</v>
      </c>
      <c r="D279" t="s">
        <v>223</v>
      </c>
      <c r="F279" t="s">
        <v>223</v>
      </c>
      <c r="I279" s="78">
        <v>0</v>
      </c>
      <c r="J279" t="s">
        <v>223</v>
      </c>
      <c r="K279" t="s">
        <v>223</v>
      </c>
      <c r="L279" s="79">
        <v>0</v>
      </c>
      <c r="M279" s="79">
        <v>0</v>
      </c>
      <c r="N279" s="78">
        <v>0</v>
      </c>
      <c r="O279" s="78">
        <v>0</v>
      </c>
      <c r="P279" s="78">
        <v>0</v>
      </c>
      <c r="Q279" s="79">
        <v>0</v>
      </c>
      <c r="R279" s="79">
        <v>0</v>
      </c>
    </row>
    <row r="280" spans="2:18">
      <c r="B280" s="80" t="s">
        <v>3425</v>
      </c>
      <c r="I280" s="82">
        <v>0</v>
      </c>
      <c r="M280" s="81">
        <v>0</v>
      </c>
      <c r="N280" s="82">
        <v>0</v>
      </c>
      <c r="P280" s="82">
        <v>0</v>
      </c>
      <c r="Q280" s="81">
        <v>0</v>
      </c>
      <c r="R280" s="81">
        <v>0</v>
      </c>
    </row>
    <row r="281" spans="2:18">
      <c r="B281" t="s">
        <v>223</v>
      </c>
      <c r="D281" t="s">
        <v>223</v>
      </c>
      <c r="F281" t="s">
        <v>223</v>
      </c>
      <c r="I281" s="78">
        <v>0</v>
      </c>
      <c r="J281" t="s">
        <v>223</v>
      </c>
      <c r="K281" t="s">
        <v>223</v>
      </c>
      <c r="L281" s="79">
        <v>0</v>
      </c>
      <c r="M281" s="79">
        <v>0</v>
      </c>
      <c r="N281" s="78">
        <v>0</v>
      </c>
      <c r="O281" s="78">
        <v>0</v>
      </c>
      <c r="P281" s="78">
        <v>0</v>
      </c>
      <c r="Q281" s="79">
        <v>0</v>
      </c>
      <c r="R281" s="79">
        <v>0</v>
      </c>
    </row>
    <row r="282" spans="2:18">
      <c r="B282" s="80" t="s">
        <v>260</v>
      </c>
      <c r="I282" s="82">
        <v>3.64</v>
      </c>
      <c r="M282" s="81">
        <v>4.2900000000000001E-2</v>
      </c>
      <c r="N282" s="82">
        <v>105356608.31</v>
      </c>
      <c r="P282" s="82">
        <v>375590.98113722116</v>
      </c>
      <c r="Q282" s="81">
        <v>0.18920000000000001</v>
      </c>
      <c r="R282" s="81">
        <v>3.4500000000000003E-2</v>
      </c>
    </row>
    <row r="283" spans="2:18">
      <c r="B283" s="80" t="s">
        <v>3426</v>
      </c>
      <c r="I283" s="82">
        <v>0</v>
      </c>
      <c r="M283" s="81">
        <v>0</v>
      </c>
      <c r="N283" s="82">
        <v>0</v>
      </c>
      <c r="P283" s="82">
        <v>0</v>
      </c>
      <c r="Q283" s="81">
        <v>0</v>
      </c>
      <c r="R283" s="81">
        <v>0</v>
      </c>
    </row>
    <row r="284" spans="2:18">
      <c r="B284" t="s">
        <v>223</v>
      </c>
      <c r="D284" t="s">
        <v>223</v>
      </c>
      <c r="F284" t="s">
        <v>223</v>
      </c>
      <c r="I284" s="78">
        <v>0</v>
      </c>
      <c r="J284" t="s">
        <v>223</v>
      </c>
      <c r="K284" t="s">
        <v>223</v>
      </c>
      <c r="L284" s="79">
        <v>0</v>
      </c>
      <c r="M284" s="79">
        <v>0</v>
      </c>
      <c r="N284" s="78">
        <v>0</v>
      </c>
      <c r="O284" s="78">
        <v>0</v>
      </c>
      <c r="P284" s="78">
        <v>0</v>
      </c>
      <c r="Q284" s="79">
        <v>0</v>
      </c>
      <c r="R284" s="79">
        <v>0</v>
      </c>
    </row>
    <row r="285" spans="2:18">
      <c r="B285" s="80" t="s">
        <v>3103</v>
      </c>
      <c r="I285" s="82">
        <v>0</v>
      </c>
      <c r="M285" s="81">
        <v>0</v>
      </c>
      <c r="N285" s="82">
        <v>0</v>
      </c>
      <c r="P285" s="82">
        <v>0</v>
      </c>
      <c r="Q285" s="81">
        <v>0</v>
      </c>
      <c r="R285" s="81">
        <v>0</v>
      </c>
    </row>
    <row r="286" spans="2:18">
      <c r="B286" t="s">
        <v>223</v>
      </c>
      <c r="D286" t="s">
        <v>223</v>
      </c>
      <c r="F286" t="s">
        <v>223</v>
      </c>
      <c r="I286" s="78">
        <v>0</v>
      </c>
      <c r="J286" t="s">
        <v>223</v>
      </c>
      <c r="K286" t="s">
        <v>223</v>
      </c>
      <c r="L286" s="79">
        <v>0</v>
      </c>
      <c r="M286" s="79">
        <v>0</v>
      </c>
      <c r="N286" s="78">
        <v>0</v>
      </c>
      <c r="O286" s="78">
        <v>0</v>
      </c>
      <c r="P286" s="78">
        <v>0</v>
      </c>
      <c r="Q286" s="79">
        <v>0</v>
      </c>
      <c r="R286" s="79">
        <v>0</v>
      </c>
    </row>
    <row r="287" spans="2:18">
      <c r="B287" s="80" t="s">
        <v>3104</v>
      </c>
      <c r="I287" s="82">
        <v>3.64</v>
      </c>
      <c r="M287" s="81">
        <v>4.2900000000000001E-2</v>
      </c>
      <c r="N287" s="82">
        <v>105356608.31</v>
      </c>
      <c r="P287" s="82">
        <v>375590.98113722116</v>
      </c>
      <c r="Q287" s="81">
        <v>0.18920000000000001</v>
      </c>
      <c r="R287" s="81">
        <v>3.4500000000000003E-2</v>
      </c>
    </row>
    <row r="288" spans="2:18">
      <c r="B288" s="84" t="s">
        <v>3835</v>
      </c>
      <c r="C288" t="s">
        <v>3078</v>
      </c>
      <c r="D288" t="s">
        <v>3427</v>
      </c>
      <c r="E288"/>
      <c r="F288" t="s">
        <v>621</v>
      </c>
      <c r="G288" t="s">
        <v>3815</v>
      </c>
      <c r="H288" t="s">
        <v>215</v>
      </c>
      <c r="I288" s="78">
        <v>5.61</v>
      </c>
      <c r="J288" t="s">
        <v>125</v>
      </c>
      <c r="K288" t="s">
        <v>106</v>
      </c>
      <c r="L288" s="79">
        <v>4.8000000000000001E-2</v>
      </c>
      <c r="M288" s="79">
        <v>3.1699999999999999E-2</v>
      </c>
      <c r="N288" s="78">
        <v>5060887</v>
      </c>
      <c r="O288" s="78">
        <v>110.05</v>
      </c>
      <c r="P288" s="78">
        <v>19855.289401577498</v>
      </c>
      <c r="Q288" s="79">
        <v>0.01</v>
      </c>
      <c r="R288" s="79">
        <v>1.8E-3</v>
      </c>
    </row>
    <row r="289" spans="2:18">
      <c r="B289" s="84" t="s">
        <v>3835</v>
      </c>
      <c r="C289" t="s">
        <v>3078</v>
      </c>
      <c r="D289" t="s">
        <v>3428</v>
      </c>
      <c r="E289"/>
      <c r="F289" t="s">
        <v>621</v>
      </c>
      <c r="G289" t="s">
        <v>3270</v>
      </c>
      <c r="H289" t="s">
        <v>215</v>
      </c>
      <c r="I289" s="78">
        <v>4.37</v>
      </c>
      <c r="J289" t="s">
        <v>125</v>
      </c>
      <c r="K289" t="s">
        <v>106</v>
      </c>
      <c r="L289" s="79">
        <v>4.8000000000000001E-2</v>
      </c>
      <c r="M289" s="79">
        <v>6.7100000000000007E-2</v>
      </c>
      <c r="N289" s="78">
        <v>2515517.39</v>
      </c>
      <c r="O289" s="78">
        <v>102.52</v>
      </c>
      <c r="P289" s="78">
        <v>9193.8085466328193</v>
      </c>
      <c r="Q289" s="79">
        <v>4.5999999999999999E-3</v>
      </c>
      <c r="R289" s="79">
        <v>8.0000000000000004E-4</v>
      </c>
    </row>
    <row r="290" spans="2:18">
      <c r="B290" t="s">
        <v>3836</v>
      </c>
      <c r="C290" t="s">
        <v>3078</v>
      </c>
      <c r="D290" t="s">
        <v>3430</v>
      </c>
      <c r="E290"/>
      <c r="F290" t="s">
        <v>1194</v>
      </c>
      <c r="G290" t="s">
        <v>3270</v>
      </c>
      <c r="H290" t="s">
        <v>229</v>
      </c>
      <c r="I290" s="78">
        <v>7.16</v>
      </c>
      <c r="J290" t="s">
        <v>123</v>
      </c>
      <c r="K290" t="s">
        <v>106</v>
      </c>
      <c r="L290" s="79">
        <v>5.0000000000000001E-4</v>
      </c>
      <c r="M290" s="79">
        <v>5.0900000000000001E-2</v>
      </c>
      <c r="N290" s="78">
        <v>3971392.23</v>
      </c>
      <c r="O290" s="78">
        <v>98.739999999999782</v>
      </c>
      <c r="P290" s="78">
        <v>13979.6223323706</v>
      </c>
      <c r="Q290" s="79">
        <v>7.0000000000000001E-3</v>
      </c>
      <c r="R290" s="79">
        <v>1.2999999999999999E-3</v>
      </c>
    </row>
    <row r="291" spans="2:18">
      <c r="B291" t="s">
        <v>3837</v>
      </c>
      <c r="C291" t="s">
        <v>3078</v>
      </c>
      <c r="D291" t="s">
        <v>3434</v>
      </c>
      <c r="E291"/>
      <c r="F291" t="s">
        <v>1141</v>
      </c>
      <c r="G291" t="s">
        <v>3435</v>
      </c>
      <c r="H291" t="s">
        <v>259</v>
      </c>
      <c r="I291" s="78">
        <v>10.46</v>
      </c>
      <c r="J291" t="s">
        <v>123</v>
      </c>
      <c r="K291" t="s">
        <v>106</v>
      </c>
      <c r="L291" s="79">
        <v>4.4999999999999998E-2</v>
      </c>
      <c r="M291" s="79">
        <v>4.53E-2</v>
      </c>
      <c r="N291" s="78">
        <v>1728463.24</v>
      </c>
      <c r="O291" s="78">
        <v>100.89</v>
      </c>
      <c r="P291" s="78">
        <v>6216.8129965103399</v>
      </c>
      <c r="Q291" s="79">
        <v>3.0999999999999999E-3</v>
      </c>
      <c r="R291" s="79">
        <v>5.9999999999999995E-4</v>
      </c>
    </row>
    <row r="292" spans="2:18">
      <c r="B292" t="s">
        <v>3837</v>
      </c>
      <c r="C292" t="s">
        <v>3078</v>
      </c>
      <c r="D292" t="s">
        <v>3436</v>
      </c>
      <c r="E292"/>
      <c r="F292" t="s">
        <v>1141</v>
      </c>
      <c r="G292" t="s">
        <v>3242</v>
      </c>
      <c r="H292" t="s">
        <v>259</v>
      </c>
      <c r="I292" s="78">
        <v>10.46</v>
      </c>
      <c r="J292" t="s">
        <v>123</v>
      </c>
      <c r="K292" t="s">
        <v>106</v>
      </c>
      <c r="L292" s="79">
        <v>4.4999999999999998E-2</v>
      </c>
      <c r="M292" s="79">
        <v>4.53E-2</v>
      </c>
      <c r="N292" s="78">
        <v>334040.56</v>
      </c>
      <c r="O292" s="78">
        <v>100.89</v>
      </c>
      <c r="P292" s="78">
        <v>1201.4532023079601</v>
      </c>
      <c r="Q292" s="79">
        <v>5.9999999999999995E-4</v>
      </c>
      <c r="R292" s="79">
        <v>1E-4</v>
      </c>
    </row>
    <row r="293" spans="2:18">
      <c r="B293" t="s">
        <v>3837</v>
      </c>
      <c r="C293" t="s">
        <v>3078</v>
      </c>
      <c r="D293" t="s">
        <v>3437</v>
      </c>
      <c r="E293"/>
      <c r="F293" t="s">
        <v>1141</v>
      </c>
      <c r="G293" t="s">
        <v>3438</v>
      </c>
      <c r="H293" t="s">
        <v>259</v>
      </c>
      <c r="I293" s="78">
        <v>10.35</v>
      </c>
      <c r="J293" t="s">
        <v>123</v>
      </c>
      <c r="K293" t="s">
        <v>106</v>
      </c>
      <c r="L293" s="79">
        <v>4.4999999999999998E-2</v>
      </c>
      <c r="M293" s="79">
        <v>0.03</v>
      </c>
      <c r="N293" s="78">
        <v>305366.57</v>
      </c>
      <c r="O293" s="78">
        <v>100.89000000000046</v>
      </c>
      <c r="P293" s="78">
        <v>1098.32064526625</v>
      </c>
      <c r="Q293" s="79">
        <v>5.9999999999999995E-4</v>
      </c>
      <c r="R293" s="79">
        <v>1E-4</v>
      </c>
    </row>
    <row r="294" spans="2:18">
      <c r="B294" t="s">
        <v>3837</v>
      </c>
      <c r="C294" t="s">
        <v>3078</v>
      </c>
      <c r="D294" t="s">
        <v>3439</v>
      </c>
      <c r="E294"/>
      <c r="F294" t="s">
        <v>1141</v>
      </c>
      <c r="G294" t="s">
        <v>485</v>
      </c>
      <c r="H294" t="s">
        <v>259</v>
      </c>
      <c r="I294" s="78">
        <v>10.46</v>
      </c>
      <c r="J294" t="s">
        <v>123</v>
      </c>
      <c r="K294" t="s">
        <v>106</v>
      </c>
      <c r="L294" s="79">
        <v>4.4999999999999998E-2</v>
      </c>
      <c r="M294" s="79">
        <v>4.53E-2</v>
      </c>
      <c r="N294" s="78">
        <v>289618.34000000003</v>
      </c>
      <c r="O294" s="78">
        <v>100.89</v>
      </c>
      <c r="P294" s="78">
        <v>1041.6785376006901</v>
      </c>
      <c r="Q294" s="79">
        <v>5.0000000000000001E-4</v>
      </c>
      <c r="R294" s="79">
        <v>1E-4</v>
      </c>
    </row>
    <row r="295" spans="2:18">
      <c r="B295" t="s">
        <v>3127</v>
      </c>
      <c r="C295" t="s">
        <v>3078</v>
      </c>
      <c r="D295" t="s">
        <v>3431</v>
      </c>
      <c r="E295"/>
      <c r="F295" t="s">
        <v>1220</v>
      </c>
      <c r="G295" t="s">
        <v>3432</v>
      </c>
      <c r="H295" t="s">
        <v>215</v>
      </c>
      <c r="I295" s="78">
        <v>6.82</v>
      </c>
      <c r="J295" t="s">
        <v>1237</v>
      </c>
      <c r="K295" t="s">
        <v>106</v>
      </c>
      <c r="L295" s="79">
        <v>5.3499999999999999E-2</v>
      </c>
      <c r="M295" s="79">
        <v>6.0199999999999997E-2</v>
      </c>
      <c r="N295" s="78">
        <v>3268067.97</v>
      </c>
      <c r="O295" s="78">
        <v>96.140000000000256</v>
      </c>
      <c r="P295" s="78">
        <v>11200.9467477663</v>
      </c>
      <c r="Q295" s="79">
        <v>5.5999999999999999E-3</v>
      </c>
      <c r="R295" s="79">
        <v>1E-3</v>
      </c>
    </row>
    <row r="296" spans="2:18">
      <c r="B296" t="s">
        <v>3433</v>
      </c>
      <c r="C296" t="s">
        <v>3078</v>
      </c>
      <c r="D296" t="s">
        <v>3440</v>
      </c>
      <c r="E296"/>
      <c r="F296" t="s">
        <v>1242</v>
      </c>
      <c r="G296" t="s">
        <v>3441</v>
      </c>
      <c r="H296" t="s">
        <v>229</v>
      </c>
      <c r="I296" s="78">
        <v>9.99</v>
      </c>
      <c r="J296" t="s">
        <v>584</v>
      </c>
      <c r="K296" t="s">
        <v>106</v>
      </c>
      <c r="L296" s="79">
        <v>4.9000000000000002E-2</v>
      </c>
      <c r="M296" s="79">
        <v>3.6200000000000003E-2</v>
      </c>
      <c r="N296" s="78">
        <v>908388.17</v>
      </c>
      <c r="O296" s="78">
        <v>108.92999999999985</v>
      </c>
      <c r="P296" s="78">
        <v>3527.59328771626</v>
      </c>
      <c r="Q296" s="79">
        <v>1.8E-3</v>
      </c>
      <c r="R296" s="79">
        <v>2.9999999999999997E-4</v>
      </c>
    </row>
    <row r="297" spans="2:18">
      <c r="B297" t="s">
        <v>3838</v>
      </c>
      <c r="C297" t="s">
        <v>3078</v>
      </c>
      <c r="D297" t="s">
        <v>3445</v>
      </c>
      <c r="E297"/>
      <c r="F297" t="s">
        <v>1141</v>
      </c>
      <c r="G297" t="s">
        <v>3446</v>
      </c>
      <c r="H297" t="s">
        <v>259</v>
      </c>
      <c r="I297" s="78">
        <v>0.9</v>
      </c>
      <c r="J297" t="s">
        <v>1237</v>
      </c>
      <c r="K297" t="s">
        <v>106</v>
      </c>
      <c r="L297" s="79">
        <v>5.3900000000000003E-2</v>
      </c>
      <c r="M297" s="79">
        <v>3.32E-2</v>
      </c>
      <c r="N297" s="78">
        <v>4683806.0199999996</v>
      </c>
      <c r="O297" s="78">
        <v>124.02000000000024</v>
      </c>
      <c r="P297" s="78">
        <v>20708.5724457043</v>
      </c>
      <c r="Q297" s="79">
        <v>1.04E-2</v>
      </c>
      <c r="R297" s="79">
        <v>1.9E-3</v>
      </c>
    </row>
    <row r="298" spans="2:18">
      <c r="B298" t="s">
        <v>3442</v>
      </c>
      <c r="C298" t="s">
        <v>3078</v>
      </c>
      <c r="D298" t="s">
        <v>3443</v>
      </c>
      <c r="E298"/>
      <c r="F298" t="s">
        <v>1141</v>
      </c>
      <c r="G298" t="s">
        <v>3815</v>
      </c>
      <c r="H298" t="s">
        <v>259</v>
      </c>
      <c r="I298" s="78">
        <v>4.25</v>
      </c>
      <c r="J298" t="s">
        <v>127</v>
      </c>
      <c r="K298" t="s">
        <v>106</v>
      </c>
      <c r="L298" s="79">
        <v>5.0200000000000002E-2</v>
      </c>
      <c r="M298" s="79">
        <v>3.1899999999999998E-2</v>
      </c>
      <c r="N298" s="78">
        <v>2071833</v>
      </c>
      <c r="O298" s="78">
        <v>103.68</v>
      </c>
      <c r="P298" s="78">
        <v>7657.892559936</v>
      </c>
      <c r="Q298" s="79">
        <v>3.8999999999999998E-3</v>
      </c>
      <c r="R298" s="79">
        <v>6.9999999999999999E-4</v>
      </c>
    </row>
    <row r="299" spans="2:18">
      <c r="B299" t="s">
        <v>3444</v>
      </c>
      <c r="C299" t="s">
        <v>3078</v>
      </c>
      <c r="D299" t="s">
        <v>3447</v>
      </c>
      <c r="E299"/>
      <c r="F299" t="s">
        <v>1141</v>
      </c>
      <c r="G299" t="s">
        <v>2506</v>
      </c>
      <c r="H299" t="s">
        <v>3081</v>
      </c>
      <c r="I299" s="78">
        <v>9.2100000000000009</v>
      </c>
      <c r="J299" t="s">
        <v>1237</v>
      </c>
      <c r="K299" t="s">
        <v>106</v>
      </c>
      <c r="L299" s="79">
        <v>4.36E-2</v>
      </c>
      <c r="M299" s="79">
        <v>2.92E-2</v>
      </c>
      <c r="N299" s="78">
        <v>2856883.77</v>
      </c>
      <c r="O299" s="78">
        <v>102.11000000000044</v>
      </c>
      <c r="P299" s="78">
        <v>10399.6897225551</v>
      </c>
      <c r="Q299" s="79">
        <v>5.1999999999999998E-3</v>
      </c>
      <c r="R299" s="79">
        <v>1E-3</v>
      </c>
    </row>
    <row r="300" spans="2:18">
      <c r="B300" t="s">
        <v>3448</v>
      </c>
      <c r="C300" t="s">
        <v>3078</v>
      </c>
      <c r="D300" t="s">
        <v>3449</v>
      </c>
      <c r="E300"/>
      <c r="F300" t="s">
        <v>3450</v>
      </c>
      <c r="G300" t="s">
        <v>2940</v>
      </c>
      <c r="H300" t="s">
        <v>215</v>
      </c>
      <c r="I300" s="78">
        <v>2.34</v>
      </c>
      <c r="J300" t="s">
        <v>1177</v>
      </c>
      <c r="K300" t="s">
        <v>106</v>
      </c>
      <c r="L300" s="79">
        <v>7.0000000000000007E-2</v>
      </c>
      <c r="M300" s="79">
        <v>0.10249999999999999</v>
      </c>
      <c r="N300" s="78">
        <v>842622.56</v>
      </c>
      <c r="O300" s="78">
        <v>92.94</v>
      </c>
      <c r="P300" s="78">
        <v>2791.8705968961599</v>
      </c>
      <c r="Q300" s="79">
        <v>1.4E-3</v>
      </c>
      <c r="R300" s="79">
        <v>2.9999999999999997E-4</v>
      </c>
    </row>
    <row r="301" spans="2:18">
      <c r="B301" t="s">
        <v>3448</v>
      </c>
      <c r="C301" t="s">
        <v>3078</v>
      </c>
      <c r="D301" t="s">
        <v>3451</v>
      </c>
      <c r="E301"/>
      <c r="F301" t="s">
        <v>3450</v>
      </c>
      <c r="G301" t="s">
        <v>3839</v>
      </c>
      <c r="H301" t="s">
        <v>215</v>
      </c>
      <c r="I301" s="78">
        <v>1.18</v>
      </c>
      <c r="J301" t="s">
        <v>1177</v>
      </c>
      <c r="K301" t="s">
        <v>106</v>
      </c>
      <c r="L301" s="79">
        <v>4.7500000000000001E-2</v>
      </c>
      <c r="M301" s="79">
        <v>7.8200000000000006E-2</v>
      </c>
      <c r="N301" s="78">
        <v>2336373.2999999998</v>
      </c>
      <c r="O301" s="78">
        <v>96.62</v>
      </c>
      <c r="P301" s="78">
        <v>8047.6448409698996</v>
      </c>
      <c r="Q301" s="79">
        <v>4.1000000000000003E-3</v>
      </c>
      <c r="R301" s="79">
        <v>6.9999999999999999E-4</v>
      </c>
    </row>
    <row r="302" spans="2:18">
      <c r="B302" t="s">
        <v>3452</v>
      </c>
      <c r="C302" t="s">
        <v>3232</v>
      </c>
      <c r="D302" t="s">
        <v>3454</v>
      </c>
      <c r="E302"/>
      <c r="F302" t="s">
        <v>223</v>
      </c>
      <c r="G302" t="s">
        <v>309</v>
      </c>
      <c r="H302" t="s">
        <v>224</v>
      </c>
      <c r="I302" s="78">
        <v>2.78</v>
      </c>
      <c r="J302" t="s">
        <v>468</v>
      </c>
      <c r="K302" t="s">
        <v>106</v>
      </c>
      <c r="L302" s="79">
        <v>2.92E-2</v>
      </c>
      <c r="M302" s="79">
        <v>6.4600000000000005E-2</v>
      </c>
      <c r="N302" s="78">
        <v>403728.07</v>
      </c>
      <c r="O302" s="78">
        <v>91.570000000000348</v>
      </c>
      <c r="P302" s="78">
        <v>1317.95837453694</v>
      </c>
      <c r="Q302" s="79">
        <v>6.9999999999999999E-4</v>
      </c>
      <c r="R302" s="79">
        <v>1E-4</v>
      </c>
    </row>
    <row r="303" spans="2:18">
      <c r="B303" t="s">
        <v>3452</v>
      </c>
      <c r="C303" t="s">
        <v>3232</v>
      </c>
      <c r="D303" t="s">
        <v>3456</v>
      </c>
      <c r="E303"/>
      <c r="F303" t="s">
        <v>223</v>
      </c>
      <c r="G303" t="s">
        <v>2706</v>
      </c>
      <c r="H303" t="s">
        <v>224</v>
      </c>
      <c r="I303" s="78">
        <v>2.77</v>
      </c>
      <c r="J303" t="s">
        <v>468</v>
      </c>
      <c r="K303" t="s">
        <v>106</v>
      </c>
      <c r="L303" s="79">
        <v>2.92E-2</v>
      </c>
      <c r="M303" s="79">
        <v>6.1600000000000002E-2</v>
      </c>
      <c r="N303" s="78">
        <v>225273.29</v>
      </c>
      <c r="O303" s="78">
        <v>92.97</v>
      </c>
      <c r="P303" s="78">
        <v>746.64139954684504</v>
      </c>
      <c r="Q303" s="79">
        <v>4.0000000000000002E-4</v>
      </c>
      <c r="R303" s="79">
        <v>1E-4</v>
      </c>
    </row>
    <row r="304" spans="2:18">
      <c r="B304" t="s">
        <v>3452</v>
      </c>
      <c r="C304" t="s">
        <v>3232</v>
      </c>
      <c r="D304" t="s">
        <v>3457</v>
      </c>
      <c r="E304"/>
      <c r="F304" t="s">
        <v>223</v>
      </c>
      <c r="G304" t="s">
        <v>2816</v>
      </c>
      <c r="H304" t="s">
        <v>224</v>
      </c>
      <c r="I304" s="78">
        <v>4.3</v>
      </c>
      <c r="J304" t="s">
        <v>677</v>
      </c>
      <c r="K304" t="s">
        <v>106</v>
      </c>
      <c r="L304" s="79">
        <v>2.6700000000000002E-2</v>
      </c>
      <c r="M304" s="79">
        <v>3.5400000000000001E-2</v>
      </c>
      <c r="N304" s="78">
        <v>4189649.39</v>
      </c>
      <c r="O304" s="78">
        <v>97.560000000000272</v>
      </c>
      <c r="P304" s="78">
        <v>14571.6592335115</v>
      </c>
      <c r="Q304" s="79">
        <v>7.3000000000000001E-3</v>
      </c>
      <c r="R304" s="79">
        <v>1.2999999999999999E-3</v>
      </c>
    </row>
    <row r="305" spans="2:18">
      <c r="B305" t="s">
        <v>3452</v>
      </c>
      <c r="C305" t="s">
        <v>3232</v>
      </c>
      <c r="D305" t="s">
        <v>3458</v>
      </c>
      <c r="E305"/>
      <c r="F305" t="s">
        <v>223</v>
      </c>
      <c r="G305" t="s">
        <v>317</v>
      </c>
      <c r="H305" t="s">
        <v>224</v>
      </c>
      <c r="I305" s="78">
        <v>2.77</v>
      </c>
      <c r="J305" t="s">
        <v>468</v>
      </c>
      <c r="K305" t="s">
        <v>106</v>
      </c>
      <c r="L305" s="79">
        <v>2.92E-2</v>
      </c>
      <c r="M305" s="79">
        <v>6.1600000000000002E-2</v>
      </c>
      <c r="N305" s="78">
        <v>130853</v>
      </c>
      <c r="O305" s="78">
        <v>92.97</v>
      </c>
      <c r="P305" s="78">
        <v>433.6966315665</v>
      </c>
      <c r="Q305" s="79">
        <v>2.0000000000000001E-4</v>
      </c>
      <c r="R305" s="79">
        <v>0</v>
      </c>
    </row>
    <row r="306" spans="2:18">
      <c r="B306" t="s">
        <v>3452</v>
      </c>
      <c r="C306" t="s">
        <v>3232</v>
      </c>
      <c r="D306" t="s">
        <v>3459</v>
      </c>
      <c r="E306"/>
      <c r="F306" t="s">
        <v>223</v>
      </c>
      <c r="G306" t="s">
        <v>3460</v>
      </c>
      <c r="H306" t="s">
        <v>224</v>
      </c>
      <c r="I306" s="78">
        <v>4.3</v>
      </c>
      <c r="J306" t="s">
        <v>677</v>
      </c>
      <c r="K306" t="s">
        <v>106</v>
      </c>
      <c r="L306" s="79">
        <v>2.6700000000000002E-2</v>
      </c>
      <c r="M306" s="79">
        <v>3.5400000000000001E-2</v>
      </c>
      <c r="N306" s="78">
        <v>37721.81</v>
      </c>
      <c r="O306" s="78">
        <v>97.49</v>
      </c>
      <c r="P306" s="78">
        <v>131.10284850848501</v>
      </c>
      <c r="Q306" s="79">
        <v>1E-4</v>
      </c>
      <c r="R306" s="79">
        <v>0</v>
      </c>
    </row>
    <row r="307" spans="2:18">
      <c r="B307" t="s">
        <v>3452</v>
      </c>
      <c r="C307" t="s">
        <v>3232</v>
      </c>
      <c r="D307" t="s">
        <v>3461</v>
      </c>
      <c r="E307"/>
      <c r="F307" t="s">
        <v>223</v>
      </c>
      <c r="G307" t="s">
        <v>2805</v>
      </c>
      <c r="H307" t="s">
        <v>224</v>
      </c>
      <c r="I307" s="78">
        <v>5.57</v>
      </c>
      <c r="J307" t="s">
        <v>468</v>
      </c>
      <c r="K307" t="s">
        <v>106</v>
      </c>
      <c r="L307" s="79">
        <v>3.3399999999999999E-2</v>
      </c>
      <c r="M307" s="79">
        <v>0.1358</v>
      </c>
      <c r="N307" s="78">
        <v>179602.85</v>
      </c>
      <c r="O307" s="78">
        <v>100</v>
      </c>
      <c r="P307" s="78">
        <v>640.28416025000001</v>
      </c>
      <c r="Q307" s="79">
        <v>2.9999999999999997E-4</v>
      </c>
      <c r="R307" s="79">
        <v>1E-4</v>
      </c>
    </row>
    <row r="308" spans="2:18">
      <c r="B308" t="s">
        <v>3462</v>
      </c>
      <c r="C308" t="s">
        <v>3078</v>
      </c>
      <c r="D308" t="s">
        <v>3463</v>
      </c>
      <c r="E308"/>
      <c r="F308" t="s">
        <v>223</v>
      </c>
      <c r="G308" t="s">
        <v>3464</v>
      </c>
      <c r="H308" t="s">
        <v>224</v>
      </c>
      <c r="I308" s="78">
        <v>2.59</v>
      </c>
      <c r="J308" t="s">
        <v>1157</v>
      </c>
      <c r="K308" t="s">
        <v>106</v>
      </c>
      <c r="L308" s="79">
        <v>2.7E-2</v>
      </c>
      <c r="M308" s="79">
        <v>3.5200000000000002E-2</v>
      </c>
      <c r="N308" s="78">
        <v>5804342.4900000002</v>
      </c>
      <c r="O308" s="78">
        <v>100.0800000000001</v>
      </c>
      <c r="P308" s="78">
        <v>20709.0349616315</v>
      </c>
      <c r="Q308" s="79">
        <v>1.04E-2</v>
      </c>
      <c r="R308" s="79">
        <v>1.9E-3</v>
      </c>
    </row>
    <row r="309" spans="2:18">
      <c r="B309" t="s">
        <v>3465</v>
      </c>
      <c r="C309" t="s">
        <v>3078</v>
      </c>
      <c r="D309" t="s">
        <v>3466</v>
      </c>
      <c r="E309"/>
      <c r="F309" t="s">
        <v>223</v>
      </c>
      <c r="G309" t="s">
        <v>3467</v>
      </c>
      <c r="H309" t="s">
        <v>224</v>
      </c>
      <c r="I309" s="78">
        <v>0.3</v>
      </c>
      <c r="J309" t="s">
        <v>1157</v>
      </c>
      <c r="K309" t="s">
        <v>106</v>
      </c>
      <c r="L309" s="79">
        <v>2.1399999999999999E-2</v>
      </c>
      <c r="M309" s="79">
        <v>1.35E-2</v>
      </c>
      <c r="N309" s="78">
        <v>46416.75</v>
      </c>
      <c r="O309" s="78">
        <v>100.77</v>
      </c>
      <c r="P309" s="78">
        <v>166.74987674587501</v>
      </c>
      <c r="Q309" s="79">
        <v>1E-4</v>
      </c>
      <c r="R309" s="79">
        <v>0</v>
      </c>
    </row>
    <row r="310" spans="2:18">
      <c r="B310" t="s">
        <v>3465</v>
      </c>
      <c r="C310" t="s">
        <v>3078</v>
      </c>
      <c r="D310" t="s">
        <v>3468</v>
      </c>
      <c r="E310"/>
      <c r="F310" t="s">
        <v>223</v>
      </c>
      <c r="G310" t="s">
        <v>3469</v>
      </c>
      <c r="H310" t="s">
        <v>224</v>
      </c>
      <c r="I310" s="78">
        <v>0.3</v>
      </c>
      <c r="J310" t="s">
        <v>1157</v>
      </c>
      <c r="K310" t="s">
        <v>106</v>
      </c>
      <c r="L310" s="79">
        <v>2.75E-2</v>
      </c>
      <c r="M310" s="79">
        <v>1.35E-2</v>
      </c>
      <c r="N310" s="78">
        <v>26024.51</v>
      </c>
      <c r="O310" s="78">
        <v>100.77</v>
      </c>
      <c r="P310" s="78">
        <v>93.491763961754998</v>
      </c>
      <c r="Q310" s="79">
        <v>0</v>
      </c>
      <c r="R310" s="79">
        <v>0</v>
      </c>
    </row>
    <row r="311" spans="2:18">
      <c r="B311" t="s">
        <v>3465</v>
      </c>
      <c r="C311" t="s">
        <v>3078</v>
      </c>
      <c r="D311" t="s">
        <v>3470</v>
      </c>
      <c r="E311"/>
      <c r="F311" t="s">
        <v>223</v>
      </c>
      <c r="G311" t="s">
        <v>3471</v>
      </c>
      <c r="H311" t="s">
        <v>224</v>
      </c>
      <c r="I311" s="78">
        <v>0.3</v>
      </c>
      <c r="J311" t="s">
        <v>1157</v>
      </c>
      <c r="K311" t="s">
        <v>106</v>
      </c>
      <c r="L311" s="79">
        <v>2.75E-2</v>
      </c>
      <c r="M311" s="79">
        <v>1.35E-2</v>
      </c>
      <c r="N311" s="78">
        <v>23630.99</v>
      </c>
      <c r="O311" s="78">
        <v>100.77</v>
      </c>
      <c r="P311" s="78">
        <v>84.893161840995006</v>
      </c>
      <c r="Q311" s="79">
        <v>0</v>
      </c>
      <c r="R311" s="79">
        <v>0</v>
      </c>
    </row>
    <row r="312" spans="2:18">
      <c r="B312" t="s">
        <v>3465</v>
      </c>
      <c r="C312" t="s">
        <v>3078</v>
      </c>
      <c r="D312" t="s">
        <v>3472</v>
      </c>
      <c r="E312"/>
      <c r="F312" t="s">
        <v>223</v>
      </c>
      <c r="G312" t="s">
        <v>3455</v>
      </c>
      <c r="H312" t="s">
        <v>224</v>
      </c>
      <c r="I312" s="78">
        <v>0.3</v>
      </c>
      <c r="J312" t="s">
        <v>1157</v>
      </c>
      <c r="K312" t="s">
        <v>106</v>
      </c>
      <c r="L312" s="79">
        <v>2.75E-2</v>
      </c>
      <c r="M312" s="79">
        <v>1.35E-2</v>
      </c>
      <c r="N312" s="78">
        <v>67755.48</v>
      </c>
      <c r="O312" s="78">
        <v>100.77</v>
      </c>
      <c r="P312" s="78">
        <v>243.40820800373999</v>
      </c>
      <c r="Q312" s="79">
        <v>1E-4</v>
      </c>
      <c r="R312" s="79">
        <v>0</v>
      </c>
    </row>
    <row r="313" spans="2:18">
      <c r="B313" t="s">
        <v>3465</v>
      </c>
      <c r="C313" t="s">
        <v>3078</v>
      </c>
      <c r="D313" t="s">
        <v>3473</v>
      </c>
      <c r="E313"/>
      <c r="F313" t="s">
        <v>223</v>
      </c>
      <c r="G313" t="s">
        <v>309</v>
      </c>
      <c r="H313" t="s">
        <v>224</v>
      </c>
      <c r="I313" s="78">
        <v>4.8600000000000003</v>
      </c>
      <c r="J313" t="s">
        <v>584</v>
      </c>
      <c r="K313" t="s">
        <v>106</v>
      </c>
      <c r="L313" s="79">
        <v>3.0300000000000001E-2</v>
      </c>
      <c r="M313" s="79">
        <v>3.7199999999999997E-2</v>
      </c>
      <c r="N313" s="78">
        <v>4037280.74</v>
      </c>
      <c r="O313" s="78">
        <v>100</v>
      </c>
      <c r="P313" s="78">
        <v>14392.9058381</v>
      </c>
      <c r="Q313" s="79">
        <v>7.3000000000000001E-3</v>
      </c>
      <c r="R313" s="79">
        <v>1.2999999999999999E-3</v>
      </c>
    </row>
    <row r="314" spans="2:18">
      <c r="B314" t="s">
        <v>3465</v>
      </c>
      <c r="C314" t="s">
        <v>3078</v>
      </c>
      <c r="D314" t="s">
        <v>3474</v>
      </c>
      <c r="E314"/>
      <c r="F314" t="s">
        <v>223</v>
      </c>
      <c r="G314" t="s">
        <v>3475</v>
      </c>
      <c r="H314" t="s">
        <v>224</v>
      </c>
      <c r="I314" s="78">
        <v>0.3</v>
      </c>
      <c r="J314" t="s">
        <v>1157</v>
      </c>
      <c r="K314" t="s">
        <v>106</v>
      </c>
      <c r="L314" s="79">
        <v>2.75E-2</v>
      </c>
      <c r="M314" s="79">
        <v>1.35E-2</v>
      </c>
      <c r="N314" s="78">
        <v>113959.06</v>
      </c>
      <c r="O314" s="78">
        <v>100.77</v>
      </c>
      <c r="P314" s="78">
        <v>409.39228207653002</v>
      </c>
      <c r="Q314" s="79">
        <v>2.0000000000000001E-4</v>
      </c>
      <c r="R314" s="79">
        <v>0</v>
      </c>
    </row>
    <row r="315" spans="2:18">
      <c r="B315" t="s">
        <v>3465</v>
      </c>
      <c r="C315" t="s">
        <v>3078</v>
      </c>
      <c r="D315" t="s">
        <v>3476</v>
      </c>
      <c r="E315"/>
      <c r="F315" t="s">
        <v>223</v>
      </c>
      <c r="G315" t="s">
        <v>3477</v>
      </c>
      <c r="H315" t="s">
        <v>224</v>
      </c>
      <c r="I315" s="78">
        <v>0.3</v>
      </c>
      <c r="J315" t="s">
        <v>1157</v>
      </c>
      <c r="K315" t="s">
        <v>106</v>
      </c>
      <c r="L315" s="79">
        <v>2.75E-2</v>
      </c>
      <c r="M315" s="79">
        <v>1.35E-2</v>
      </c>
      <c r="N315" s="78">
        <v>10411.51</v>
      </c>
      <c r="O315" s="78">
        <v>100.82</v>
      </c>
      <c r="P315" s="78">
        <v>37.421392821829997</v>
      </c>
      <c r="Q315" s="79">
        <v>0</v>
      </c>
      <c r="R315" s="79">
        <v>0</v>
      </c>
    </row>
    <row r="316" spans="2:18">
      <c r="B316" t="s">
        <v>3478</v>
      </c>
      <c r="C316" t="s">
        <v>3078</v>
      </c>
      <c r="D316" t="s">
        <v>3479</v>
      </c>
      <c r="E316"/>
      <c r="F316" t="s">
        <v>223</v>
      </c>
      <c r="G316" t="s">
        <v>2519</v>
      </c>
      <c r="H316" t="s">
        <v>224</v>
      </c>
      <c r="I316" s="78">
        <v>3.47</v>
      </c>
      <c r="J316" t="s">
        <v>123</v>
      </c>
      <c r="K316" t="s">
        <v>106</v>
      </c>
      <c r="L316" s="79">
        <v>4.4999999999999998E-2</v>
      </c>
      <c r="M316" s="79">
        <v>8.1500000000000003E-2</v>
      </c>
      <c r="N316" s="78">
        <v>1779443.08</v>
      </c>
      <c r="O316" s="78">
        <v>90.85</v>
      </c>
      <c r="P316" s="78">
        <v>5763.2646961116998</v>
      </c>
      <c r="Q316" s="79">
        <v>2.8999999999999998E-3</v>
      </c>
      <c r="R316" s="79">
        <v>5.0000000000000001E-4</v>
      </c>
    </row>
    <row r="317" spans="2:18">
      <c r="B317" t="s">
        <v>3480</v>
      </c>
      <c r="C317" t="s">
        <v>3078</v>
      </c>
      <c r="D317" t="s">
        <v>3481</v>
      </c>
      <c r="E317"/>
      <c r="F317" t="s">
        <v>223</v>
      </c>
      <c r="G317" t="s">
        <v>2859</v>
      </c>
      <c r="H317" t="s">
        <v>224</v>
      </c>
      <c r="I317" s="78">
        <v>5.74</v>
      </c>
      <c r="J317" t="s">
        <v>1237</v>
      </c>
      <c r="K317" t="s">
        <v>106</v>
      </c>
      <c r="L317" s="79">
        <v>3.9199999999999999E-2</v>
      </c>
      <c r="M317" s="79">
        <v>3.7199999999999997E-2</v>
      </c>
      <c r="N317" s="78">
        <v>207911.44</v>
      </c>
      <c r="O317" s="78">
        <v>99.86</v>
      </c>
      <c r="P317" s="78">
        <v>740.16659760296</v>
      </c>
      <c r="Q317" s="79">
        <v>4.0000000000000002E-4</v>
      </c>
      <c r="R317" s="79">
        <v>1E-4</v>
      </c>
    </row>
    <row r="318" spans="2:18">
      <c r="B318" t="s">
        <v>3480</v>
      </c>
      <c r="C318" t="s">
        <v>3078</v>
      </c>
      <c r="D318" t="s">
        <v>3482</v>
      </c>
      <c r="E318"/>
      <c r="F318" t="s">
        <v>223</v>
      </c>
      <c r="G318" t="s">
        <v>2865</v>
      </c>
      <c r="H318" t="s">
        <v>224</v>
      </c>
      <c r="I318" s="78">
        <v>3.22</v>
      </c>
      <c r="J318" t="s">
        <v>1237</v>
      </c>
      <c r="K318" t="s">
        <v>106</v>
      </c>
      <c r="L318" s="79">
        <v>3.9199999999999999E-2</v>
      </c>
      <c r="M318" s="79">
        <v>0.53139999999999998</v>
      </c>
      <c r="N318" s="78">
        <v>24591.68</v>
      </c>
      <c r="O318" s="78">
        <v>99.86</v>
      </c>
      <c r="P318" s="78">
        <v>87.546602125120003</v>
      </c>
      <c r="Q318" s="79">
        <v>0</v>
      </c>
      <c r="R318" s="79">
        <v>0</v>
      </c>
    </row>
    <row r="319" spans="2:18">
      <c r="B319" t="s">
        <v>3480</v>
      </c>
      <c r="C319" t="s">
        <v>3078</v>
      </c>
      <c r="D319" t="s">
        <v>3483</v>
      </c>
      <c r="E319"/>
      <c r="F319" t="s">
        <v>223</v>
      </c>
      <c r="G319" t="s">
        <v>2548</v>
      </c>
      <c r="H319" t="s">
        <v>224</v>
      </c>
      <c r="I319" s="78">
        <v>5.74</v>
      </c>
      <c r="J319" t="s">
        <v>1237</v>
      </c>
      <c r="K319" t="s">
        <v>106</v>
      </c>
      <c r="L319" s="79">
        <v>3.9199999999999999E-2</v>
      </c>
      <c r="M319" s="79">
        <v>3.7199999999999997E-2</v>
      </c>
      <c r="N319" s="78">
        <v>335340.99</v>
      </c>
      <c r="O319" s="78">
        <v>99.86</v>
      </c>
      <c r="P319" s="78">
        <v>1193.8169424689099</v>
      </c>
      <c r="Q319" s="79">
        <v>5.9999999999999995E-4</v>
      </c>
      <c r="R319" s="79">
        <v>1E-4</v>
      </c>
    </row>
    <row r="320" spans="2:18">
      <c r="B320" t="s">
        <v>3480</v>
      </c>
      <c r="C320" t="s">
        <v>3078</v>
      </c>
      <c r="D320" t="s">
        <v>3484</v>
      </c>
      <c r="E320"/>
      <c r="F320" t="s">
        <v>223</v>
      </c>
      <c r="G320" t="s">
        <v>3386</v>
      </c>
      <c r="H320" t="s">
        <v>224</v>
      </c>
      <c r="I320" s="78">
        <v>5.74</v>
      </c>
      <c r="J320" t="s">
        <v>584</v>
      </c>
      <c r="K320" t="s">
        <v>106</v>
      </c>
      <c r="L320" s="79">
        <v>3.9199999999999999E-2</v>
      </c>
      <c r="M320" s="79">
        <v>3.7199999999999997E-2</v>
      </c>
      <c r="N320" s="78">
        <v>22356.27</v>
      </c>
      <c r="O320" s="78">
        <v>99.86</v>
      </c>
      <c r="P320" s="78">
        <v>79.588522406430002</v>
      </c>
      <c r="Q320" s="79">
        <v>0</v>
      </c>
      <c r="R320" s="79">
        <v>0</v>
      </c>
    </row>
    <row r="321" spans="2:18">
      <c r="B321" t="s">
        <v>3480</v>
      </c>
      <c r="C321" t="s">
        <v>3078</v>
      </c>
      <c r="D321" t="s">
        <v>3485</v>
      </c>
      <c r="E321"/>
      <c r="F321" t="s">
        <v>223</v>
      </c>
      <c r="G321" t="s">
        <v>2548</v>
      </c>
      <c r="H321" t="s">
        <v>224</v>
      </c>
      <c r="I321" s="78">
        <v>5.74</v>
      </c>
      <c r="J321" t="s">
        <v>584</v>
      </c>
      <c r="K321" t="s">
        <v>106</v>
      </c>
      <c r="L321" s="79">
        <v>3.9199999999999999E-2</v>
      </c>
      <c r="M321" s="79">
        <v>3.7199999999999997E-2</v>
      </c>
      <c r="N321" s="78">
        <v>793640.14</v>
      </c>
      <c r="O321" s="78">
        <v>99.86</v>
      </c>
      <c r="P321" s="78">
        <v>2825.36604116126</v>
      </c>
      <c r="Q321" s="79">
        <v>1.4E-3</v>
      </c>
      <c r="R321" s="79">
        <v>2.9999999999999997E-4</v>
      </c>
    </row>
    <row r="322" spans="2:18">
      <c r="B322" t="s">
        <v>3480</v>
      </c>
      <c r="C322" t="s">
        <v>3078</v>
      </c>
      <c r="D322" t="s">
        <v>3486</v>
      </c>
      <c r="E322"/>
      <c r="F322" t="s">
        <v>223</v>
      </c>
      <c r="G322" t="s">
        <v>2624</v>
      </c>
      <c r="H322" t="s">
        <v>224</v>
      </c>
      <c r="I322" s="78">
        <v>5.74</v>
      </c>
      <c r="J322" t="s">
        <v>584</v>
      </c>
      <c r="K322" t="s">
        <v>106</v>
      </c>
      <c r="L322" s="79">
        <v>3.9199999999999999E-2</v>
      </c>
      <c r="M322" s="79">
        <v>3.7199999999999997E-2</v>
      </c>
      <c r="N322" s="78">
        <v>448239.13</v>
      </c>
      <c r="O322" s="78">
        <v>99.86</v>
      </c>
      <c r="P322" s="78">
        <v>1595.73533695217</v>
      </c>
      <c r="Q322" s="79">
        <v>8.0000000000000004E-4</v>
      </c>
      <c r="R322" s="79">
        <v>1E-4</v>
      </c>
    </row>
    <row r="323" spans="2:18">
      <c r="B323" t="s">
        <v>3480</v>
      </c>
      <c r="C323" t="s">
        <v>3078</v>
      </c>
      <c r="D323" t="s">
        <v>3487</v>
      </c>
      <c r="E323"/>
      <c r="F323" t="s">
        <v>223</v>
      </c>
      <c r="G323" t="s">
        <v>3477</v>
      </c>
      <c r="H323" t="s">
        <v>224</v>
      </c>
      <c r="I323" s="78">
        <v>5.72</v>
      </c>
      <c r="J323" t="s">
        <v>584</v>
      </c>
      <c r="K323" t="s">
        <v>106</v>
      </c>
      <c r="L323" s="79">
        <v>3.9199999999999999E-2</v>
      </c>
      <c r="M323" s="79">
        <v>3.7199999999999997E-2</v>
      </c>
      <c r="N323" s="78">
        <v>177730.73</v>
      </c>
      <c r="O323" s="78">
        <v>100.22</v>
      </c>
      <c r="P323" s="78">
        <v>635.00399456539003</v>
      </c>
      <c r="Q323" s="79">
        <v>2.9999999999999997E-4</v>
      </c>
      <c r="R323" s="79">
        <v>1E-4</v>
      </c>
    </row>
    <row r="324" spans="2:18">
      <c r="B324" t="s">
        <v>3480</v>
      </c>
      <c r="C324" t="s">
        <v>3078</v>
      </c>
      <c r="D324" t="s">
        <v>3488</v>
      </c>
      <c r="E324"/>
      <c r="F324" t="s">
        <v>223</v>
      </c>
      <c r="G324" t="s">
        <v>367</v>
      </c>
      <c r="H324" t="s">
        <v>224</v>
      </c>
      <c r="I324" s="78">
        <v>5.73</v>
      </c>
      <c r="J324" t="s">
        <v>584</v>
      </c>
      <c r="K324" t="s">
        <v>106</v>
      </c>
      <c r="L324" s="79">
        <v>3.9199999999999999E-2</v>
      </c>
      <c r="M324" s="79">
        <v>3.7499999999999999E-2</v>
      </c>
      <c r="N324" s="78">
        <v>44712.13</v>
      </c>
      <c r="O324" s="78">
        <v>100</v>
      </c>
      <c r="P324" s="78">
        <v>159.39874345000001</v>
      </c>
      <c r="Q324" s="79">
        <v>1E-4</v>
      </c>
      <c r="R324" s="79">
        <v>0</v>
      </c>
    </row>
    <row r="325" spans="2:18">
      <c r="B325" t="s">
        <v>3489</v>
      </c>
      <c r="C325" t="s">
        <v>3078</v>
      </c>
      <c r="D325" t="s">
        <v>3491</v>
      </c>
      <c r="E325"/>
      <c r="F325" t="s">
        <v>223</v>
      </c>
      <c r="G325" t="s">
        <v>2553</v>
      </c>
      <c r="H325" t="s">
        <v>224</v>
      </c>
      <c r="I325" s="78">
        <v>2.99</v>
      </c>
      <c r="J325" t="s">
        <v>1237</v>
      </c>
      <c r="K325" t="s">
        <v>106</v>
      </c>
      <c r="L325" s="79">
        <v>3.0300000000000001E-2</v>
      </c>
      <c r="M325" s="79">
        <v>3.27E-2</v>
      </c>
      <c r="N325" s="78">
        <v>118249.24</v>
      </c>
      <c r="O325" s="78">
        <v>101.56</v>
      </c>
      <c r="P325" s="78">
        <v>428.13485383336001</v>
      </c>
      <c r="Q325" s="79">
        <v>2.0000000000000001E-4</v>
      </c>
      <c r="R325" s="79">
        <v>0</v>
      </c>
    </row>
    <row r="326" spans="2:18">
      <c r="B326" t="s">
        <v>3489</v>
      </c>
      <c r="C326" t="s">
        <v>3078</v>
      </c>
      <c r="D326" t="s">
        <v>3492</v>
      </c>
      <c r="E326"/>
      <c r="F326" t="s">
        <v>223</v>
      </c>
      <c r="G326" t="s">
        <v>3279</v>
      </c>
      <c r="H326" t="s">
        <v>224</v>
      </c>
      <c r="I326" s="78">
        <v>2.39</v>
      </c>
      <c r="J326" t="s">
        <v>1237</v>
      </c>
      <c r="K326" t="s">
        <v>106</v>
      </c>
      <c r="L326" s="79">
        <v>3.0300000000000001E-2</v>
      </c>
      <c r="M326" s="79">
        <v>3.6200000000000003E-2</v>
      </c>
      <c r="N326" s="78">
        <v>77601.06</v>
      </c>
      <c r="O326" s="78">
        <v>101.56</v>
      </c>
      <c r="P326" s="78">
        <v>280.96348425084</v>
      </c>
      <c r="Q326" s="79">
        <v>1E-4</v>
      </c>
      <c r="R326" s="79">
        <v>0</v>
      </c>
    </row>
    <row r="327" spans="2:18">
      <c r="B327" t="s">
        <v>3489</v>
      </c>
      <c r="C327" t="s">
        <v>3078</v>
      </c>
      <c r="D327" t="s">
        <v>3493</v>
      </c>
      <c r="E327"/>
      <c r="F327" t="s">
        <v>223</v>
      </c>
      <c r="G327" t="s">
        <v>326</v>
      </c>
      <c r="H327" t="s">
        <v>224</v>
      </c>
      <c r="I327" s="78">
        <v>2.99</v>
      </c>
      <c r="J327" t="s">
        <v>1237</v>
      </c>
      <c r="K327" t="s">
        <v>106</v>
      </c>
      <c r="L327" s="79">
        <v>3.0300000000000001E-2</v>
      </c>
      <c r="M327" s="79">
        <v>3.27E-2</v>
      </c>
      <c r="N327" s="78">
        <v>173678.57</v>
      </c>
      <c r="O327" s="78">
        <v>101.56</v>
      </c>
      <c r="P327" s="78">
        <v>628.82306204198005</v>
      </c>
      <c r="Q327" s="79">
        <v>2.9999999999999997E-4</v>
      </c>
      <c r="R327" s="79">
        <v>1E-4</v>
      </c>
    </row>
    <row r="328" spans="2:18">
      <c r="B328" t="s">
        <v>3489</v>
      </c>
      <c r="C328" t="s">
        <v>3078</v>
      </c>
      <c r="D328" t="s">
        <v>3494</v>
      </c>
      <c r="E328"/>
      <c r="F328" t="s">
        <v>223</v>
      </c>
      <c r="G328" t="s">
        <v>2654</v>
      </c>
      <c r="H328" t="s">
        <v>224</v>
      </c>
      <c r="I328" s="78">
        <v>2.99</v>
      </c>
      <c r="J328" t="s">
        <v>1237</v>
      </c>
      <c r="K328" t="s">
        <v>106</v>
      </c>
      <c r="L328" s="79">
        <v>3.0300000000000001E-2</v>
      </c>
      <c r="M328" s="79">
        <v>3.27E-2</v>
      </c>
      <c r="N328" s="78">
        <v>103468.09</v>
      </c>
      <c r="O328" s="78">
        <v>101.56</v>
      </c>
      <c r="P328" s="78">
        <v>374.61801520725999</v>
      </c>
      <c r="Q328" s="79">
        <v>2.0000000000000001E-4</v>
      </c>
      <c r="R328" s="79">
        <v>0</v>
      </c>
    </row>
    <row r="329" spans="2:18">
      <c r="B329" t="s">
        <v>3489</v>
      </c>
      <c r="C329" t="s">
        <v>3078</v>
      </c>
      <c r="D329" t="s">
        <v>3495</v>
      </c>
      <c r="E329"/>
      <c r="F329" t="s">
        <v>223</v>
      </c>
      <c r="G329" t="s">
        <v>2799</v>
      </c>
      <c r="H329" t="s">
        <v>224</v>
      </c>
      <c r="I329" s="78">
        <v>2.98</v>
      </c>
      <c r="J329" t="s">
        <v>1237</v>
      </c>
      <c r="K329" t="s">
        <v>106</v>
      </c>
      <c r="L329" s="79">
        <v>3.0300000000000001E-2</v>
      </c>
      <c r="M329" s="79">
        <v>3.27E-2</v>
      </c>
      <c r="N329" s="78">
        <v>225412.61</v>
      </c>
      <c r="O329" s="78">
        <v>101.72</v>
      </c>
      <c r="P329" s="78">
        <v>817.41780506997998</v>
      </c>
      <c r="Q329" s="79">
        <v>4.0000000000000002E-4</v>
      </c>
      <c r="R329" s="79">
        <v>1E-4</v>
      </c>
    </row>
    <row r="330" spans="2:18">
      <c r="B330" t="s">
        <v>3489</v>
      </c>
      <c r="C330" t="s">
        <v>3078</v>
      </c>
      <c r="D330" t="s">
        <v>3496</v>
      </c>
      <c r="E330"/>
      <c r="F330" t="s">
        <v>223</v>
      </c>
      <c r="G330" t="s">
        <v>2548</v>
      </c>
      <c r="H330" t="s">
        <v>224</v>
      </c>
      <c r="I330" s="78">
        <v>2.99</v>
      </c>
      <c r="J330" t="s">
        <v>1237</v>
      </c>
      <c r="K330" t="s">
        <v>106</v>
      </c>
      <c r="L330" s="79">
        <v>3.0300000000000001E-2</v>
      </c>
      <c r="M330" s="79">
        <v>3.27E-2</v>
      </c>
      <c r="N330" s="78">
        <v>88686.93</v>
      </c>
      <c r="O330" s="78">
        <v>101.56</v>
      </c>
      <c r="P330" s="78">
        <v>321.10114037502001</v>
      </c>
      <c r="Q330" s="79">
        <v>2.0000000000000001E-4</v>
      </c>
      <c r="R330" s="79">
        <v>0</v>
      </c>
    </row>
    <row r="331" spans="2:18">
      <c r="B331" t="s">
        <v>3489</v>
      </c>
      <c r="C331" t="s">
        <v>3078</v>
      </c>
      <c r="D331" t="s">
        <v>3497</v>
      </c>
      <c r="E331"/>
      <c r="F331" t="s">
        <v>223</v>
      </c>
      <c r="G331" t="s">
        <v>3205</v>
      </c>
      <c r="H331" t="s">
        <v>224</v>
      </c>
      <c r="I331" s="78">
        <v>2.99</v>
      </c>
      <c r="J331" t="s">
        <v>1237</v>
      </c>
      <c r="K331" t="s">
        <v>106</v>
      </c>
      <c r="L331" s="79">
        <v>3.0300000000000001E-2</v>
      </c>
      <c r="M331" s="79">
        <v>3.27E-2</v>
      </c>
      <c r="N331" s="78">
        <v>64667</v>
      </c>
      <c r="O331" s="78">
        <v>101.56</v>
      </c>
      <c r="P331" s="78">
        <v>234.13424553799999</v>
      </c>
      <c r="Q331" s="79">
        <v>1E-4</v>
      </c>
      <c r="R331" s="79">
        <v>0</v>
      </c>
    </row>
    <row r="332" spans="2:18">
      <c r="B332" t="s">
        <v>3357</v>
      </c>
      <c r="C332" t="s">
        <v>3078</v>
      </c>
      <c r="D332" t="s">
        <v>3601</v>
      </c>
      <c r="E332"/>
      <c r="F332" t="s">
        <v>223</v>
      </c>
      <c r="G332" t="s">
        <v>3602</v>
      </c>
      <c r="H332" t="s">
        <v>224</v>
      </c>
      <c r="I332" s="78">
        <v>2.12</v>
      </c>
      <c r="J332" t="s">
        <v>1237</v>
      </c>
      <c r="K332" t="s">
        <v>106</v>
      </c>
      <c r="L332" s="79">
        <v>2.5000000000000001E-2</v>
      </c>
      <c r="M332" s="79">
        <v>5.5100000000000003E-2</v>
      </c>
      <c r="N332" s="78">
        <v>1859438.39</v>
      </c>
      <c r="O332" s="78">
        <v>95.74</v>
      </c>
      <c r="P332" s="78">
        <v>6346.50681149909</v>
      </c>
      <c r="Q332" s="79">
        <v>3.2000000000000002E-3</v>
      </c>
      <c r="R332" s="79">
        <v>5.9999999999999995E-4</v>
      </c>
    </row>
    <row r="333" spans="2:18">
      <c r="B333" t="s">
        <v>3351</v>
      </c>
      <c r="C333" t="s">
        <v>3078</v>
      </c>
      <c r="D333" t="s">
        <v>3565</v>
      </c>
      <c r="E333"/>
      <c r="F333" t="s">
        <v>223</v>
      </c>
      <c r="G333" t="s">
        <v>2576</v>
      </c>
      <c r="H333" t="s">
        <v>224</v>
      </c>
      <c r="I333" s="78">
        <v>7.18</v>
      </c>
      <c r="J333" t="s">
        <v>1237</v>
      </c>
      <c r="K333" t="s">
        <v>113</v>
      </c>
      <c r="L333" s="79">
        <v>2.76E-2</v>
      </c>
      <c r="M333" s="79">
        <v>3.9399999999999998E-2</v>
      </c>
      <c r="N333" s="78">
        <v>1851373.78</v>
      </c>
      <c r="O333" s="78">
        <v>92.789999999999964</v>
      </c>
      <c r="P333" s="78">
        <v>7556.3097684101504</v>
      </c>
      <c r="Q333" s="79">
        <v>3.8E-3</v>
      </c>
      <c r="R333" s="79">
        <v>6.9999999999999999E-4</v>
      </c>
    </row>
    <row r="334" spans="2:18">
      <c r="B334" t="s">
        <v>3351</v>
      </c>
      <c r="C334" t="s">
        <v>3078</v>
      </c>
      <c r="D334" t="s">
        <v>3566</v>
      </c>
      <c r="E334"/>
      <c r="F334" t="s">
        <v>223</v>
      </c>
      <c r="G334" t="s">
        <v>3294</v>
      </c>
      <c r="H334" t="s">
        <v>224</v>
      </c>
      <c r="I334" s="78">
        <v>7.18</v>
      </c>
      <c r="J334" t="s">
        <v>1237</v>
      </c>
      <c r="K334" t="s">
        <v>113</v>
      </c>
      <c r="L334" s="79">
        <v>2.76E-2</v>
      </c>
      <c r="M334" s="79">
        <v>3.9399999999999998E-2</v>
      </c>
      <c r="N334" s="78">
        <v>555737.57999999996</v>
      </c>
      <c r="O334" s="78">
        <v>92.790000000000191</v>
      </c>
      <c r="P334" s="78">
        <v>2268.2212256601301</v>
      </c>
      <c r="Q334" s="79">
        <v>1.1000000000000001E-3</v>
      </c>
      <c r="R334" s="79">
        <v>2.0000000000000001E-4</v>
      </c>
    </row>
    <row r="335" spans="2:18">
      <c r="B335" t="s">
        <v>3360</v>
      </c>
      <c r="C335" t="s">
        <v>3078</v>
      </c>
      <c r="D335" t="s">
        <v>3522</v>
      </c>
      <c r="E335"/>
      <c r="F335" t="s">
        <v>223</v>
      </c>
      <c r="G335" t="s">
        <v>1114</v>
      </c>
      <c r="H335" t="s">
        <v>224</v>
      </c>
      <c r="I335" s="78">
        <v>3.59</v>
      </c>
      <c r="J335" t="s">
        <v>1237</v>
      </c>
      <c r="K335" t="s">
        <v>106</v>
      </c>
      <c r="L335" s="79">
        <v>3.6700000000000003E-2</v>
      </c>
      <c r="M335" s="79">
        <v>7.2599999999999998E-2</v>
      </c>
      <c r="N335" s="78">
        <v>1449724.49</v>
      </c>
      <c r="O335" s="78">
        <v>89.98</v>
      </c>
      <c r="P335" s="78">
        <v>4650.4073726036304</v>
      </c>
      <c r="Q335" s="79">
        <v>2.3E-3</v>
      </c>
      <c r="R335" s="79">
        <v>4.0000000000000002E-4</v>
      </c>
    </row>
    <row r="336" spans="2:18">
      <c r="B336" t="s">
        <v>3360</v>
      </c>
      <c r="C336" t="s">
        <v>3078</v>
      </c>
      <c r="D336" t="s">
        <v>3523</v>
      </c>
      <c r="E336"/>
      <c r="F336" t="s">
        <v>223</v>
      </c>
      <c r="G336" t="s">
        <v>3524</v>
      </c>
      <c r="H336" t="s">
        <v>224</v>
      </c>
      <c r="I336" s="78">
        <v>2.57</v>
      </c>
      <c r="J336" t="s">
        <v>1237</v>
      </c>
      <c r="K336" t="s">
        <v>106</v>
      </c>
      <c r="L336" s="79">
        <v>3.6700000000000003E-2</v>
      </c>
      <c r="M336" s="79">
        <v>4.3299999999999998E-2</v>
      </c>
      <c r="N336" s="78">
        <v>275161</v>
      </c>
      <c r="O336" s="78">
        <v>89.98</v>
      </c>
      <c r="P336" s="78">
        <v>882.65787870700001</v>
      </c>
      <c r="Q336" s="79">
        <v>4.0000000000000002E-4</v>
      </c>
      <c r="R336" s="79">
        <v>1E-4</v>
      </c>
    </row>
    <row r="337" spans="2:18">
      <c r="B337" t="s">
        <v>3077</v>
      </c>
      <c r="C337" t="s">
        <v>3078</v>
      </c>
      <c r="D337" t="s">
        <v>3499</v>
      </c>
      <c r="E337"/>
      <c r="F337" t="s">
        <v>223</v>
      </c>
      <c r="G337" t="s">
        <v>728</v>
      </c>
      <c r="H337" t="s">
        <v>224</v>
      </c>
      <c r="I337" s="78">
        <v>2.34</v>
      </c>
      <c r="J337" t="s">
        <v>1237</v>
      </c>
      <c r="K337" t="s">
        <v>116</v>
      </c>
      <c r="L337" s="79">
        <v>2.6200000000000001E-2</v>
      </c>
      <c r="M337" s="79">
        <v>3.6299999999999999E-2</v>
      </c>
      <c r="N337" s="78">
        <v>422355.92</v>
      </c>
      <c r="O337" s="78">
        <v>97.320000000000107</v>
      </c>
      <c r="P337" s="78">
        <v>1027.6741607162701</v>
      </c>
      <c r="Q337" s="79">
        <v>5.0000000000000001E-4</v>
      </c>
      <c r="R337" s="79">
        <v>1E-4</v>
      </c>
    </row>
    <row r="338" spans="2:18">
      <c r="B338" t="s">
        <v>3077</v>
      </c>
      <c r="C338" t="s">
        <v>3078</v>
      </c>
      <c r="D338" t="s">
        <v>3500</v>
      </c>
      <c r="E338"/>
      <c r="F338" t="s">
        <v>223</v>
      </c>
      <c r="G338" t="s">
        <v>728</v>
      </c>
      <c r="H338" t="s">
        <v>224</v>
      </c>
      <c r="I338" s="78">
        <v>8.5500000000000007</v>
      </c>
      <c r="J338" t="s">
        <v>1237</v>
      </c>
      <c r="K338" t="s">
        <v>116</v>
      </c>
      <c r="L338" s="79">
        <v>2.8000000000000001E-2</v>
      </c>
      <c r="M338" s="79">
        <v>4.0899999999999999E-2</v>
      </c>
      <c r="N338" s="78">
        <v>286680</v>
      </c>
      <c r="O338" s="78">
        <v>90.94</v>
      </c>
      <c r="P338" s="78">
        <v>651.81912135840003</v>
      </c>
      <c r="Q338" s="79">
        <v>2.9999999999999997E-4</v>
      </c>
      <c r="R338" s="79">
        <v>1E-4</v>
      </c>
    </row>
    <row r="339" spans="2:18">
      <c r="B339" t="s">
        <v>3077</v>
      </c>
      <c r="C339" t="s">
        <v>3078</v>
      </c>
      <c r="D339" t="s">
        <v>3501</v>
      </c>
      <c r="E339"/>
      <c r="F339" t="s">
        <v>223</v>
      </c>
      <c r="G339" t="s">
        <v>728</v>
      </c>
      <c r="H339" t="s">
        <v>224</v>
      </c>
      <c r="I339" s="78">
        <v>7.99</v>
      </c>
      <c r="J339" t="s">
        <v>1237</v>
      </c>
      <c r="K339" t="s">
        <v>116</v>
      </c>
      <c r="L339" s="79">
        <v>4.4999999999999998E-2</v>
      </c>
      <c r="M339" s="79">
        <v>4.4999999999999998E-2</v>
      </c>
      <c r="N339" s="78">
        <v>1146720</v>
      </c>
      <c r="O339" s="78">
        <v>100.56</v>
      </c>
      <c r="P339" s="78">
        <v>2883.0847083263998</v>
      </c>
      <c r="Q339" s="79">
        <v>1.5E-3</v>
      </c>
      <c r="R339" s="79">
        <v>2.9999999999999997E-4</v>
      </c>
    </row>
    <row r="340" spans="2:18">
      <c r="B340" t="s">
        <v>3502</v>
      </c>
      <c r="C340" t="s">
        <v>3078</v>
      </c>
      <c r="D340" t="s">
        <v>3503</v>
      </c>
      <c r="E340"/>
      <c r="F340" t="s">
        <v>223</v>
      </c>
      <c r="G340" t="s">
        <v>2813</v>
      </c>
      <c r="H340" t="s">
        <v>224</v>
      </c>
      <c r="I340" s="78">
        <v>1.1000000000000001</v>
      </c>
      <c r="J340" t="s">
        <v>468</v>
      </c>
      <c r="K340" t="s">
        <v>106</v>
      </c>
      <c r="L340" s="79">
        <v>3.4200000000000001E-2</v>
      </c>
      <c r="M340" s="79">
        <v>6.4100000000000004E-2</v>
      </c>
      <c r="N340" s="78">
        <v>59806.12</v>
      </c>
      <c r="O340" s="78">
        <v>97.13</v>
      </c>
      <c r="P340" s="78">
        <v>207.08972472913999</v>
      </c>
      <c r="Q340" s="79">
        <v>1E-4</v>
      </c>
      <c r="R340" s="79">
        <v>0</v>
      </c>
    </row>
    <row r="341" spans="2:18">
      <c r="B341" t="s">
        <v>3502</v>
      </c>
      <c r="C341" t="s">
        <v>3078</v>
      </c>
      <c r="D341" t="s">
        <v>3504</v>
      </c>
      <c r="E341"/>
      <c r="F341" t="s">
        <v>223</v>
      </c>
      <c r="G341" t="s">
        <v>3505</v>
      </c>
      <c r="H341" t="s">
        <v>224</v>
      </c>
      <c r="I341" s="78">
        <v>1.1000000000000001</v>
      </c>
      <c r="J341" t="s">
        <v>468</v>
      </c>
      <c r="K341" t="s">
        <v>106</v>
      </c>
      <c r="L341" s="79">
        <v>3.4200000000000001E-2</v>
      </c>
      <c r="M341" s="79">
        <v>6.4100000000000004E-2</v>
      </c>
      <c r="N341" s="78">
        <v>92036.34</v>
      </c>
      <c r="O341" s="78">
        <v>97.13</v>
      </c>
      <c r="P341" s="78">
        <v>318.69280795472997</v>
      </c>
      <c r="Q341" s="79">
        <v>2.0000000000000001E-4</v>
      </c>
      <c r="R341" s="79">
        <v>0</v>
      </c>
    </row>
    <row r="342" spans="2:18">
      <c r="B342" t="s">
        <v>3502</v>
      </c>
      <c r="C342" t="s">
        <v>3078</v>
      </c>
      <c r="D342" t="s">
        <v>3506</v>
      </c>
      <c r="E342"/>
      <c r="F342" t="s">
        <v>223</v>
      </c>
      <c r="G342" t="s">
        <v>3507</v>
      </c>
      <c r="H342" t="s">
        <v>224</v>
      </c>
      <c r="I342" s="78">
        <v>1.1000000000000001</v>
      </c>
      <c r="J342" t="s">
        <v>468</v>
      </c>
      <c r="K342" t="s">
        <v>106</v>
      </c>
      <c r="L342" s="79">
        <v>3.4200000000000001E-2</v>
      </c>
      <c r="M342" s="79">
        <v>6.4100000000000004E-2</v>
      </c>
      <c r="N342" s="78">
        <v>131030.05</v>
      </c>
      <c r="O342" s="78">
        <v>97.13</v>
      </c>
      <c r="P342" s="78">
        <v>453.71572316922499</v>
      </c>
      <c r="Q342" s="79">
        <v>2.0000000000000001E-4</v>
      </c>
      <c r="R342" s="79">
        <v>0</v>
      </c>
    </row>
    <row r="343" spans="2:18">
      <c r="B343" t="s">
        <v>3502</v>
      </c>
      <c r="C343" t="s">
        <v>3078</v>
      </c>
      <c r="D343" t="s">
        <v>3508</v>
      </c>
      <c r="E343"/>
      <c r="F343" t="s">
        <v>223</v>
      </c>
      <c r="G343" t="s">
        <v>3509</v>
      </c>
      <c r="H343" t="s">
        <v>224</v>
      </c>
      <c r="I343" s="78">
        <v>1.1100000000000001</v>
      </c>
      <c r="J343" t="s">
        <v>468</v>
      </c>
      <c r="K343" t="s">
        <v>106</v>
      </c>
      <c r="L343" s="79">
        <v>3.4200000000000001E-2</v>
      </c>
      <c r="M343" s="79">
        <v>2.5999999999999999E-2</v>
      </c>
      <c r="N343" s="78">
        <v>164089.96</v>
      </c>
      <c r="O343" s="78">
        <v>97.13</v>
      </c>
      <c r="P343" s="78">
        <v>568.19176109761997</v>
      </c>
      <c r="Q343" s="79">
        <v>2.9999999999999997E-4</v>
      </c>
      <c r="R343" s="79">
        <v>1E-4</v>
      </c>
    </row>
    <row r="344" spans="2:18">
      <c r="B344" t="s">
        <v>3502</v>
      </c>
      <c r="C344" t="s">
        <v>3078</v>
      </c>
      <c r="D344" t="s">
        <v>3510</v>
      </c>
      <c r="E344"/>
      <c r="F344" t="s">
        <v>223</v>
      </c>
      <c r="G344" t="s">
        <v>3511</v>
      </c>
      <c r="H344" t="s">
        <v>224</v>
      </c>
      <c r="I344" s="78">
        <v>1.1000000000000001</v>
      </c>
      <c r="J344" t="s">
        <v>468</v>
      </c>
      <c r="K344" t="s">
        <v>106</v>
      </c>
      <c r="L344" s="79">
        <v>3.4200000000000001E-2</v>
      </c>
      <c r="M344" s="79">
        <v>6.4100000000000004E-2</v>
      </c>
      <c r="N344" s="78">
        <v>217611.22</v>
      </c>
      <c r="O344" s="78">
        <v>97.13</v>
      </c>
      <c r="P344" s="78">
        <v>753.51899852009001</v>
      </c>
      <c r="Q344" s="79">
        <v>4.0000000000000002E-4</v>
      </c>
      <c r="R344" s="79">
        <v>1E-4</v>
      </c>
    </row>
    <row r="345" spans="2:18">
      <c r="B345" t="s">
        <v>3502</v>
      </c>
      <c r="C345" t="s">
        <v>3078</v>
      </c>
      <c r="D345" t="s">
        <v>3512</v>
      </c>
      <c r="E345"/>
      <c r="F345" t="s">
        <v>223</v>
      </c>
      <c r="G345" t="s">
        <v>3416</v>
      </c>
      <c r="H345" t="s">
        <v>224</v>
      </c>
      <c r="I345" s="78">
        <v>1.1000000000000001</v>
      </c>
      <c r="J345" t="s">
        <v>468</v>
      </c>
      <c r="K345" t="s">
        <v>106</v>
      </c>
      <c r="L345" s="79">
        <v>3.4200000000000001E-2</v>
      </c>
      <c r="M345" s="79">
        <v>6.4100000000000004E-2</v>
      </c>
      <c r="N345" s="78">
        <v>210518.66</v>
      </c>
      <c r="O345" s="78">
        <v>97.13</v>
      </c>
      <c r="P345" s="78">
        <v>728.95970094277004</v>
      </c>
      <c r="Q345" s="79">
        <v>4.0000000000000002E-4</v>
      </c>
      <c r="R345" s="79">
        <v>1E-4</v>
      </c>
    </row>
    <row r="346" spans="2:18">
      <c r="B346" t="s">
        <v>3502</v>
      </c>
      <c r="C346" t="s">
        <v>3078</v>
      </c>
      <c r="D346" t="s">
        <v>3513</v>
      </c>
      <c r="E346"/>
      <c r="F346" t="s">
        <v>223</v>
      </c>
      <c r="G346" t="s">
        <v>3514</v>
      </c>
      <c r="H346" t="s">
        <v>224</v>
      </c>
      <c r="I346" s="78">
        <v>1.1000000000000001</v>
      </c>
      <c r="J346" t="s">
        <v>468</v>
      </c>
      <c r="K346" t="s">
        <v>106</v>
      </c>
      <c r="L346" s="79">
        <v>3.4200000000000001E-2</v>
      </c>
      <c r="M346" s="79">
        <v>6.4100000000000004E-2</v>
      </c>
      <c r="N346" s="78">
        <v>185114.23</v>
      </c>
      <c r="O346" s="78">
        <v>97.13</v>
      </c>
      <c r="P346" s="78">
        <v>640.99217495043501</v>
      </c>
      <c r="Q346" s="79">
        <v>2.9999999999999997E-4</v>
      </c>
      <c r="R346" s="79">
        <v>1E-4</v>
      </c>
    </row>
    <row r="347" spans="2:18">
      <c r="B347" t="s">
        <v>3502</v>
      </c>
      <c r="C347" t="s">
        <v>3078</v>
      </c>
      <c r="D347" t="s">
        <v>3515</v>
      </c>
      <c r="E347"/>
      <c r="F347" t="s">
        <v>223</v>
      </c>
      <c r="G347" t="s">
        <v>2548</v>
      </c>
      <c r="H347" t="s">
        <v>224</v>
      </c>
      <c r="I347" s="78">
        <v>1.1100000000000001</v>
      </c>
      <c r="J347" t="s">
        <v>468</v>
      </c>
      <c r="K347" t="s">
        <v>106</v>
      </c>
      <c r="L347" s="79">
        <v>3.4200000000000001E-2</v>
      </c>
      <c r="M347" s="79">
        <v>2.8400000000000002E-2</v>
      </c>
      <c r="N347" s="78">
        <v>140555.79</v>
      </c>
      <c r="O347" s="78">
        <v>97.13</v>
      </c>
      <c r="P347" s="78">
        <v>486.70035541825501</v>
      </c>
      <c r="Q347" s="79">
        <v>2.0000000000000001E-4</v>
      </c>
      <c r="R347" s="79">
        <v>0</v>
      </c>
    </row>
    <row r="348" spans="2:18">
      <c r="B348" t="s">
        <v>3502</v>
      </c>
      <c r="C348" t="s">
        <v>3078</v>
      </c>
      <c r="D348" t="s">
        <v>3516</v>
      </c>
      <c r="E348"/>
      <c r="F348" t="s">
        <v>223</v>
      </c>
      <c r="G348" t="s">
        <v>3205</v>
      </c>
      <c r="H348" t="s">
        <v>224</v>
      </c>
      <c r="I348" s="78">
        <v>1.1000000000000001</v>
      </c>
      <c r="J348" t="s">
        <v>468</v>
      </c>
      <c r="K348" t="s">
        <v>106</v>
      </c>
      <c r="L348" s="79">
        <v>3.4200000000000001E-2</v>
      </c>
      <c r="M348" s="79">
        <v>6.4100000000000004E-2</v>
      </c>
      <c r="N348" s="78">
        <v>100828.02</v>
      </c>
      <c r="O348" s="78">
        <v>97.14</v>
      </c>
      <c r="P348" s="78">
        <v>349.17156720882002</v>
      </c>
      <c r="Q348" s="79">
        <v>2.0000000000000001E-4</v>
      </c>
      <c r="R348" s="79">
        <v>0</v>
      </c>
    </row>
    <row r="349" spans="2:18">
      <c r="B349" t="s">
        <v>3517</v>
      </c>
      <c r="C349" t="s">
        <v>3078</v>
      </c>
      <c r="D349" t="s">
        <v>3518</v>
      </c>
      <c r="E349"/>
      <c r="F349" t="s">
        <v>223</v>
      </c>
      <c r="G349" t="s">
        <v>3519</v>
      </c>
      <c r="H349" t="s">
        <v>224</v>
      </c>
      <c r="I349" s="78">
        <v>4.0599999999999996</v>
      </c>
      <c r="J349" t="s">
        <v>123</v>
      </c>
      <c r="K349" t="s">
        <v>106</v>
      </c>
      <c r="L349" s="79">
        <v>5.7799999999999997E-2</v>
      </c>
      <c r="M349" s="79">
        <v>6.5799999999999997E-2</v>
      </c>
      <c r="N349" s="78">
        <v>670332.44999999995</v>
      </c>
      <c r="O349" s="78">
        <v>97.46</v>
      </c>
      <c r="P349" s="78">
        <v>2329.03591057005</v>
      </c>
      <c r="Q349" s="79">
        <v>1.1999999999999999E-3</v>
      </c>
      <c r="R349" s="79">
        <v>2.0000000000000001E-4</v>
      </c>
    </row>
    <row r="350" spans="2:18">
      <c r="B350" t="s">
        <v>3517</v>
      </c>
      <c r="C350" t="s">
        <v>3078</v>
      </c>
      <c r="D350" t="s">
        <v>3520</v>
      </c>
      <c r="E350"/>
      <c r="F350" t="s">
        <v>223</v>
      </c>
      <c r="G350" t="s">
        <v>2424</v>
      </c>
      <c r="H350" t="s">
        <v>224</v>
      </c>
      <c r="I350" s="78">
        <v>4.16</v>
      </c>
      <c r="J350" t="s">
        <v>123</v>
      </c>
      <c r="K350" t="s">
        <v>106</v>
      </c>
      <c r="L350" s="79">
        <v>3.5200000000000002E-2</v>
      </c>
      <c r="M350" s="79">
        <v>7.1900000000000006E-2</v>
      </c>
      <c r="N350" s="78">
        <v>2848912.92</v>
      </c>
      <c r="O350" s="78">
        <v>90.53</v>
      </c>
      <c r="P350" s="78">
        <v>9194.5658889869392</v>
      </c>
      <c r="Q350" s="79">
        <v>4.5999999999999999E-3</v>
      </c>
      <c r="R350" s="79">
        <v>8.0000000000000004E-4</v>
      </c>
    </row>
    <row r="351" spans="2:18">
      <c r="B351" t="s">
        <v>3517</v>
      </c>
      <c r="C351" t="s">
        <v>3078</v>
      </c>
      <c r="D351" t="s">
        <v>3521</v>
      </c>
      <c r="E351"/>
      <c r="F351" t="s">
        <v>223</v>
      </c>
      <c r="G351" t="s">
        <v>3395</v>
      </c>
      <c r="H351" t="s">
        <v>224</v>
      </c>
      <c r="I351" s="78">
        <v>4.16</v>
      </c>
      <c r="J351" t="s">
        <v>123</v>
      </c>
      <c r="K351" t="s">
        <v>106</v>
      </c>
      <c r="L351" s="79">
        <v>3.5200000000000002E-2</v>
      </c>
      <c r="M351" s="79">
        <v>7.1900000000000006E-2</v>
      </c>
      <c r="N351" s="78">
        <v>167583.12</v>
      </c>
      <c r="O351" s="78">
        <v>90.53</v>
      </c>
      <c r="P351" s="78">
        <v>540.85683978084001</v>
      </c>
      <c r="Q351" s="79">
        <v>2.9999999999999997E-4</v>
      </c>
      <c r="R351" s="79">
        <v>0</v>
      </c>
    </row>
    <row r="352" spans="2:18">
      <c r="B352" t="s">
        <v>3840</v>
      </c>
      <c r="C352" t="s">
        <v>3232</v>
      </c>
      <c r="D352" t="s">
        <v>3453</v>
      </c>
      <c r="E352"/>
      <c r="F352" t="s">
        <v>223</v>
      </c>
      <c r="G352" t="s">
        <v>2328</v>
      </c>
      <c r="H352" t="s">
        <v>224</v>
      </c>
      <c r="I352" s="78">
        <v>2.8</v>
      </c>
      <c r="J352" t="s">
        <v>468</v>
      </c>
      <c r="K352" t="s">
        <v>106</v>
      </c>
      <c r="L352" s="79">
        <v>3.1699999999999999E-2</v>
      </c>
      <c r="M352" s="79">
        <v>6.0100000000000001E-2</v>
      </c>
      <c r="N352" s="78">
        <v>1215083.53</v>
      </c>
      <c r="O352" s="78">
        <v>92.66</v>
      </c>
      <c r="P352" s="78">
        <v>4013.82066207137</v>
      </c>
      <c r="Q352" s="79">
        <v>2E-3</v>
      </c>
      <c r="R352" s="79">
        <v>4.0000000000000002E-4</v>
      </c>
    </row>
    <row r="353" spans="2:18">
      <c r="B353" t="s">
        <v>3676</v>
      </c>
      <c r="C353" t="s">
        <v>3078</v>
      </c>
      <c r="D353" t="s">
        <v>3490</v>
      </c>
      <c r="E353"/>
      <c r="F353" t="s">
        <v>223</v>
      </c>
      <c r="G353" t="s">
        <v>763</v>
      </c>
      <c r="H353" t="s">
        <v>224</v>
      </c>
      <c r="I353" s="78">
        <v>2.99</v>
      </c>
      <c r="J353" t="s">
        <v>1237</v>
      </c>
      <c r="K353" t="s">
        <v>106</v>
      </c>
      <c r="L353" s="79">
        <v>3.0300000000000001E-2</v>
      </c>
      <c r="M353" s="79">
        <v>3.27E-2</v>
      </c>
      <c r="N353" s="78">
        <v>1089226</v>
      </c>
      <c r="O353" s="78">
        <v>101.56</v>
      </c>
      <c r="P353" s="78">
        <v>3943.6669047639998</v>
      </c>
      <c r="Q353" s="79">
        <v>2E-3</v>
      </c>
      <c r="R353" s="79">
        <v>4.0000000000000002E-4</v>
      </c>
    </row>
    <row r="354" spans="2:18">
      <c r="B354" t="s">
        <v>3676</v>
      </c>
      <c r="C354" t="s">
        <v>3078</v>
      </c>
      <c r="D354" t="s">
        <v>3572</v>
      </c>
      <c r="E354"/>
      <c r="F354" t="s">
        <v>223</v>
      </c>
      <c r="G354" t="s">
        <v>3573</v>
      </c>
      <c r="H354" t="s">
        <v>224</v>
      </c>
      <c r="I354" s="78">
        <v>2.99</v>
      </c>
      <c r="J354" t="s">
        <v>1237</v>
      </c>
      <c r="K354" t="s">
        <v>106</v>
      </c>
      <c r="L354" s="79">
        <v>3.0300000000000001E-2</v>
      </c>
      <c r="M354" s="79">
        <v>3.27E-2</v>
      </c>
      <c r="N354" s="78">
        <v>73905.75</v>
      </c>
      <c r="O354" s="78">
        <v>101.56</v>
      </c>
      <c r="P354" s="78">
        <v>267.58419313050001</v>
      </c>
      <c r="Q354" s="79">
        <v>1E-4</v>
      </c>
      <c r="R354" s="79">
        <v>0</v>
      </c>
    </row>
    <row r="355" spans="2:18">
      <c r="B355" t="s">
        <v>3676</v>
      </c>
      <c r="C355" t="s">
        <v>3078</v>
      </c>
      <c r="D355" t="s">
        <v>3578</v>
      </c>
      <c r="E355"/>
      <c r="F355" t="s">
        <v>223</v>
      </c>
      <c r="G355" t="s">
        <v>3560</v>
      </c>
      <c r="H355" t="s">
        <v>224</v>
      </c>
      <c r="I355" s="78">
        <v>2.99</v>
      </c>
      <c r="J355" t="s">
        <v>1237</v>
      </c>
      <c r="K355" t="s">
        <v>106</v>
      </c>
      <c r="L355" s="79">
        <v>3.0300000000000001E-2</v>
      </c>
      <c r="M355" s="79">
        <v>3.27E-2</v>
      </c>
      <c r="N355" s="78">
        <v>114553.91</v>
      </c>
      <c r="O355" s="78">
        <v>101.56</v>
      </c>
      <c r="P355" s="78">
        <v>414.75549030074001</v>
      </c>
      <c r="Q355" s="79">
        <v>2.0000000000000001E-4</v>
      </c>
      <c r="R355" s="79">
        <v>0</v>
      </c>
    </row>
    <row r="356" spans="2:18">
      <c r="B356" t="s">
        <v>3670</v>
      </c>
      <c r="C356" t="s">
        <v>3078</v>
      </c>
      <c r="D356" t="s">
        <v>3569</v>
      </c>
      <c r="E356"/>
      <c r="F356" t="s">
        <v>223</v>
      </c>
      <c r="G356" t="s">
        <v>2691</v>
      </c>
      <c r="H356" t="s">
        <v>224</v>
      </c>
      <c r="I356" s="78">
        <v>0.3</v>
      </c>
      <c r="J356" t="s">
        <v>1157</v>
      </c>
      <c r="K356" t="s">
        <v>106</v>
      </c>
      <c r="L356" s="79">
        <v>3.4200000000000001E-2</v>
      </c>
      <c r="M356" s="79">
        <v>1.35E-2</v>
      </c>
      <c r="N356" s="78">
        <v>5464771.5300000003</v>
      </c>
      <c r="O356" s="78">
        <v>100.77000000000018</v>
      </c>
      <c r="P356" s="78">
        <v>19631.9212153343</v>
      </c>
      <c r="Q356" s="79">
        <v>9.9000000000000008E-3</v>
      </c>
      <c r="R356" s="79">
        <v>1.8E-3</v>
      </c>
    </row>
    <row r="357" spans="2:18">
      <c r="B357" t="s">
        <v>3670</v>
      </c>
      <c r="C357" t="s">
        <v>3078</v>
      </c>
      <c r="D357" t="s">
        <v>3570</v>
      </c>
      <c r="E357"/>
      <c r="F357" t="s">
        <v>223</v>
      </c>
      <c r="G357" t="s">
        <v>3571</v>
      </c>
      <c r="H357" t="s">
        <v>224</v>
      </c>
      <c r="I357" s="78">
        <v>0.3</v>
      </c>
      <c r="J357" t="s">
        <v>1157</v>
      </c>
      <c r="K357" t="s">
        <v>106</v>
      </c>
      <c r="L357" s="79">
        <v>3.4200000000000001E-2</v>
      </c>
      <c r="M357" s="79">
        <v>1.35E-2</v>
      </c>
      <c r="N357" s="78">
        <v>24603.48</v>
      </c>
      <c r="O357" s="78">
        <v>100.77</v>
      </c>
      <c r="P357" s="78">
        <v>88.386784027740006</v>
      </c>
      <c r="Q357" s="79">
        <v>0</v>
      </c>
      <c r="R357" s="79">
        <v>0</v>
      </c>
    </row>
    <row r="358" spans="2:18">
      <c r="B358" t="s">
        <v>3670</v>
      </c>
      <c r="C358" t="s">
        <v>3078</v>
      </c>
      <c r="D358" t="s">
        <v>3574</v>
      </c>
      <c r="E358"/>
      <c r="F358" t="s">
        <v>223</v>
      </c>
      <c r="G358" t="s">
        <v>3575</v>
      </c>
      <c r="H358" t="s">
        <v>224</v>
      </c>
      <c r="I358" s="78">
        <v>0.3</v>
      </c>
      <c r="J358" t="s">
        <v>1157</v>
      </c>
      <c r="K358" t="s">
        <v>106</v>
      </c>
      <c r="L358" s="79">
        <v>3.4200000000000001E-2</v>
      </c>
      <c r="M358" s="79">
        <v>1.35E-2</v>
      </c>
      <c r="N358" s="78">
        <v>29579.03</v>
      </c>
      <c r="O358" s="78">
        <v>100.77</v>
      </c>
      <c r="P358" s="78">
        <v>106.26120111301501</v>
      </c>
      <c r="Q358" s="79">
        <v>1E-4</v>
      </c>
      <c r="R358" s="79">
        <v>0</v>
      </c>
    </row>
    <row r="359" spans="2:18">
      <c r="B359" t="s">
        <v>3841</v>
      </c>
      <c r="C359" t="s">
        <v>3078</v>
      </c>
      <c r="D359" t="s">
        <v>3567</v>
      </c>
      <c r="E359"/>
      <c r="F359" t="s">
        <v>223</v>
      </c>
      <c r="G359" t="s">
        <v>3568</v>
      </c>
      <c r="H359" t="s">
        <v>224</v>
      </c>
      <c r="I359" s="78">
        <v>0.27</v>
      </c>
      <c r="J359" t="s">
        <v>1157</v>
      </c>
      <c r="K359" t="s">
        <v>106</v>
      </c>
      <c r="L359" s="79">
        <v>2.7199999999999998E-2</v>
      </c>
      <c r="M359" s="79">
        <v>2.9100000000000001E-2</v>
      </c>
      <c r="N359" s="78">
        <v>3668194.46</v>
      </c>
      <c r="O359" s="78">
        <v>100.28999999999992</v>
      </c>
      <c r="P359" s="78">
        <v>13115.0368783247</v>
      </c>
      <c r="Q359" s="79">
        <v>6.6E-3</v>
      </c>
      <c r="R359" s="79">
        <v>1.1999999999999999E-3</v>
      </c>
    </row>
    <row r="360" spans="2:18">
      <c r="B360" t="s">
        <v>3842</v>
      </c>
      <c r="C360" t="s">
        <v>3078</v>
      </c>
      <c r="D360" t="s">
        <v>3542</v>
      </c>
      <c r="E360"/>
      <c r="F360" t="s">
        <v>223</v>
      </c>
      <c r="G360" t="s">
        <v>3543</v>
      </c>
      <c r="H360" t="s">
        <v>224</v>
      </c>
      <c r="I360" s="78">
        <v>5.17</v>
      </c>
      <c r="J360" t="s">
        <v>1237</v>
      </c>
      <c r="K360" t="s">
        <v>106</v>
      </c>
      <c r="L360" s="79">
        <v>2.2000000000000001E-3</v>
      </c>
      <c r="M360" s="79">
        <v>2.8400000000000002E-2</v>
      </c>
      <c r="N360" s="78">
        <v>1169594.25</v>
      </c>
      <c r="O360" s="78">
        <v>101.90999999999988</v>
      </c>
      <c r="P360" s="78">
        <v>4249.2429281238701</v>
      </c>
      <c r="Q360" s="79">
        <v>2.0999999999999999E-3</v>
      </c>
      <c r="R360" s="79">
        <v>4.0000000000000002E-4</v>
      </c>
    </row>
    <row r="361" spans="2:18">
      <c r="B361" t="s">
        <v>3843</v>
      </c>
      <c r="C361" t="s">
        <v>3078</v>
      </c>
      <c r="D361" t="s">
        <v>3576</v>
      </c>
      <c r="E361"/>
      <c r="F361" t="s">
        <v>223</v>
      </c>
      <c r="G361" t="s">
        <v>3577</v>
      </c>
      <c r="H361" t="s">
        <v>224</v>
      </c>
      <c r="I361" s="78">
        <v>0.44</v>
      </c>
      <c r="J361" t="s">
        <v>1157</v>
      </c>
      <c r="K361" t="s">
        <v>106</v>
      </c>
      <c r="L361" s="79">
        <v>3.2199999999999999E-2</v>
      </c>
      <c r="M361" s="79">
        <v>2.1499999999999998E-2</v>
      </c>
      <c r="N361" s="78">
        <v>4167021.78</v>
      </c>
      <c r="O361" s="78">
        <v>100.9100000000002</v>
      </c>
      <c r="P361" s="78">
        <v>14990.6170827759</v>
      </c>
      <c r="Q361" s="79">
        <v>7.6E-3</v>
      </c>
      <c r="R361" s="79">
        <v>1.4E-3</v>
      </c>
    </row>
    <row r="362" spans="2:18">
      <c r="B362" t="s">
        <v>3525</v>
      </c>
      <c r="C362" t="s">
        <v>3078</v>
      </c>
      <c r="D362" t="s">
        <v>3526</v>
      </c>
      <c r="E362"/>
      <c r="F362" t="s">
        <v>223</v>
      </c>
      <c r="G362" t="s">
        <v>2654</v>
      </c>
      <c r="H362" t="s">
        <v>224</v>
      </c>
      <c r="I362" s="78">
        <v>0.01</v>
      </c>
      <c r="J362" t="s">
        <v>584</v>
      </c>
      <c r="K362" t="s">
        <v>106</v>
      </c>
      <c r="L362" s="79">
        <v>5.33E-2</v>
      </c>
      <c r="M362" s="79">
        <v>4.6199999999999998E-2</v>
      </c>
      <c r="N362" s="78">
        <v>71260.84</v>
      </c>
      <c r="O362" s="78">
        <v>100.5</v>
      </c>
      <c r="P362" s="78">
        <v>255.31511907300001</v>
      </c>
      <c r="Q362" s="79">
        <v>1E-4</v>
      </c>
      <c r="R362" s="79">
        <v>0</v>
      </c>
    </row>
    <row r="363" spans="2:18">
      <c r="B363" t="s">
        <v>3525</v>
      </c>
      <c r="C363" t="s">
        <v>3078</v>
      </c>
      <c r="D363" t="s">
        <v>3527</v>
      </c>
      <c r="E363"/>
      <c r="F363" t="s">
        <v>223</v>
      </c>
      <c r="G363" t="s">
        <v>2839</v>
      </c>
      <c r="H363" t="s">
        <v>224</v>
      </c>
      <c r="I363" s="78">
        <v>4.28</v>
      </c>
      <c r="J363" t="s">
        <v>584</v>
      </c>
      <c r="K363" t="s">
        <v>106</v>
      </c>
      <c r="L363" s="79">
        <v>3.3000000000000002E-2</v>
      </c>
      <c r="M363" s="79">
        <v>3.09E-2</v>
      </c>
      <c r="N363" s="78">
        <v>143471.82</v>
      </c>
      <c r="O363" s="78">
        <v>100.57</v>
      </c>
      <c r="P363" s="78">
        <v>514.39245741830996</v>
      </c>
      <c r="Q363" s="79">
        <v>2.9999999999999997E-4</v>
      </c>
      <c r="R363" s="79">
        <v>0</v>
      </c>
    </row>
    <row r="364" spans="2:18">
      <c r="B364" t="s">
        <v>3525</v>
      </c>
      <c r="C364" t="s">
        <v>3078</v>
      </c>
      <c r="D364" t="s">
        <v>3528</v>
      </c>
      <c r="E364"/>
      <c r="F364" t="s">
        <v>223</v>
      </c>
      <c r="G364" t="s">
        <v>2876</v>
      </c>
      <c r="H364" t="s">
        <v>224</v>
      </c>
      <c r="I364" s="78">
        <v>4.29</v>
      </c>
      <c r="J364" t="s">
        <v>584</v>
      </c>
      <c r="K364" t="s">
        <v>106</v>
      </c>
      <c r="L364" s="79">
        <v>3.3000000000000002E-2</v>
      </c>
      <c r="M364" s="79">
        <v>3.09E-2</v>
      </c>
      <c r="N364" s="78">
        <v>389559.24</v>
      </c>
      <c r="O364" s="78">
        <v>100.52</v>
      </c>
      <c r="P364" s="78">
        <v>1396.00033979112</v>
      </c>
      <c r="Q364" s="79">
        <v>6.9999999999999999E-4</v>
      </c>
      <c r="R364" s="79">
        <v>1E-4</v>
      </c>
    </row>
    <row r="365" spans="2:18">
      <c r="B365" t="s">
        <v>3347</v>
      </c>
      <c r="C365" t="s">
        <v>3078</v>
      </c>
      <c r="D365" t="s">
        <v>3529</v>
      </c>
      <c r="E365"/>
      <c r="F365" t="s">
        <v>223</v>
      </c>
      <c r="G365" t="s">
        <v>3530</v>
      </c>
      <c r="H365" t="s">
        <v>224</v>
      </c>
      <c r="I365" s="78">
        <v>0.9</v>
      </c>
      <c r="J365" t="s">
        <v>1157</v>
      </c>
      <c r="K365" t="s">
        <v>106</v>
      </c>
      <c r="L365" s="79">
        <v>3.4200000000000001E-2</v>
      </c>
      <c r="M365" s="79">
        <v>2.5000000000000001E-2</v>
      </c>
      <c r="N365" s="78">
        <v>3207864.42</v>
      </c>
      <c r="O365" s="78">
        <v>100.86000000000017</v>
      </c>
      <c r="P365" s="78">
        <v>11534.386572552799</v>
      </c>
      <c r="Q365" s="79">
        <v>5.7999999999999996E-3</v>
      </c>
      <c r="R365" s="79">
        <v>1.1000000000000001E-3</v>
      </c>
    </row>
    <row r="366" spans="2:18">
      <c r="B366" t="s">
        <v>3347</v>
      </c>
      <c r="C366" t="s">
        <v>3078</v>
      </c>
      <c r="D366" t="s">
        <v>3531</v>
      </c>
      <c r="E366"/>
      <c r="F366" t="s">
        <v>223</v>
      </c>
      <c r="G366" t="s">
        <v>2845</v>
      </c>
      <c r="H366" t="s">
        <v>224</v>
      </c>
      <c r="I366" s="78">
        <v>0.9</v>
      </c>
      <c r="J366" t="s">
        <v>1157</v>
      </c>
      <c r="K366" t="s">
        <v>106</v>
      </c>
      <c r="L366" s="79">
        <v>3.4200000000000001E-2</v>
      </c>
      <c r="M366" s="79">
        <v>2.5000000000000001E-2</v>
      </c>
      <c r="N366" s="78">
        <v>13699.56</v>
      </c>
      <c r="O366" s="78">
        <v>100.86</v>
      </c>
      <c r="P366" s="78">
        <v>49.258946210040001</v>
      </c>
      <c r="Q366" s="79">
        <v>0</v>
      </c>
      <c r="R366" s="79">
        <v>0</v>
      </c>
    </row>
    <row r="367" spans="2:18">
      <c r="B367" t="s">
        <v>3347</v>
      </c>
      <c r="C367" t="s">
        <v>3078</v>
      </c>
      <c r="D367" t="s">
        <v>3532</v>
      </c>
      <c r="E367"/>
      <c r="F367" t="s">
        <v>223</v>
      </c>
      <c r="G367" t="s">
        <v>2876</v>
      </c>
      <c r="H367" t="s">
        <v>224</v>
      </c>
      <c r="I367" s="78">
        <v>0.9</v>
      </c>
      <c r="J367" t="s">
        <v>1157</v>
      </c>
      <c r="K367" t="s">
        <v>106</v>
      </c>
      <c r="L367" s="79">
        <v>3.4200000000000001E-2</v>
      </c>
      <c r="M367" s="79">
        <v>2.5000000000000001E-2</v>
      </c>
      <c r="N367" s="78">
        <v>3189.22</v>
      </c>
      <c r="O367" s="78">
        <v>100.62</v>
      </c>
      <c r="P367" s="78">
        <v>11.44006062966</v>
      </c>
      <c r="Q367" s="79">
        <v>0</v>
      </c>
      <c r="R367" s="79">
        <v>0</v>
      </c>
    </row>
    <row r="368" spans="2:18">
      <c r="B368" t="s">
        <v>3203</v>
      </c>
      <c r="C368" t="s">
        <v>3078</v>
      </c>
      <c r="D368" t="s">
        <v>3533</v>
      </c>
      <c r="E368"/>
      <c r="F368" t="s">
        <v>223</v>
      </c>
      <c r="G368" t="s">
        <v>3534</v>
      </c>
      <c r="H368" t="s">
        <v>224</v>
      </c>
      <c r="I368" s="78">
        <v>1.1100000000000001</v>
      </c>
      <c r="J368" t="s">
        <v>468</v>
      </c>
      <c r="K368" t="s">
        <v>106</v>
      </c>
      <c r="L368" s="79">
        <v>3.4200000000000001E-2</v>
      </c>
      <c r="M368" s="79">
        <v>4.2799999999999998E-2</v>
      </c>
      <c r="N368" s="78">
        <v>267006.5</v>
      </c>
      <c r="O368" s="78">
        <v>97.13</v>
      </c>
      <c r="P368" s="78">
        <v>924.55926894925005</v>
      </c>
      <c r="Q368" s="79">
        <v>5.0000000000000001E-4</v>
      </c>
      <c r="R368" s="79">
        <v>1E-4</v>
      </c>
    </row>
    <row r="369" spans="2:18">
      <c r="B369" t="s">
        <v>3535</v>
      </c>
      <c r="C369" t="s">
        <v>3078</v>
      </c>
      <c r="D369" t="s">
        <v>3536</v>
      </c>
      <c r="E369"/>
      <c r="F369" t="s">
        <v>223</v>
      </c>
      <c r="G369" t="s">
        <v>3537</v>
      </c>
      <c r="H369" t="s">
        <v>224</v>
      </c>
      <c r="I369" s="78">
        <v>5.94</v>
      </c>
      <c r="J369" t="s">
        <v>123</v>
      </c>
      <c r="K369" t="s">
        <v>113</v>
      </c>
      <c r="L369" s="79">
        <v>3.6400000000000002E-2</v>
      </c>
      <c r="M369" s="79">
        <v>5.33E-2</v>
      </c>
      <c r="N369" s="78">
        <v>597835.97</v>
      </c>
      <c r="O369" s="78">
        <v>89.850000000000108</v>
      </c>
      <c r="P369" s="78">
        <v>2362.7327059313402</v>
      </c>
      <c r="Q369" s="79">
        <v>1.1999999999999999E-3</v>
      </c>
      <c r="R369" s="79">
        <v>2.0000000000000001E-4</v>
      </c>
    </row>
    <row r="370" spans="2:18">
      <c r="B370" t="s">
        <v>3535</v>
      </c>
      <c r="C370" t="s">
        <v>3078</v>
      </c>
      <c r="D370" t="s">
        <v>3538</v>
      </c>
      <c r="E370"/>
      <c r="F370" t="s">
        <v>223</v>
      </c>
      <c r="G370" t="s">
        <v>2706</v>
      </c>
      <c r="H370" t="s">
        <v>224</v>
      </c>
      <c r="I370" s="78">
        <v>5.94</v>
      </c>
      <c r="J370" t="s">
        <v>123</v>
      </c>
      <c r="K370" t="s">
        <v>113</v>
      </c>
      <c r="L370" s="79">
        <v>3.6400000000000002E-2</v>
      </c>
      <c r="M370" s="79">
        <v>5.33E-2</v>
      </c>
      <c r="N370" s="78">
        <v>47565.9</v>
      </c>
      <c r="O370" s="78">
        <v>89.87</v>
      </c>
      <c r="P370" s="78">
        <v>188.029040587938</v>
      </c>
      <c r="Q370" s="79">
        <v>1E-4</v>
      </c>
      <c r="R370" s="79">
        <v>0</v>
      </c>
    </row>
    <row r="371" spans="2:18">
      <c r="B371" t="s">
        <v>3539</v>
      </c>
      <c r="C371" t="s">
        <v>3078</v>
      </c>
      <c r="D371" t="s">
        <v>3540</v>
      </c>
      <c r="E371"/>
      <c r="F371" t="s">
        <v>223</v>
      </c>
      <c r="G371" t="s">
        <v>3844</v>
      </c>
      <c r="H371" t="s">
        <v>224</v>
      </c>
      <c r="I371" s="78">
        <v>1.95</v>
      </c>
      <c r="J371" t="s">
        <v>127</v>
      </c>
      <c r="K371" t="s">
        <v>106</v>
      </c>
      <c r="L371" s="79">
        <v>3.6700000000000003E-2</v>
      </c>
      <c r="M371" s="79">
        <v>7.8600000000000003E-2</v>
      </c>
      <c r="N371" s="78">
        <v>1372633.41</v>
      </c>
      <c r="O371" s="78">
        <v>93.929999999999893</v>
      </c>
      <c r="P371" s="78">
        <v>4596.4064135763401</v>
      </c>
      <c r="Q371" s="79">
        <v>2.3E-3</v>
      </c>
      <c r="R371" s="79">
        <v>4.0000000000000002E-4</v>
      </c>
    </row>
    <row r="372" spans="2:18">
      <c r="B372" t="s">
        <v>3539</v>
      </c>
      <c r="C372" t="s">
        <v>3078</v>
      </c>
      <c r="D372" t="s">
        <v>3541</v>
      </c>
      <c r="E372"/>
      <c r="F372" t="s">
        <v>223</v>
      </c>
      <c r="G372" t="s">
        <v>953</v>
      </c>
      <c r="H372" t="s">
        <v>224</v>
      </c>
      <c r="I372" s="78">
        <v>1.95</v>
      </c>
      <c r="J372" t="s">
        <v>127</v>
      </c>
      <c r="K372" t="s">
        <v>106</v>
      </c>
      <c r="L372" s="79">
        <v>3.6700000000000003E-2</v>
      </c>
      <c r="M372" s="79">
        <v>7.8600000000000003E-2</v>
      </c>
      <c r="N372" s="78">
        <v>2240439.0299999998</v>
      </c>
      <c r="O372" s="78">
        <v>93.930000000000064</v>
      </c>
      <c r="P372" s="78">
        <v>7502.34421783364</v>
      </c>
      <c r="Q372" s="79">
        <v>3.8E-3</v>
      </c>
      <c r="R372" s="79">
        <v>6.9999999999999999E-4</v>
      </c>
    </row>
    <row r="373" spans="2:18">
      <c r="B373" t="s">
        <v>3442</v>
      </c>
      <c r="C373" t="s">
        <v>3078</v>
      </c>
      <c r="D373" t="s">
        <v>3544</v>
      </c>
      <c r="E373"/>
      <c r="F373" t="s">
        <v>223</v>
      </c>
      <c r="G373" t="s">
        <v>3545</v>
      </c>
      <c r="H373" t="s">
        <v>224</v>
      </c>
      <c r="I373" s="78">
        <v>5.18</v>
      </c>
      <c r="J373" t="s">
        <v>1237</v>
      </c>
      <c r="K373" t="s">
        <v>106</v>
      </c>
      <c r="L373" s="79">
        <v>0</v>
      </c>
      <c r="M373" s="79">
        <v>2.8400000000000002E-2</v>
      </c>
      <c r="N373" s="78">
        <v>943710.44</v>
      </c>
      <c r="O373" s="78">
        <v>101.91</v>
      </c>
      <c r="P373" s="78">
        <v>3428.5863780252598</v>
      </c>
      <c r="Q373" s="79">
        <v>1.6999999999999999E-3</v>
      </c>
      <c r="R373" s="79">
        <v>2.9999999999999997E-4</v>
      </c>
    </row>
    <row r="374" spans="2:18">
      <c r="B374" t="s">
        <v>3442</v>
      </c>
      <c r="C374" t="s">
        <v>3078</v>
      </c>
      <c r="D374" t="s">
        <v>3546</v>
      </c>
      <c r="E374"/>
      <c r="F374" t="s">
        <v>223</v>
      </c>
      <c r="G374" t="s">
        <v>2870</v>
      </c>
      <c r="H374" t="s">
        <v>224</v>
      </c>
      <c r="I374" s="78">
        <v>5.18</v>
      </c>
      <c r="J374" t="s">
        <v>1237</v>
      </c>
      <c r="K374" t="s">
        <v>106</v>
      </c>
      <c r="L374" s="79">
        <v>0</v>
      </c>
      <c r="M374" s="79">
        <v>2.8400000000000002E-2</v>
      </c>
      <c r="N374" s="78">
        <v>735960.73</v>
      </c>
      <c r="O374" s="78">
        <v>101.90999999999981</v>
      </c>
      <c r="P374" s="78">
        <v>2673.8126724967901</v>
      </c>
      <c r="Q374" s="79">
        <v>1.2999999999999999E-3</v>
      </c>
      <c r="R374" s="79">
        <v>2.0000000000000001E-4</v>
      </c>
    </row>
    <row r="375" spans="2:18">
      <c r="B375" t="s">
        <v>3429</v>
      </c>
      <c r="C375" t="s">
        <v>3078</v>
      </c>
      <c r="D375" t="s">
        <v>3547</v>
      </c>
      <c r="E375"/>
      <c r="F375" t="s">
        <v>223</v>
      </c>
      <c r="G375" t="s">
        <v>3524</v>
      </c>
      <c r="H375" t="s">
        <v>224</v>
      </c>
      <c r="I375" s="78">
        <v>1.46</v>
      </c>
      <c r="J375" t="s">
        <v>1237</v>
      </c>
      <c r="K375" t="s">
        <v>106</v>
      </c>
      <c r="L375" s="79">
        <v>2.5000000000000001E-2</v>
      </c>
      <c r="M375" s="79">
        <v>4.9200000000000001E-2</v>
      </c>
      <c r="N375" s="78">
        <v>56274.81</v>
      </c>
      <c r="O375" s="78">
        <v>92.97</v>
      </c>
      <c r="P375" s="78">
        <v>186.51613290520501</v>
      </c>
      <c r="Q375" s="79">
        <v>1E-4</v>
      </c>
      <c r="R375" s="79">
        <v>0</v>
      </c>
    </row>
    <row r="376" spans="2:18">
      <c r="B376" t="s">
        <v>3429</v>
      </c>
      <c r="C376" t="s">
        <v>3078</v>
      </c>
      <c r="D376" t="s">
        <v>3548</v>
      </c>
      <c r="E376"/>
      <c r="F376" t="s">
        <v>223</v>
      </c>
      <c r="G376" t="s">
        <v>779</v>
      </c>
      <c r="H376" t="s">
        <v>224</v>
      </c>
      <c r="I376" s="78">
        <v>2.77</v>
      </c>
      <c r="J376" t="s">
        <v>1237</v>
      </c>
      <c r="K376" t="s">
        <v>106</v>
      </c>
      <c r="L376" s="79">
        <v>2.5000000000000001E-2</v>
      </c>
      <c r="M376" s="79">
        <v>6.1600000000000002E-2</v>
      </c>
      <c r="N376" s="78">
        <v>65504.5</v>
      </c>
      <c r="O376" s="78">
        <v>92.97</v>
      </c>
      <c r="P376" s="78">
        <v>217.10683746225001</v>
      </c>
      <c r="Q376" s="79">
        <v>1E-4</v>
      </c>
      <c r="R376" s="79">
        <v>0</v>
      </c>
    </row>
    <row r="377" spans="2:18">
      <c r="B377" t="s">
        <v>3429</v>
      </c>
      <c r="C377" t="s">
        <v>3078</v>
      </c>
      <c r="D377" t="s">
        <v>3549</v>
      </c>
      <c r="E377"/>
      <c r="F377" t="s">
        <v>223</v>
      </c>
      <c r="G377" t="s">
        <v>3550</v>
      </c>
      <c r="H377" t="s">
        <v>224</v>
      </c>
      <c r="I377" s="78">
        <v>2.77</v>
      </c>
      <c r="J377" t="s">
        <v>1237</v>
      </c>
      <c r="K377" t="s">
        <v>106</v>
      </c>
      <c r="L377" s="79">
        <v>2.5000000000000001E-2</v>
      </c>
      <c r="M377" s="79">
        <v>6.1600000000000002E-2</v>
      </c>
      <c r="N377" s="78">
        <v>131052.23</v>
      </c>
      <c r="O377" s="78">
        <v>92.97</v>
      </c>
      <c r="P377" s="78">
        <v>434.35695559351501</v>
      </c>
      <c r="Q377" s="79">
        <v>2.0000000000000001E-4</v>
      </c>
      <c r="R377" s="79">
        <v>0</v>
      </c>
    </row>
    <row r="378" spans="2:18">
      <c r="B378" t="s">
        <v>3429</v>
      </c>
      <c r="C378" t="s">
        <v>3078</v>
      </c>
      <c r="D378" t="s">
        <v>3551</v>
      </c>
      <c r="E378"/>
      <c r="F378" t="s">
        <v>223</v>
      </c>
      <c r="G378" t="s">
        <v>3270</v>
      </c>
      <c r="H378" t="s">
        <v>224</v>
      </c>
      <c r="I378" s="78">
        <v>2.77</v>
      </c>
      <c r="J378" t="s">
        <v>1237</v>
      </c>
      <c r="K378" t="s">
        <v>106</v>
      </c>
      <c r="L378" s="79">
        <v>2.5000000000000001E-2</v>
      </c>
      <c r="M378" s="79">
        <v>6.1600000000000002E-2</v>
      </c>
      <c r="N378" s="78">
        <v>70644.91</v>
      </c>
      <c r="O378" s="78">
        <v>92.97</v>
      </c>
      <c r="P378" s="78">
        <v>234.14411212825499</v>
      </c>
      <c r="Q378" s="79">
        <v>1E-4</v>
      </c>
      <c r="R378" s="79">
        <v>0</v>
      </c>
    </row>
    <row r="379" spans="2:18">
      <c r="B379" t="s">
        <v>3429</v>
      </c>
      <c r="C379" t="s">
        <v>3078</v>
      </c>
      <c r="D379" t="s">
        <v>3552</v>
      </c>
      <c r="E379"/>
      <c r="F379" t="s">
        <v>223</v>
      </c>
      <c r="G379" t="s">
        <v>320</v>
      </c>
      <c r="H379" t="s">
        <v>224</v>
      </c>
      <c r="I379" s="78">
        <v>2.77</v>
      </c>
      <c r="J379" t="s">
        <v>1237</v>
      </c>
      <c r="K379" t="s">
        <v>106</v>
      </c>
      <c r="L379" s="79">
        <v>2.5000000000000001E-2</v>
      </c>
      <c r="M379" s="79">
        <v>6.1600000000000002E-2</v>
      </c>
      <c r="N379" s="78">
        <v>157671.49</v>
      </c>
      <c r="O379" s="78">
        <v>92.97</v>
      </c>
      <c r="P379" s="78">
        <v>522.58331186194505</v>
      </c>
      <c r="Q379" s="79">
        <v>2.9999999999999997E-4</v>
      </c>
      <c r="R379" s="79">
        <v>0</v>
      </c>
    </row>
    <row r="380" spans="2:18">
      <c r="B380" t="s">
        <v>3429</v>
      </c>
      <c r="C380" t="s">
        <v>3078</v>
      </c>
      <c r="D380" t="s">
        <v>3553</v>
      </c>
      <c r="E380"/>
      <c r="F380" t="s">
        <v>223</v>
      </c>
      <c r="G380" t="s">
        <v>2865</v>
      </c>
      <c r="H380" t="s">
        <v>224</v>
      </c>
      <c r="I380" s="78">
        <v>1.35</v>
      </c>
      <c r="J380" t="s">
        <v>1237</v>
      </c>
      <c r="K380" t="s">
        <v>106</v>
      </c>
      <c r="L380" s="79">
        <v>2.5000000000000001E-2</v>
      </c>
      <c r="M380" s="79">
        <v>2.07E-2</v>
      </c>
      <c r="N380" s="78">
        <v>127981.33</v>
      </c>
      <c r="O380" s="78">
        <v>92.97</v>
      </c>
      <c r="P380" s="78">
        <v>424.17882451606499</v>
      </c>
      <c r="Q380" s="79">
        <v>2.0000000000000001E-4</v>
      </c>
      <c r="R380" s="79">
        <v>0</v>
      </c>
    </row>
    <row r="381" spans="2:18">
      <c r="B381" t="s">
        <v>3429</v>
      </c>
      <c r="C381" t="s">
        <v>3078</v>
      </c>
      <c r="D381" t="s">
        <v>3554</v>
      </c>
      <c r="E381"/>
      <c r="F381" t="s">
        <v>223</v>
      </c>
      <c r="G381" t="s">
        <v>2940</v>
      </c>
      <c r="H381" t="s">
        <v>224</v>
      </c>
      <c r="I381" s="78">
        <v>0.73</v>
      </c>
      <c r="J381" t="s">
        <v>1237</v>
      </c>
      <c r="K381" t="s">
        <v>106</v>
      </c>
      <c r="L381" s="79">
        <v>4.5600000000000002E-2</v>
      </c>
      <c r="M381" s="79">
        <v>8.3799999999999999E-2</v>
      </c>
      <c r="N381" s="78">
        <v>124182.54</v>
      </c>
      <c r="O381" s="78">
        <v>92.97</v>
      </c>
      <c r="P381" s="78">
        <v>411.58818901646998</v>
      </c>
      <c r="Q381" s="79">
        <v>2.0000000000000001E-4</v>
      </c>
      <c r="R381" s="79">
        <v>0</v>
      </c>
    </row>
    <row r="382" spans="2:18">
      <c r="B382" t="s">
        <v>3429</v>
      </c>
      <c r="C382" t="s">
        <v>3078</v>
      </c>
      <c r="D382" t="s">
        <v>3555</v>
      </c>
      <c r="E382"/>
      <c r="F382" t="s">
        <v>223</v>
      </c>
      <c r="G382" t="s">
        <v>2799</v>
      </c>
      <c r="H382" t="s">
        <v>224</v>
      </c>
      <c r="I382" s="78">
        <v>2.77</v>
      </c>
      <c r="J382" t="s">
        <v>1237</v>
      </c>
      <c r="K382" t="s">
        <v>106</v>
      </c>
      <c r="L382" s="79">
        <v>4.5600000000000002E-2</v>
      </c>
      <c r="M382" s="79">
        <v>6.1600000000000002E-2</v>
      </c>
      <c r="N382" s="78">
        <v>73380</v>
      </c>
      <c r="O382" s="78">
        <v>92.97</v>
      </c>
      <c r="P382" s="78">
        <v>243.20924109000001</v>
      </c>
      <c r="Q382" s="79">
        <v>1E-4</v>
      </c>
      <c r="R382" s="79">
        <v>0</v>
      </c>
    </row>
    <row r="383" spans="2:18">
      <c r="B383" t="s">
        <v>3556</v>
      </c>
      <c r="C383" t="s">
        <v>3078</v>
      </c>
      <c r="D383" t="s">
        <v>3557</v>
      </c>
      <c r="E383"/>
      <c r="F383" t="s">
        <v>223</v>
      </c>
      <c r="G383" t="s">
        <v>3845</v>
      </c>
      <c r="H383" t="s">
        <v>224</v>
      </c>
      <c r="I383" s="78">
        <v>2.94</v>
      </c>
      <c r="J383" t="s">
        <v>1177</v>
      </c>
      <c r="K383" t="s">
        <v>106</v>
      </c>
      <c r="L383" s="79">
        <v>3.7100000000000001E-2</v>
      </c>
      <c r="M383" s="79">
        <v>5.8299999999999998E-2</v>
      </c>
      <c r="N383" s="78">
        <v>3480410.38</v>
      </c>
      <c r="O383" s="78">
        <v>95.819999999999681</v>
      </c>
      <c r="P383" s="78">
        <v>11889.022691103501</v>
      </c>
      <c r="Q383" s="79">
        <v>6.0000000000000001E-3</v>
      </c>
      <c r="R383" s="79">
        <v>1.1000000000000001E-3</v>
      </c>
    </row>
    <row r="384" spans="2:18">
      <c r="B384" t="s">
        <v>3556</v>
      </c>
      <c r="C384" t="s">
        <v>3078</v>
      </c>
      <c r="D384" t="s">
        <v>3558</v>
      </c>
      <c r="E384"/>
      <c r="F384" t="s">
        <v>223</v>
      </c>
      <c r="G384" t="s">
        <v>2688</v>
      </c>
      <c r="H384" t="s">
        <v>224</v>
      </c>
      <c r="I384" s="78">
        <v>2.94</v>
      </c>
      <c r="J384" t="s">
        <v>1177</v>
      </c>
      <c r="K384" t="s">
        <v>106</v>
      </c>
      <c r="L384" s="79">
        <v>3.7100000000000001E-2</v>
      </c>
      <c r="M384" s="79">
        <v>5.8299999999999998E-2</v>
      </c>
      <c r="N384" s="78">
        <v>108078.54</v>
      </c>
      <c r="O384" s="78">
        <v>95.82</v>
      </c>
      <c r="P384" s="78">
        <v>369.19445530482</v>
      </c>
      <c r="Q384" s="79">
        <v>2.0000000000000001E-4</v>
      </c>
      <c r="R384" s="79">
        <v>0</v>
      </c>
    </row>
    <row r="385" spans="2:18">
      <c r="B385" t="s">
        <v>3556</v>
      </c>
      <c r="C385" t="s">
        <v>3078</v>
      </c>
      <c r="D385" t="s">
        <v>3559</v>
      </c>
      <c r="E385"/>
      <c r="F385" t="s">
        <v>223</v>
      </c>
      <c r="G385" t="s">
        <v>3560</v>
      </c>
      <c r="H385" t="s">
        <v>224</v>
      </c>
      <c r="I385" s="78">
        <v>1.79</v>
      </c>
      <c r="J385" t="s">
        <v>1177</v>
      </c>
      <c r="K385" t="s">
        <v>106</v>
      </c>
      <c r="L385" s="79">
        <v>3.7100000000000001E-2</v>
      </c>
      <c r="M385" s="79">
        <v>5.2600000000000001E-2</v>
      </c>
      <c r="N385" s="78">
        <v>13528.97</v>
      </c>
      <c r="O385" s="78">
        <v>95.82</v>
      </c>
      <c r="P385" s="78">
        <v>46.214731527509997</v>
      </c>
      <c r="Q385" s="79">
        <v>0</v>
      </c>
      <c r="R385" s="79">
        <v>0</v>
      </c>
    </row>
    <row r="386" spans="2:18">
      <c r="B386" t="s">
        <v>3556</v>
      </c>
      <c r="C386" t="s">
        <v>3078</v>
      </c>
      <c r="D386" t="s">
        <v>3561</v>
      </c>
      <c r="E386"/>
      <c r="F386" t="s">
        <v>223</v>
      </c>
      <c r="G386" t="s">
        <v>3464</v>
      </c>
      <c r="H386" t="s">
        <v>224</v>
      </c>
      <c r="I386" s="78">
        <v>3.15</v>
      </c>
      <c r="J386" t="s">
        <v>1177</v>
      </c>
      <c r="K386" t="s">
        <v>106</v>
      </c>
      <c r="L386" s="79">
        <v>3.7100000000000001E-2</v>
      </c>
      <c r="M386" s="79">
        <v>5.2999999999999999E-2</v>
      </c>
      <c r="N386" s="78">
        <v>1161904.19</v>
      </c>
      <c r="O386" s="78">
        <v>94.469999999999885</v>
      </c>
      <c r="P386" s="78">
        <v>3913.1254167645402</v>
      </c>
      <c r="Q386" s="79">
        <v>2E-3</v>
      </c>
      <c r="R386" s="79">
        <v>4.0000000000000002E-4</v>
      </c>
    </row>
    <row r="387" spans="2:18">
      <c r="B387" t="s">
        <v>3562</v>
      </c>
      <c r="C387" t="s">
        <v>3078</v>
      </c>
      <c r="D387" t="s">
        <v>3563</v>
      </c>
      <c r="E387"/>
      <c r="F387" t="s">
        <v>223</v>
      </c>
      <c r="G387" t="s">
        <v>3564</v>
      </c>
      <c r="H387" t="s">
        <v>224</v>
      </c>
      <c r="I387" s="78">
        <v>2.17</v>
      </c>
      <c r="J387" t="s">
        <v>1177</v>
      </c>
      <c r="K387" t="s">
        <v>106</v>
      </c>
      <c r="L387" s="79">
        <v>4.1000000000000002E-2</v>
      </c>
      <c r="M387" s="79">
        <v>5.9200000000000003E-2</v>
      </c>
      <c r="N387" s="78">
        <v>2691378.28</v>
      </c>
      <c r="O387" s="78">
        <v>94.58</v>
      </c>
      <c r="P387" s="78">
        <v>9074.7273828035595</v>
      </c>
      <c r="Q387" s="79">
        <v>4.5999999999999999E-3</v>
      </c>
      <c r="R387" s="79">
        <v>8.0000000000000004E-4</v>
      </c>
    </row>
    <row r="388" spans="2:18">
      <c r="B388" t="s">
        <v>3444</v>
      </c>
      <c r="C388" t="s">
        <v>3078</v>
      </c>
      <c r="D388" t="s">
        <v>3579</v>
      </c>
      <c r="E388"/>
      <c r="F388" t="s">
        <v>223</v>
      </c>
      <c r="G388" t="s">
        <v>3225</v>
      </c>
      <c r="H388" t="s">
        <v>224</v>
      </c>
      <c r="I388" s="78">
        <v>0.3</v>
      </c>
      <c r="J388" t="s">
        <v>1157</v>
      </c>
      <c r="K388" t="s">
        <v>106</v>
      </c>
      <c r="L388" s="79">
        <v>3.4200000000000001E-2</v>
      </c>
      <c r="M388" s="79">
        <v>1.35E-2</v>
      </c>
      <c r="N388" s="78">
        <v>105773.66</v>
      </c>
      <c r="O388" s="78">
        <v>100.77</v>
      </c>
      <c r="P388" s="78">
        <v>379.98663775383</v>
      </c>
      <c r="Q388" s="79">
        <v>2.0000000000000001E-4</v>
      </c>
      <c r="R388" s="79">
        <v>0</v>
      </c>
    </row>
    <row r="389" spans="2:18">
      <c r="B389" t="s">
        <v>3444</v>
      </c>
      <c r="C389" t="s">
        <v>3078</v>
      </c>
      <c r="D389" t="s">
        <v>3580</v>
      </c>
      <c r="E389"/>
      <c r="F389" t="s">
        <v>223</v>
      </c>
      <c r="G389" t="s">
        <v>2919</v>
      </c>
      <c r="H389" t="s">
        <v>224</v>
      </c>
      <c r="I389" s="78">
        <v>2.99</v>
      </c>
      <c r="J389" t="s">
        <v>1237</v>
      </c>
      <c r="K389" t="s">
        <v>106</v>
      </c>
      <c r="L389" s="79">
        <v>3.0300000000000001E-2</v>
      </c>
      <c r="M389" s="79">
        <v>3.27E-2</v>
      </c>
      <c r="N389" s="78">
        <v>84991</v>
      </c>
      <c r="O389" s="78">
        <v>101.56</v>
      </c>
      <c r="P389" s="78">
        <v>307.71960447399999</v>
      </c>
      <c r="Q389" s="79">
        <v>2.0000000000000001E-4</v>
      </c>
      <c r="R389" s="79">
        <v>0</v>
      </c>
    </row>
    <row r="390" spans="2:18">
      <c r="B390" t="s">
        <v>3444</v>
      </c>
      <c r="C390" t="s">
        <v>3078</v>
      </c>
      <c r="D390" t="s">
        <v>3581</v>
      </c>
      <c r="E390"/>
      <c r="F390" t="s">
        <v>223</v>
      </c>
      <c r="G390" t="s">
        <v>2522</v>
      </c>
      <c r="H390" t="s">
        <v>224</v>
      </c>
      <c r="I390" s="78">
        <v>2.99</v>
      </c>
      <c r="J390" t="s">
        <v>1237</v>
      </c>
      <c r="K390" t="s">
        <v>106</v>
      </c>
      <c r="L390" s="79">
        <v>3.0300000000000001E-2</v>
      </c>
      <c r="M390" s="79">
        <v>3.27E-2</v>
      </c>
      <c r="N390" s="78">
        <v>114553</v>
      </c>
      <c r="O390" s="78">
        <v>101.56</v>
      </c>
      <c r="P390" s="78">
        <v>414.75219554199998</v>
      </c>
      <c r="Q390" s="79">
        <v>2.0000000000000001E-4</v>
      </c>
      <c r="R390" s="79">
        <v>0</v>
      </c>
    </row>
    <row r="391" spans="2:18">
      <c r="B391" t="s">
        <v>3444</v>
      </c>
      <c r="C391" t="s">
        <v>3078</v>
      </c>
      <c r="D391" t="s">
        <v>3582</v>
      </c>
      <c r="E391"/>
      <c r="F391" t="s">
        <v>223</v>
      </c>
      <c r="G391" t="s">
        <v>3583</v>
      </c>
      <c r="H391" t="s">
        <v>224</v>
      </c>
      <c r="I391" s="78">
        <v>0.44</v>
      </c>
      <c r="J391" t="s">
        <v>1157</v>
      </c>
      <c r="K391" t="s">
        <v>106</v>
      </c>
      <c r="L391" s="79">
        <v>3.4200000000000001E-2</v>
      </c>
      <c r="M391" s="79">
        <v>2.1499999999999998E-2</v>
      </c>
      <c r="N391" s="78">
        <v>4812.9399999999996</v>
      </c>
      <c r="O391" s="78">
        <v>100.91</v>
      </c>
      <c r="P391" s="78">
        <v>17.314270093009998</v>
      </c>
      <c r="Q391" s="79">
        <v>0</v>
      </c>
      <c r="R391" s="79">
        <v>0</v>
      </c>
    </row>
    <row r="392" spans="2:18">
      <c r="B392" t="s">
        <v>3444</v>
      </c>
      <c r="C392" t="s">
        <v>3078</v>
      </c>
      <c r="D392" t="s">
        <v>3584</v>
      </c>
      <c r="E392"/>
      <c r="F392" t="s">
        <v>223</v>
      </c>
      <c r="G392" t="s">
        <v>312</v>
      </c>
      <c r="H392" t="s">
        <v>224</v>
      </c>
      <c r="I392" s="78">
        <v>6.08</v>
      </c>
      <c r="J392" t="s">
        <v>123</v>
      </c>
      <c r="K392" t="s">
        <v>110</v>
      </c>
      <c r="L392" s="79">
        <v>2.2599999999999999E-2</v>
      </c>
      <c r="M392" s="79">
        <v>4.4999999999999998E-2</v>
      </c>
      <c r="N392" s="78">
        <v>636200.32999999996</v>
      </c>
      <c r="O392" s="78">
        <v>89.659999999999869</v>
      </c>
      <c r="P392" s="78">
        <v>2224.7982670889601</v>
      </c>
      <c r="Q392" s="79">
        <v>1.1000000000000001E-3</v>
      </c>
      <c r="R392" s="79">
        <v>2.0000000000000001E-4</v>
      </c>
    </row>
    <row r="393" spans="2:18">
      <c r="B393" t="s">
        <v>3444</v>
      </c>
      <c r="C393" t="s">
        <v>3078</v>
      </c>
      <c r="D393" t="s">
        <v>3585</v>
      </c>
      <c r="E393"/>
      <c r="F393" t="s">
        <v>223</v>
      </c>
      <c r="G393" t="s">
        <v>3416</v>
      </c>
      <c r="H393" t="s">
        <v>224</v>
      </c>
      <c r="I393" s="78">
        <v>2.38</v>
      </c>
      <c r="J393" t="s">
        <v>1157</v>
      </c>
      <c r="K393" t="s">
        <v>106</v>
      </c>
      <c r="L393" s="79">
        <v>3.4200000000000001E-2</v>
      </c>
      <c r="M393" s="79">
        <v>3.0499999999999999E-2</v>
      </c>
      <c r="N393" s="78">
        <v>4765354.6100000003</v>
      </c>
      <c r="O393" s="78">
        <v>99.500000000000298</v>
      </c>
      <c r="P393" s="78">
        <v>16903.5467387268</v>
      </c>
      <c r="Q393" s="79">
        <v>8.5000000000000006E-3</v>
      </c>
      <c r="R393" s="79">
        <v>1.6000000000000001E-3</v>
      </c>
    </row>
    <row r="394" spans="2:18">
      <c r="B394" t="s">
        <v>3444</v>
      </c>
      <c r="C394" t="s">
        <v>3078</v>
      </c>
      <c r="D394" t="s">
        <v>3586</v>
      </c>
      <c r="E394"/>
      <c r="F394" t="s">
        <v>223</v>
      </c>
      <c r="G394" t="s">
        <v>3416</v>
      </c>
      <c r="H394" t="s">
        <v>224</v>
      </c>
      <c r="I394" s="78">
        <v>2.38</v>
      </c>
      <c r="J394" t="s">
        <v>1157</v>
      </c>
      <c r="K394" t="s">
        <v>106</v>
      </c>
      <c r="L394" s="79">
        <v>3.4200000000000001E-2</v>
      </c>
      <c r="M394" s="79">
        <v>3.0499999999999999E-2</v>
      </c>
      <c r="N394" s="78">
        <v>145463.26</v>
      </c>
      <c r="O394" s="78">
        <v>99.5</v>
      </c>
      <c r="P394" s="78">
        <v>515.98363929050004</v>
      </c>
      <c r="Q394" s="79">
        <v>2.9999999999999997E-4</v>
      </c>
      <c r="R394" s="79">
        <v>0</v>
      </c>
    </row>
    <row r="395" spans="2:18">
      <c r="B395" t="s">
        <v>3444</v>
      </c>
      <c r="C395" t="s">
        <v>3078</v>
      </c>
      <c r="D395" t="s">
        <v>3587</v>
      </c>
      <c r="E395"/>
      <c r="F395" t="s">
        <v>223</v>
      </c>
      <c r="G395" t="s">
        <v>2706</v>
      </c>
      <c r="H395" t="s">
        <v>224</v>
      </c>
      <c r="I395" s="78">
        <v>6.08</v>
      </c>
      <c r="J395" t="s">
        <v>123</v>
      </c>
      <c r="K395" t="s">
        <v>110</v>
      </c>
      <c r="L395" s="79">
        <v>2.2599999999999999E-2</v>
      </c>
      <c r="M395" s="79">
        <v>4.4999999999999998E-2</v>
      </c>
      <c r="N395" s="78">
        <v>14589.72</v>
      </c>
      <c r="O395" s="78">
        <v>89.66</v>
      </c>
      <c r="P395" s="78">
        <v>51.020381855685599</v>
      </c>
      <c r="Q395" s="79">
        <v>0</v>
      </c>
      <c r="R395" s="79">
        <v>0</v>
      </c>
    </row>
    <row r="396" spans="2:18">
      <c r="B396" t="s">
        <v>3444</v>
      </c>
      <c r="C396" t="s">
        <v>3078</v>
      </c>
      <c r="D396" t="s">
        <v>3588</v>
      </c>
      <c r="E396"/>
      <c r="F396" t="s">
        <v>223</v>
      </c>
      <c r="G396" t="s">
        <v>2548</v>
      </c>
      <c r="H396" t="s">
        <v>224</v>
      </c>
      <c r="I396" s="78">
        <v>2.38</v>
      </c>
      <c r="J396" t="s">
        <v>1157</v>
      </c>
      <c r="K396" t="s">
        <v>106</v>
      </c>
      <c r="L396" s="79">
        <v>3.4200000000000001E-2</v>
      </c>
      <c r="M396" s="79">
        <v>3.0499999999999999E-2</v>
      </c>
      <c r="N396" s="78">
        <v>40534.629999999997</v>
      </c>
      <c r="O396" s="78">
        <v>99.5</v>
      </c>
      <c r="P396" s="78">
        <v>143.78342617025001</v>
      </c>
      <c r="Q396" s="79">
        <v>1E-4</v>
      </c>
      <c r="R396" s="79">
        <v>0</v>
      </c>
    </row>
    <row r="397" spans="2:18">
      <c r="B397" t="s">
        <v>3589</v>
      </c>
      <c r="C397" t="s">
        <v>3078</v>
      </c>
      <c r="D397" t="s">
        <v>3590</v>
      </c>
      <c r="E397"/>
      <c r="F397" t="s">
        <v>223</v>
      </c>
      <c r="G397" t="s">
        <v>3274</v>
      </c>
      <c r="H397" t="s">
        <v>224</v>
      </c>
      <c r="I397" s="78">
        <v>0.44</v>
      </c>
      <c r="J397" t="s">
        <v>1157</v>
      </c>
      <c r="K397" t="s">
        <v>106</v>
      </c>
      <c r="L397" s="79">
        <v>3.2199999999999999E-2</v>
      </c>
      <c r="M397" s="79">
        <v>2.1499999999999998E-2</v>
      </c>
      <c r="N397" s="78">
        <v>5633.66</v>
      </c>
      <c r="O397" s="78">
        <v>100.91</v>
      </c>
      <c r="P397" s="78">
        <v>20.266762280889999</v>
      </c>
      <c r="Q397" s="79">
        <v>0</v>
      </c>
      <c r="R397" s="79">
        <v>0</v>
      </c>
    </row>
    <row r="398" spans="2:18">
      <c r="B398" t="s">
        <v>3589</v>
      </c>
      <c r="C398" t="s">
        <v>3078</v>
      </c>
      <c r="D398" t="s">
        <v>3591</v>
      </c>
      <c r="E398"/>
      <c r="F398" t="s">
        <v>223</v>
      </c>
      <c r="G398" t="s">
        <v>2859</v>
      </c>
      <c r="H398" t="s">
        <v>224</v>
      </c>
      <c r="I398" s="78">
        <v>0.44</v>
      </c>
      <c r="J398" t="s">
        <v>1157</v>
      </c>
      <c r="K398" t="s">
        <v>106</v>
      </c>
      <c r="L398" s="79">
        <v>3.2199999999999999E-2</v>
      </c>
      <c r="M398" s="79">
        <v>2.1499999999999998E-2</v>
      </c>
      <c r="N398" s="78">
        <v>6340.81</v>
      </c>
      <c r="O398" s="78">
        <v>100.91</v>
      </c>
      <c r="P398" s="78">
        <v>22.810693037615</v>
      </c>
      <c r="Q398" s="79">
        <v>0</v>
      </c>
      <c r="R398" s="79">
        <v>0</v>
      </c>
    </row>
    <row r="399" spans="2:18">
      <c r="B399" t="s">
        <v>3589</v>
      </c>
      <c r="C399" t="s">
        <v>3078</v>
      </c>
      <c r="D399" t="s">
        <v>3592</v>
      </c>
      <c r="E399"/>
      <c r="F399" t="s">
        <v>223</v>
      </c>
      <c r="G399" t="s">
        <v>3593</v>
      </c>
      <c r="H399" t="s">
        <v>224</v>
      </c>
      <c r="I399" s="78">
        <v>0.94</v>
      </c>
      <c r="J399" t="s">
        <v>1157</v>
      </c>
      <c r="K399" t="s">
        <v>106</v>
      </c>
      <c r="L399" s="79">
        <v>3.2199999999999999E-2</v>
      </c>
      <c r="M399" s="79">
        <v>5.0599999999999999E-2</v>
      </c>
      <c r="N399" s="78">
        <v>10968.3</v>
      </c>
      <c r="O399" s="78">
        <v>100.91</v>
      </c>
      <c r="P399" s="78">
        <v>39.45781760445</v>
      </c>
      <c r="Q399" s="79">
        <v>0</v>
      </c>
      <c r="R399" s="79">
        <v>0</v>
      </c>
    </row>
    <row r="400" spans="2:18">
      <c r="B400" t="s">
        <v>3589</v>
      </c>
      <c r="C400" t="s">
        <v>3078</v>
      </c>
      <c r="D400" t="s">
        <v>3594</v>
      </c>
      <c r="E400"/>
      <c r="F400" t="s">
        <v>223</v>
      </c>
      <c r="G400" t="s">
        <v>2594</v>
      </c>
      <c r="H400" t="s">
        <v>224</v>
      </c>
      <c r="I400" s="78">
        <v>0.95</v>
      </c>
      <c r="J400" t="s">
        <v>1157</v>
      </c>
      <c r="K400" t="s">
        <v>106</v>
      </c>
      <c r="L400" s="79">
        <v>2.29E-2</v>
      </c>
      <c r="M400" s="79">
        <v>2.3800000000000002E-2</v>
      </c>
      <c r="N400" s="78">
        <v>7257.94</v>
      </c>
      <c r="O400" s="78">
        <v>100.91</v>
      </c>
      <c r="P400" s="78">
        <v>26.110014560509999</v>
      </c>
      <c r="Q400" s="79">
        <v>0</v>
      </c>
      <c r="R400" s="79">
        <v>0</v>
      </c>
    </row>
    <row r="401" spans="2:18">
      <c r="B401" t="s">
        <v>3589</v>
      </c>
      <c r="C401" t="s">
        <v>3078</v>
      </c>
      <c r="D401" t="s">
        <v>3595</v>
      </c>
      <c r="E401"/>
      <c r="F401" t="s">
        <v>223</v>
      </c>
      <c r="G401" t="s">
        <v>3471</v>
      </c>
      <c r="H401" t="s">
        <v>224</v>
      </c>
      <c r="I401" s="78">
        <v>0.44</v>
      </c>
      <c r="J401" t="s">
        <v>1157</v>
      </c>
      <c r="K401" t="s">
        <v>106</v>
      </c>
      <c r="L401" s="79">
        <v>2.29E-2</v>
      </c>
      <c r="M401" s="79">
        <v>5.3E-3</v>
      </c>
      <c r="N401" s="78">
        <v>22936.06</v>
      </c>
      <c r="O401" s="78">
        <v>100.91</v>
      </c>
      <c r="P401" s="78">
        <v>82.511134090490003</v>
      </c>
      <c r="Q401" s="79">
        <v>0</v>
      </c>
      <c r="R401" s="79">
        <v>0</v>
      </c>
    </row>
    <row r="402" spans="2:18">
      <c r="B402" t="s">
        <v>3589</v>
      </c>
      <c r="C402" t="s">
        <v>3078</v>
      </c>
      <c r="D402" t="s">
        <v>3596</v>
      </c>
      <c r="E402"/>
      <c r="F402" t="s">
        <v>223</v>
      </c>
      <c r="G402" t="s">
        <v>3597</v>
      </c>
      <c r="H402" t="s">
        <v>224</v>
      </c>
      <c r="I402" s="78">
        <v>0.44</v>
      </c>
      <c r="J402" t="s">
        <v>1157</v>
      </c>
      <c r="K402" t="s">
        <v>106</v>
      </c>
      <c r="L402" s="79">
        <v>2.29E-2</v>
      </c>
      <c r="M402" s="79">
        <v>5.3E-3</v>
      </c>
      <c r="N402" s="78">
        <v>18760.86</v>
      </c>
      <c r="O402" s="78">
        <v>100.91</v>
      </c>
      <c r="P402" s="78">
        <v>67.491096339690003</v>
      </c>
      <c r="Q402" s="79">
        <v>0</v>
      </c>
      <c r="R402" s="79">
        <v>0</v>
      </c>
    </row>
    <row r="403" spans="2:18">
      <c r="B403" t="s">
        <v>3589</v>
      </c>
      <c r="C403" t="s">
        <v>3078</v>
      </c>
      <c r="D403" t="s">
        <v>3598</v>
      </c>
      <c r="E403"/>
      <c r="F403" t="s">
        <v>223</v>
      </c>
      <c r="G403" t="s">
        <v>2873</v>
      </c>
      <c r="H403" t="s">
        <v>224</v>
      </c>
      <c r="I403" s="78">
        <v>0.45</v>
      </c>
      <c r="J403" t="s">
        <v>1157</v>
      </c>
      <c r="K403" t="s">
        <v>106</v>
      </c>
      <c r="L403" s="79">
        <v>2.29E-2</v>
      </c>
      <c r="M403" s="79">
        <v>3.4299999999999997E-2</v>
      </c>
      <c r="N403" s="78">
        <v>14983.92</v>
      </c>
      <c r="O403" s="78">
        <v>100</v>
      </c>
      <c r="P403" s="78">
        <v>53.4176748</v>
      </c>
      <c r="Q403" s="79">
        <v>0</v>
      </c>
      <c r="R403" s="79">
        <v>0</v>
      </c>
    </row>
    <row r="404" spans="2:18">
      <c r="B404" t="s">
        <v>3589</v>
      </c>
      <c r="C404" t="s">
        <v>3078</v>
      </c>
      <c r="D404" t="s">
        <v>3599</v>
      </c>
      <c r="E404"/>
      <c r="F404" t="s">
        <v>223</v>
      </c>
      <c r="G404" t="s">
        <v>2624</v>
      </c>
      <c r="H404" t="s">
        <v>224</v>
      </c>
      <c r="I404" s="78">
        <v>0.45</v>
      </c>
      <c r="J404" t="s">
        <v>1157</v>
      </c>
      <c r="K404" t="s">
        <v>106</v>
      </c>
      <c r="L404" s="79">
        <v>2.29E-2</v>
      </c>
      <c r="M404" s="79">
        <v>1.34E-2</v>
      </c>
      <c r="N404" s="78">
        <v>16747.72</v>
      </c>
      <c r="O404" s="78">
        <v>100.91</v>
      </c>
      <c r="P404" s="78">
        <v>60.248942958379999</v>
      </c>
      <c r="Q404" s="79">
        <v>0</v>
      </c>
      <c r="R404" s="79">
        <v>0</v>
      </c>
    </row>
    <row r="405" spans="2:18">
      <c r="B405" t="s">
        <v>3589</v>
      </c>
      <c r="C405" t="s">
        <v>3078</v>
      </c>
      <c r="D405" t="s">
        <v>3600</v>
      </c>
      <c r="E405"/>
      <c r="F405" t="s">
        <v>223</v>
      </c>
      <c r="G405" t="s">
        <v>317</v>
      </c>
      <c r="H405" t="s">
        <v>224</v>
      </c>
      <c r="I405" s="78">
        <v>0.45</v>
      </c>
      <c r="J405" t="s">
        <v>1157</v>
      </c>
      <c r="K405" t="s">
        <v>106</v>
      </c>
      <c r="L405" s="79">
        <v>2.29E-2</v>
      </c>
      <c r="M405" s="79">
        <v>7.3000000000000001E-3</v>
      </c>
      <c r="N405" s="78">
        <v>36733.730000000003</v>
      </c>
      <c r="O405" s="78">
        <v>100.91</v>
      </c>
      <c r="P405" s="78">
        <v>132.14744475179501</v>
      </c>
      <c r="Q405" s="79">
        <v>1E-4</v>
      </c>
      <c r="R405" s="79">
        <v>0</v>
      </c>
    </row>
    <row r="406" spans="2:18">
      <c r="B406" s="80" t="s">
        <v>3425</v>
      </c>
      <c r="I406" s="82">
        <v>0</v>
      </c>
      <c r="M406" s="81">
        <v>0</v>
      </c>
      <c r="N406" s="82">
        <v>0</v>
      </c>
      <c r="P406" s="82">
        <v>0</v>
      </c>
      <c r="Q406" s="81">
        <v>0</v>
      </c>
      <c r="R406" s="81">
        <v>0</v>
      </c>
    </row>
    <row r="407" spans="2:18">
      <c r="B407" t="s">
        <v>223</v>
      </c>
      <c r="D407" t="s">
        <v>223</v>
      </c>
      <c r="F407" t="s">
        <v>223</v>
      </c>
      <c r="I407" s="78">
        <v>0</v>
      </c>
      <c r="J407" t="s">
        <v>223</v>
      </c>
      <c r="K407" t="s">
        <v>223</v>
      </c>
      <c r="L407" s="79">
        <v>0</v>
      </c>
      <c r="M407" s="79">
        <v>0</v>
      </c>
      <c r="N407" s="78">
        <v>0</v>
      </c>
      <c r="O407" s="78">
        <v>0</v>
      </c>
      <c r="P407" s="78">
        <v>0</v>
      </c>
      <c r="Q407" s="79">
        <v>0</v>
      </c>
      <c r="R407" s="79">
        <v>0</v>
      </c>
    </row>
    <row r="408" spans="2:18">
      <c r="B408" t="s">
        <v>262</v>
      </c>
    </row>
    <row r="409" spans="2:18">
      <c r="B409" t="s">
        <v>381</v>
      </c>
    </row>
    <row r="410" spans="2:18">
      <c r="B410" t="s">
        <v>382</v>
      </c>
    </row>
    <row r="411" spans="2:18">
      <c r="B411" t="s">
        <v>383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3627</v>
      </c>
    </row>
    <row r="3" spans="2:64" s="1" customFormat="1">
      <c r="B3" s="2" t="s">
        <v>2</v>
      </c>
      <c r="C3" s="26" t="s">
        <v>3628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31" t="s">
        <v>153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2273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3603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E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3604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1130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262</v>
      </c>
    </row>
    <row r="26" spans="2:15">
      <c r="B26" t="s">
        <v>381</v>
      </c>
    </row>
    <row r="27" spans="2:15">
      <c r="B27" t="s">
        <v>382</v>
      </c>
    </row>
    <row r="28" spans="2:15">
      <c r="B28" t="s">
        <v>383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I13" sqref="I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 s="1" customFormat="1">
      <c r="B1" s="2" t="s">
        <v>0</v>
      </c>
      <c r="C1" s="83">
        <v>43921</v>
      </c>
    </row>
    <row r="2" spans="1:55" s="1" customFormat="1">
      <c r="B2" s="2" t="s">
        <v>1</v>
      </c>
      <c r="C2" s="12" t="s">
        <v>3627</v>
      </c>
    </row>
    <row r="3" spans="1:55" s="1" customFormat="1">
      <c r="B3" s="2" t="s">
        <v>2</v>
      </c>
      <c r="C3" s="26" t="s">
        <v>3628</v>
      </c>
    </row>
    <row r="4" spans="1:55" s="1" customFormat="1">
      <c r="B4" s="2" t="s">
        <v>3</v>
      </c>
      <c r="C4" s="84" t="s">
        <v>197</v>
      </c>
    </row>
    <row r="5" spans="1:55">
      <c r="B5" s="75" t="s">
        <v>198</v>
      </c>
      <c r="C5" t="s">
        <v>199</v>
      </c>
    </row>
    <row r="7" spans="1:55" ht="26.25" customHeight="1">
      <c r="B7" s="131" t="s">
        <v>156</v>
      </c>
      <c r="C7" s="132"/>
      <c r="D7" s="132"/>
      <c r="E7" s="132"/>
      <c r="F7" s="132"/>
      <c r="G7" s="132"/>
      <c r="H7" s="132"/>
      <c r="I7" s="132"/>
      <c r="J7" s="133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86">
        <v>3.3799757285419091E-2</v>
      </c>
      <c r="F11" s="7"/>
      <c r="G11" s="87">
        <f>G12+G20</f>
        <v>84368.581910000008</v>
      </c>
      <c r="H11" s="86">
        <f>G11/$G$11</f>
        <v>1</v>
      </c>
      <c r="I11" s="86">
        <f>G11/'סכום נכסי הקרן'!$C$42</f>
        <v>7.7569213053571414E-3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88" t="s">
        <v>207</v>
      </c>
      <c r="E12" s="89">
        <v>3.3799757285419091E-2</v>
      </c>
      <c r="F12" s="19"/>
      <c r="G12" s="90">
        <f>G13+G16</f>
        <v>84368.581910000008</v>
      </c>
      <c r="H12" s="89">
        <f t="shared" ref="H12:H24" si="0">G12/$G$11</f>
        <v>1</v>
      </c>
      <c r="I12" s="89">
        <f>G12/'סכום נכסי הקרן'!$C$42</f>
        <v>7.7569213053571414E-3</v>
      </c>
    </row>
    <row r="13" spans="1:55">
      <c r="B13" s="88" t="s">
        <v>3605</v>
      </c>
      <c r="E13" s="89">
        <v>7.1960909026700159E-2</v>
      </c>
      <c r="F13" s="19"/>
      <c r="G13" s="90">
        <f>SUM(G14:G15)</f>
        <v>39627.592669999998</v>
      </c>
      <c r="H13" s="89">
        <f t="shared" si="0"/>
        <v>0.4696960855911107</v>
      </c>
      <c r="I13" s="89">
        <f>G13/'סכום נכסי הקרן'!$C$42</f>
        <v>3.6433955733645379E-3</v>
      </c>
    </row>
    <row r="14" spans="1:55" s="19" customFormat="1">
      <c r="A14" s="16"/>
      <c r="B14" t="s">
        <v>3606</v>
      </c>
      <c r="C14" s="96">
        <v>43830</v>
      </c>
      <c r="D14" t="s">
        <v>3607</v>
      </c>
      <c r="E14" s="79">
        <v>7.1900000000000006E-2</v>
      </c>
      <c r="F14" t="s">
        <v>102</v>
      </c>
      <c r="G14" s="78">
        <v>15490.811669999999</v>
      </c>
      <c r="H14" s="79">
        <f t="shared" si="0"/>
        <v>0.18360877140882595</v>
      </c>
      <c r="I14" s="79">
        <f>G14/'סכום נכסי הקרן'!$C$42</f>
        <v>1.4242387907915711E-3</v>
      </c>
      <c r="J14" t="s">
        <v>3608</v>
      </c>
    </row>
    <row r="15" spans="1:55" s="19" customFormat="1">
      <c r="A15" s="16"/>
      <c r="B15" t="s">
        <v>3773</v>
      </c>
      <c r="C15" s="96">
        <v>43738</v>
      </c>
      <c r="D15" t="s">
        <v>3774</v>
      </c>
      <c r="E15" s="79">
        <v>7.1999999999999995E-2</v>
      </c>
      <c r="F15" t="s">
        <v>102</v>
      </c>
      <c r="G15" s="78">
        <f>24134.891+1.89</f>
        <v>24136.780999999999</v>
      </c>
      <c r="H15" s="79">
        <f t="shared" si="0"/>
        <v>0.28608731418228478</v>
      </c>
      <c r="I15" s="79">
        <f>G15/'סכום נכסי הקרן'!$C$42</f>
        <v>2.2191567825729668E-3</v>
      </c>
      <c r="J15" t="s">
        <v>3775</v>
      </c>
    </row>
    <row r="16" spans="1:55">
      <c r="B16" s="88" t="s">
        <v>3609</v>
      </c>
      <c r="C16" s="96"/>
      <c r="D16"/>
      <c r="E16" s="89">
        <v>0</v>
      </c>
      <c r="F16"/>
      <c r="G16" s="90">
        <f>SUM(G17:G19)</f>
        <v>44740.989240000003</v>
      </c>
      <c r="H16" s="89">
        <f t="shared" si="0"/>
        <v>0.53030391440888924</v>
      </c>
      <c r="I16" s="89">
        <f>G16/'סכום נכסי הקרן'!$C$42</f>
        <v>4.1135257319926026E-3</v>
      </c>
      <c r="J16"/>
    </row>
    <row r="17" spans="1:10" s="19" customFormat="1">
      <c r="A17" s="16"/>
      <c r="B17" t="s">
        <v>3776</v>
      </c>
      <c r="C17" s="96">
        <v>43646</v>
      </c>
      <c r="D17" t="s">
        <v>123</v>
      </c>
      <c r="E17" s="79">
        <v>0</v>
      </c>
      <c r="F17" t="s">
        <v>102</v>
      </c>
      <c r="G17" s="78">
        <v>3754.0259300000002</v>
      </c>
      <c r="H17" s="79">
        <f t="shared" si="0"/>
        <v>4.4495543779609792E-2</v>
      </c>
      <c r="I17" s="79">
        <f>G17/'סכום נכסי הקרן'!$C$42</f>
        <v>3.4514843153750667E-4</v>
      </c>
      <c r="J17" t="s">
        <v>3610</v>
      </c>
    </row>
    <row r="18" spans="1:10" s="19" customFormat="1">
      <c r="A18" s="16"/>
      <c r="B18" t="s">
        <v>3777</v>
      </c>
      <c r="C18" s="96">
        <v>43738</v>
      </c>
      <c r="D18" t="s">
        <v>123</v>
      </c>
      <c r="E18" s="79">
        <v>0</v>
      </c>
      <c r="F18" t="s">
        <v>102</v>
      </c>
      <c r="G18" s="78">
        <v>25519.96931</v>
      </c>
      <c r="H18" s="79">
        <f t="shared" si="0"/>
        <v>0.3024819041906307</v>
      </c>
      <c r="I18" s="79">
        <f>G18/'סכום נכסי הקרן'!$C$42</f>
        <v>2.3463283271013009E-3</v>
      </c>
      <c r="J18" t="s">
        <v>3778</v>
      </c>
    </row>
    <row r="19" spans="1:10" s="19" customFormat="1">
      <c r="A19" s="16"/>
      <c r="B19" t="s">
        <v>3779</v>
      </c>
      <c r="C19" s="96">
        <v>43738</v>
      </c>
      <c r="D19" t="s">
        <v>123</v>
      </c>
      <c r="E19" s="79">
        <v>0</v>
      </c>
      <c r="F19" t="s">
        <v>102</v>
      </c>
      <c r="G19" s="78">
        <v>15466.994000000001</v>
      </c>
      <c r="H19" s="79">
        <f t="shared" si="0"/>
        <v>0.18332646643864869</v>
      </c>
      <c r="I19" s="79">
        <f>G19/'סכום נכסי הקרן'!$C$42</f>
        <v>1.4220489733537951E-3</v>
      </c>
      <c r="J19" t="s">
        <v>3780</v>
      </c>
    </row>
    <row r="20" spans="1:10" s="16" customFormat="1">
      <c r="B20" s="88" t="s">
        <v>260</v>
      </c>
      <c r="C20" s="15"/>
      <c r="E20" s="89">
        <v>0</v>
      </c>
      <c r="F20" s="19"/>
      <c r="G20" s="90">
        <v>0</v>
      </c>
      <c r="H20" s="89">
        <f t="shared" si="0"/>
        <v>0</v>
      </c>
      <c r="I20" s="89">
        <f>G20/'סכום נכסי הקרן'!$C$42</f>
        <v>0</v>
      </c>
      <c r="J20" s="19"/>
    </row>
    <row r="21" spans="1:10" s="16" customFormat="1">
      <c r="B21" s="88" t="s">
        <v>3605</v>
      </c>
      <c r="C21" s="15"/>
      <c r="E21" s="89">
        <v>0</v>
      </c>
      <c r="F21" s="19"/>
      <c r="G21" s="90">
        <v>0</v>
      </c>
      <c r="H21" s="89">
        <f t="shared" si="0"/>
        <v>0</v>
      </c>
      <c r="I21" s="89">
        <f>G21/'סכום נכסי הקרן'!$C$42</f>
        <v>0</v>
      </c>
      <c r="J21" s="19"/>
    </row>
    <row r="22" spans="1:10" s="16" customFormat="1">
      <c r="B22" t="s">
        <v>223</v>
      </c>
      <c r="C22" s="15"/>
      <c r="E22" s="79">
        <v>0</v>
      </c>
      <c r="F22" t="s">
        <v>223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1:10" s="16" customFormat="1">
      <c r="B23" s="88" t="s">
        <v>3609</v>
      </c>
      <c r="C23" s="15"/>
      <c r="E23" s="89">
        <v>0</v>
      </c>
      <c r="F23" s="19"/>
      <c r="G23" s="90">
        <v>0</v>
      </c>
      <c r="H23" s="89">
        <f t="shared" si="0"/>
        <v>0</v>
      </c>
      <c r="I23" s="89">
        <f>G23/'סכום נכסי הקרן'!$C$42</f>
        <v>0</v>
      </c>
      <c r="J23" s="19"/>
    </row>
    <row r="24" spans="1:10" s="16" customFormat="1">
      <c r="B24" t="s">
        <v>223</v>
      </c>
      <c r="C24" s="15"/>
      <c r="E24" s="79">
        <v>0</v>
      </c>
      <c r="F24" t="s">
        <v>223</v>
      </c>
      <c r="G24" s="78">
        <v>0</v>
      </c>
      <c r="H24" s="79">
        <f t="shared" si="0"/>
        <v>0</v>
      </c>
      <c r="I24" s="79">
        <f>G24/'סכום נכסי הקרן'!$C$42</f>
        <v>0</v>
      </c>
      <c r="J24" s="19"/>
    </row>
    <row r="25" spans="1:10" s="16" customFormat="1">
      <c r="B25" s="15"/>
      <c r="C25" s="15"/>
      <c r="F25" s="19"/>
      <c r="G25" s="19"/>
      <c r="H25" s="19"/>
      <c r="J25" s="19"/>
    </row>
    <row r="26" spans="1:10" s="16" customFormat="1">
      <c r="B26" s="15"/>
      <c r="C26" s="15"/>
      <c r="F26" s="19"/>
      <c r="G26" s="19"/>
      <c r="H26" s="19"/>
      <c r="J26" s="19"/>
    </row>
    <row r="27" spans="1:10" s="16" customFormat="1">
      <c r="B27" s="15"/>
      <c r="C27" s="15"/>
      <c r="F27" s="19"/>
      <c r="G27" s="19"/>
      <c r="H27" s="19"/>
      <c r="J27" s="19"/>
    </row>
    <row r="28" spans="1:10" s="16" customFormat="1">
      <c r="B28" s="15"/>
      <c r="C28" s="15"/>
      <c r="F28" s="19"/>
      <c r="G28" s="19"/>
      <c r="H28" s="19"/>
      <c r="J28" s="19"/>
    </row>
    <row r="29" spans="1:10" s="16" customFormat="1">
      <c r="B29" s="15"/>
      <c r="C29" s="15"/>
      <c r="F29" s="19"/>
      <c r="G29" s="19"/>
      <c r="H29" s="19"/>
      <c r="J29" s="19"/>
    </row>
    <row r="30" spans="1:10" s="16" customFormat="1">
      <c r="B30" s="15"/>
      <c r="C30" s="15"/>
      <c r="F30" s="19"/>
      <c r="G30" s="19"/>
      <c r="H30" s="19"/>
      <c r="J30" s="19"/>
    </row>
    <row r="31" spans="1:10" s="16" customFormat="1">
      <c r="B31" s="15"/>
      <c r="C31" s="15"/>
      <c r="F31" s="19"/>
      <c r="G31" s="19"/>
      <c r="H31" s="19"/>
      <c r="J31" s="19"/>
    </row>
    <row r="32" spans="1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C1:C4 A5:XFD11 A26:XFD1048576 K14:XFD15 A14:A15 K17:XFD19 A17:A19 A20:G25 J20:XFD25 A12:G13 J12:XFD13 A16:XFD16 H12:I15 H17:I25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3627</v>
      </c>
    </row>
    <row r="3" spans="2:60" s="1" customFormat="1">
      <c r="B3" s="2" t="s">
        <v>2</v>
      </c>
      <c r="C3" s="26" t="s">
        <v>3628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31" t="s">
        <v>162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opLeftCell="A8" workbookViewId="0">
      <selection activeCell="K11" sqref="K11:K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3627</v>
      </c>
    </row>
    <row r="3" spans="2:60" s="1" customFormat="1">
      <c r="B3" s="2" t="s">
        <v>2</v>
      </c>
      <c r="C3" s="26" t="s">
        <v>3628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31" t="s">
        <v>167</v>
      </c>
      <c r="C7" s="132"/>
      <c r="D7" s="132"/>
      <c r="E7" s="132"/>
      <c r="F7" s="132"/>
      <c r="G7" s="132"/>
      <c r="H7" s="132"/>
      <c r="I7" s="132"/>
      <c r="J7" s="132"/>
      <c r="K7" s="13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86">
        <v>0</v>
      </c>
      <c r="I11" s="87">
        <f>I12+I21</f>
        <v>167591.59200225002</v>
      </c>
      <c r="J11" s="86">
        <f>I11/$I$11</f>
        <v>1</v>
      </c>
      <c r="K11" s="86">
        <f>I11/'סכום נכסי הקרן'!$C$42</f>
        <v>1.5408517734572583E-2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8" t="s">
        <v>207</v>
      </c>
      <c r="C12" s="15"/>
      <c r="D12" s="15"/>
      <c r="E12" s="15"/>
      <c r="F12" s="15"/>
      <c r="G12" s="15"/>
      <c r="H12" s="89">
        <v>0</v>
      </c>
      <c r="I12" s="90">
        <f>SUM(I13:I20)</f>
        <v>167591.59200225002</v>
      </c>
      <c r="J12" s="89">
        <f t="shared" ref="J12:J22" si="0">I12/$I$11</f>
        <v>1</v>
      </c>
      <c r="K12" s="89">
        <f>I12/'סכום נכסי הקרן'!$C$42</f>
        <v>1.5408517734572583E-2</v>
      </c>
    </row>
    <row r="13" spans="2:60">
      <c r="B13" t="s">
        <v>3611</v>
      </c>
      <c r="C13" t="s">
        <v>3612</v>
      </c>
      <c r="D13" t="s">
        <v>223</v>
      </c>
      <c r="E13" t="s">
        <v>224</v>
      </c>
      <c r="F13" s="79">
        <v>0</v>
      </c>
      <c r="G13" t="s">
        <v>102</v>
      </c>
      <c r="H13" s="79">
        <v>0</v>
      </c>
      <c r="I13" s="78">
        <f>-6002.76845-(42246.13+2608708.31)/1000</f>
        <v>-8653.7228899999991</v>
      </c>
      <c r="J13" s="79">
        <f t="shared" si="0"/>
        <v>-5.1635781882684292E-2</v>
      </c>
      <c r="K13" s="79">
        <f>I13/'סכום נכסי הקרן'!$C$42</f>
        <v>-7.9563086087786256E-4</v>
      </c>
    </row>
    <row r="14" spans="2:60">
      <c r="B14" t="s">
        <v>3613</v>
      </c>
      <c r="C14" t="s">
        <v>3614</v>
      </c>
      <c r="D14" t="s">
        <v>223</v>
      </c>
      <c r="E14" t="s">
        <v>224</v>
      </c>
      <c r="F14" s="79">
        <v>0</v>
      </c>
      <c r="G14" t="s">
        <v>102</v>
      </c>
      <c r="H14" s="79">
        <v>0</v>
      </c>
      <c r="I14" s="78">
        <v>-544.46460999999999</v>
      </c>
      <c r="J14" s="79">
        <f t="shared" si="0"/>
        <v>-3.2487585056933535E-3</v>
      </c>
      <c r="K14" s="79">
        <f>I14/'סכום נכסי הקרן'!$C$42</f>
        <v>-5.0058553050319565E-5</v>
      </c>
    </row>
    <row r="15" spans="2:60">
      <c r="B15" t="s">
        <v>3615</v>
      </c>
      <c r="C15" t="s">
        <v>3616</v>
      </c>
      <c r="D15" t="s">
        <v>223</v>
      </c>
      <c r="E15" t="s">
        <v>224</v>
      </c>
      <c r="F15" s="79">
        <v>0</v>
      </c>
      <c r="G15" t="s">
        <v>102</v>
      </c>
      <c r="H15" s="79">
        <v>0</v>
      </c>
      <c r="I15" s="78">
        <v>4577.9372800000001</v>
      </c>
      <c r="J15" s="79">
        <f t="shared" si="0"/>
        <v>2.7316031939946833E-2</v>
      </c>
      <c r="K15" s="79">
        <f>I15/'סכום נכסי הקרן'!$C$42</f>
        <v>4.208995625848219E-4</v>
      </c>
    </row>
    <row r="16" spans="2:60">
      <c r="B16" t="s">
        <v>3617</v>
      </c>
      <c r="C16" t="s">
        <v>3618</v>
      </c>
      <c r="D16" t="s">
        <v>223</v>
      </c>
      <c r="E16" t="s">
        <v>224</v>
      </c>
      <c r="F16" s="79">
        <v>0</v>
      </c>
      <c r="G16" t="s">
        <v>106</v>
      </c>
      <c r="H16" s="79">
        <v>0</v>
      </c>
      <c r="I16" s="78">
        <v>148994.24692224999</v>
      </c>
      <c r="J16" s="79">
        <f t="shared" si="0"/>
        <v>0.88903175357538011</v>
      </c>
      <c r="K16" s="79">
        <f>I16/'סכום נכסי הקרן'!$C$42</f>
        <v>1.3698661541564407E-2</v>
      </c>
    </row>
    <row r="17" spans="2:11" s="16" customFormat="1">
      <c r="B17" t="s">
        <v>3619</v>
      </c>
      <c r="C17" t="s">
        <v>3620</v>
      </c>
      <c r="D17" t="s">
        <v>223</v>
      </c>
      <c r="E17" t="s">
        <v>224</v>
      </c>
      <c r="F17" s="79">
        <v>0</v>
      </c>
      <c r="G17" t="s">
        <v>102</v>
      </c>
      <c r="H17" s="79">
        <v>0</v>
      </c>
      <c r="I17" s="78">
        <v>2916</v>
      </c>
      <c r="J17" s="79">
        <f t="shared" si="0"/>
        <v>1.7399440897732214E-2</v>
      </c>
      <c r="K17" s="79">
        <f>I17/'סכום נכסי הקרן'!$C$42</f>
        <v>2.6809959364435432E-4</v>
      </c>
    </row>
    <row r="18" spans="2:11" s="16" customFormat="1">
      <c r="B18" t="s">
        <v>3621</v>
      </c>
      <c r="C18" t="s">
        <v>3622</v>
      </c>
      <c r="D18" t="s">
        <v>223</v>
      </c>
      <c r="E18" t="s">
        <v>224</v>
      </c>
      <c r="F18" s="79">
        <v>0</v>
      </c>
      <c r="G18" t="s">
        <v>102</v>
      </c>
      <c r="H18" s="79">
        <v>0</v>
      </c>
      <c r="I18" s="78">
        <v>732.73900000000003</v>
      </c>
      <c r="J18" s="79">
        <f t="shared" si="0"/>
        <v>4.3721704128818258E-3</v>
      </c>
      <c r="K18" s="79">
        <f>I18/'סכום נכסי הקרן'!$C$42</f>
        <v>6.7368665345463155E-5</v>
      </c>
    </row>
    <row r="19" spans="2:11" s="16" customFormat="1">
      <c r="B19" t="s">
        <v>3623</v>
      </c>
      <c r="C19" t="s">
        <v>3624</v>
      </c>
      <c r="D19" t="s">
        <v>214</v>
      </c>
      <c r="E19" t="s">
        <v>215</v>
      </c>
      <c r="F19" s="79">
        <v>0</v>
      </c>
      <c r="G19" t="s">
        <v>106</v>
      </c>
      <c r="H19" s="79">
        <v>0</v>
      </c>
      <c r="I19" s="78">
        <v>19571.849999999999</v>
      </c>
      <c r="J19" s="79">
        <f t="shared" si="0"/>
        <v>0.11678300663041159</v>
      </c>
      <c r="K19" s="79">
        <f>I19/'סכום נכסי הקרן'!$C$42</f>
        <v>1.7994530287614046E-3</v>
      </c>
    </row>
    <row r="20" spans="2:11" s="16" customFormat="1">
      <c r="B20" t="s">
        <v>3625</v>
      </c>
      <c r="C20" t="s">
        <v>3626</v>
      </c>
      <c r="D20" t="s">
        <v>223</v>
      </c>
      <c r="E20" t="s">
        <v>224</v>
      </c>
      <c r="F20" s="79">
        <v>0</v>
      </c>
      <c r="G20" t="s">
        <v>102</v>
      </c>
      <c r="H20" s="79">
        <v>0</v>
      </c>
      <c r="I20" s="78">
        <v>-2.9937</v>
      </c>
      <c r="J20" s="79">
        <f t="shared" si="0"/>
        <v>-1.7863067975151209E-5</v>
      </c>
      <c r="K20" s="79">
        <f>I20/'סכום נכסי הקרן'!$C$42</f>
        <v>-2.7524339968899297E-7</v>
      </c>
    </row>
    <row r="21" spans="2:11" s="16" customFormat="1">
      <c r="B21" s="88" t="s">
        <v>260</v>
      </c>
      <c r="D21" s="19"/>
      <c r="E21" s="19"/>
      <c r="F21" s="19"/>
      <c r="G21" s="19"/>
      <c r="H21" s="89">
        <v>0</v>
      </c>
      <c r="I21" s="90">
        <v>0</v>
      </c>
      <c r="J21" s="89">
        <f t="shared" si="0"/>
        <v>0</v>
      </c>
      <c r="K21" s="89">
        <f>I21/'סכום נכסי הקרן'!$C$42</f>
        <v>0</v>
      </c>
    </row>
    <row r="22" spans="2:11" s="16" customFormat="1">
      <c r="B22" t="s">
        <v>223</v>
      </c>
      <c r="C22" t="s">
        <v>223</v>
      </c>
      <c r="D22" t="s">
        <v>223</v>
      </c>
      <c r="E22" s="19"/>
      <c r="F22" s="79">
        <v>0</v>
      </c>
      <c r="G22" t="s">
        <v>223</v>
      </c>
      <c r="H22" s="79">
        <v>0</v>
      </c>
      <c r="I22" s="78">
        <v>0</v>
      </c>
      <c r="J22" s="79">
        <f t="shared" si="0"/>
        <v>0</v>
      </c>
      <c r="K22" s="79">
        <f>I22/'סכום נכסי הקרן'!$C$42</f>
        <v>0</v>
      </c>
    </row>
    <row r="23" spans="2:11" s="16" customFormat="1">
      <c r="B23" s="15"/>
      <c r="D23" s="19"/>
      <c r="E23" s="19"/>
      <c r="F23" s="19"/>
      <c r="G23" s="19"/>
      <c r="H23" s="19"/>
    </row>
    <row r="24" spans="2:11" s="16" customFormat="1">
      <c r="B24" s="15"/>
      <c r="D24" s="19"/>
      <c r="E24" s="19"/>
      <c r="F24" s="19"/>
      <c r="G24" s="19"/>
      <c r="H24" s="19"/>
    </row>
    <row r="25" spans="2:11" s="16" customFormat="1">
      <c r="B25" s="15"/>
      <c r="D25" s="19"/>
      <c r="E25" s="19"/>
      <c r="F25" s="19"/>
      <c r="G25" s="19"/>
      <c r="H25" s="19"/>
    </row>
    <row r="26" spans="2:11" s="16" customFormat="1">
      <c r="B26" s="15"/>
      <c r="D26" s="19"/>
      <c r="E26" s="19"/>
      <c r="F26" s="19"/>
      <c r="G26" s="19"/>
      <c r="H26" s="19"/>
    </row>
    <row r="27" spans="2:11" s="16" customFormat="1">
      <c r="B27" s="15"/>
      <c r="D27" s="19"/>
      <c r="E27" s="19"/>
      <c r="F27" s="19"/>
      <c r="G27" s="19"/>
      <c r="H27" s="19"/>
    </row>
    <row r="28" spans="2:11" s="16" customFormat="1">
      <c r="B28" s="15"/>
      <c r="D28" s="19"/>
      <c r="E28" s="19"/>
      <c r="F28" s="19"/>
      <c r="G28" s="19"/>
      <c r="H28" s="19"/>
    </row>
    <row r="29" spans="2:11" s="16" customFormat="1">
      <c r="B29" s="15"/>
      <c r="D29" s="19"/>
      <c r="E29" s="19"/>
      <c r="F29" s="19"/>
      <c r="G29" s="19"/>
      <c r="H29" s="19"/>
    </row>
    <row r="30" spans="2:11" s="16" customFormat="1">
      <c r="B30" s="15"/>
      <c r="D30" s="19"/>
      <c r="E30" s="19"/>
      <c r="F30" s="19"/>
      <c r="G30" s="19"/>
      <c r="H30" s="19"/>
    </row>
    <row r="31" spans="2:11" s="16" customFormat="1">
      <c r="B31" s="15"/>
      <c r="D31" s="19"/>
      <c r="E31" s="19"/>
      <c r="F31" s="19"/>
      <c r="G31" s="19"/>
      <c r="H31" s="19"/>
    </row>
    <row r="32" spans="2:11" s="16" customFormat="1">
      <c r="B32" s="15"/>
      <c r="D32" s="19"/>
      <c r="E32" s="19"/>
      <c r="F32" s="19"/>
      <c r="G32" s="19"/>
      <c r="H32" s="19"/>
    </row>
    <row r="33" spans="4:8" s="16" customFormat="1">
      <c r="D33" s="19"/>
      <c r="E33" s="19"/>
      <c r="F33" s="19"/>
      <c r="G33" s="19"/>
      <c r="H33" s="19"/>
    </row>
    <row r="34" spans="4:8" s="16" customFormat="1">
      <c r="D34" s="19"/>
      <c r="E34" s="19"/>
      <c r="F34" s="19"/>
      <c r="G34" s="19"/>
      <c r="H34" s="19"/>
    </row>
    <row r="35" spans="4:8" s="16" customFormat="1">
      <c r="D35" s="19"/>
      <c r="E35" s="19"/>
      <c r="F35" s="19"/>
      <c r="G35" s="19"/>
      <c r="H35" s="19"/>
    </row>
    <row r="36" spans="4:8" s="16" customFormat="1">
      <c r="D36" s="19"/>
      <c r="E36" s="19"/>
      <c r="F36" s="19"/>
      <c r="G36" s="19"/>
      <c r="H36" s="19"/>
    </row>
    <row r="37" spans="4:8" s="16" customFormat="1">
      <c r="D37" s="19"/>
      <c r="E37" s="19"/>
      <c r="F37" s="19"/>
      <c r="G37" s="19"/>
      <c r="H37" s="19"/>
    </row>
    <row r="38" spans="4:8" s="16" customFormat="1">
      <c r="D38" s="19"/>
      <c r="E38" s="19"/>
      <c r="F38" s="19"/>
      <c r="G38" s="19"/>
      <c r="H38" s="19"/>
    </row>
    <row r="39" spans="4:8" s="16" customFormat="1">
      <c r="D39" s="19"/>
      <c r="E39" s="19"/>
      <c r="F39" s="19"/>
      <c r="G39" s="19"/>
      <c r="H39" s="19"/>
    </row>
    <row r="40" spans="4:8" s="16" customFormat="1">
      <c r="D40" s="19"/>
      <c r="E40" s="19"/>
      <c r="F40" s="19"/>
      <c r="G40" s="19"/>
      <c r="H40" s="19"/>
    </row>
    <row r="41" spans="4:8" s="16" customFormat="1">
      <c r="D41" s="19"/>
      <c r="E41" s="19"/>
      <c r="F41" s="19"/>
      <c r="G41" s="19"/>
      <c r="H41" s="19"/>
    </row>
    <row r="42" spans="4:8" s="16" customFormat="1">
      <c r="D42" s="19"/>
      <c r="E42" s="19"/>
      <c r="F42" s="19"/>
      <c r="G42" s="19"/>
      <c r="H42" s="19"/>
    </row>
    <row r="43" spans="4:8" s="16" customFormat="1">
      <c r="D43" s="19"/>
      <c r="E43" s="19"/>
      <c r="F43" s="19"/>
      <c r="G43" s="19"/>
      <c r="H43" s="19"/>
    </row>
    <row r="44" spans="4:8" s="16" customFormat="1">
      <c r="D44" s="19"/>
      <c r="E44" s="19"/>
      <c r="F44" s="19"/>
      <c r="G44" s="19"/>
      <c r="H44" s="19"/>
    </row>
    <row r="45" spans="4:8" s="16" customFormat="1">
      <c r="D45" s="19"/>
      <c r="E45" s="19"/>
      <c r="F45" s="19"/>
      <c r="G45" s="19"/>
      <c r="H45" s="19"/>
    </row>
    <row r="46" spans="4:8" s="16" customFormat="1">
      <c r="D46" s="19"/>
      <c r="E46" s="19"/>
      <c r="F46" s="19"/>
      <c r="G46" s="19"/>
      <c r="H46" s="19"/>
    </row>
    <row r="47" spans="4:8" s="16" customFormat="1">
      <c r="D47" s="19"/>
      <c r="E47" s="19"/>
      <c r="F47" s="19"/>
      <c r="G47" s="19"/>
      <c r="H47" s="19"/>
    </row>
    <row r="48" spans="4:8" s="16" customFormat="1">
      <c r="D48" s="19"/>
      <c r="E48" s="19"/>
      <c r="F48" s="19"/>
      <c r="G48" s="19"/>
      <c r="H48" s="19"/>
    </row>
    <row r="49" spans="4:8" s="16" customFormat="1">
      <c r="D49" s="19"/>
      <c r="E49" s="19"/>
      <c r="F49" s="19"/>
      <c r="G49" s="19"/>
      <c r="H49" s="19"/>
    </row>
    <row r="50" spans="4:8" s="16" customFormat="1">
      <c r="D50" s="19"/>
      <c r="E50" s="19"/>
      <c r="F50" s="19"/>
      <c r="G50" s="19"/>
      <c r="H50" s="19"/>
    </row>
    <row r="51" spans="4:8" s="16" customFormat="1">
      <c r="D51" s="19"/>
      <c r="E51" s="19"/>
      <c r="F51" s="19"/>
      <c r="G51" s="19"/>
      <c r="H51" s="19"/>
    </row>
    <row r="52" spans="4:8" s="16" customFormat="1">
      <c r="D52" s="19"/>
      <c r="E52" s="19"/>
      <c r="F52" s="19"/>
      <c r="G52" s="19"/>
      <c r="H52" s="19"/>
    </row>
    <row r="53" spans="4:8" s="16" customFormat="1">
      <c r="D53" s="19"/>
      <c r="E53" s="19"/>
      <c r="F53" s="19"/>
      <c r="G53" s="19"/>
      <c r="H53" s="19"/>
    </row>
    <row r="54" spans="4:8" s="16" customFormat="1">
      <c r="D54" s="19"/>
      <c r="E54" s="19"/>
      <c r="F54" s="19"/>
      <c r="G54" s="19"/>
      <c r="H54" s="19"/>
    </row>
    <row r="55" spans="4:8" s="16" customFormat="1">
      <c r="D55" s="19"/>
      <c r="E55" s="19"/>
      <c r="F55" s="19"/>
      <c r="G55" s="19"/>
      <c r="H55" s="19"/>
    </row>
    <row r="56" spans="4:8" s="16" customFormat="1">
      <c r="D56" s="19"/>
      <c r="E56" s="19"/>
      <c r="F56" s="19"/>
      <c r="G56" s="19"/>
      <c r="H56" s="19"/>
    </row>
    <row r="57" spans="4:8" s="16" customFormat="1">
      <c r="D57" s="19"/>
      <c r="E57" s="19"/>
      <c r="F57" s="19"/>
      <c r="G57" s="19"/>
      <c r="H57" s="19"/>
    </row>
    <row r="58" spans="4:8" s="16" customFormat="1">
      <c r="D58" s="19"/>
      <c r="E58" s="19"/>
      <c r="F58" s="19"/>
      <c r="G58" s="19"/>
      <c r="H58" s="19"/>
    </row>
    <row r="59" spans="4:8" s="16" customFormat="1">
      <c r="D59" s="19"/>
      <c r="E59" s="19"/>
      <c r="F59" s="19"/>
      <c r="G59" s="19"/>
      <c r="H59" s="19"/>
    </row>
    <row r="60" spans="4:8" s="16" customFormat="1">
      <c r="D60" s="19"/>
      <c r="E60" s="19"/>
      <c r="F60" s="19"/>
      <c r="G60" s="19"/>
      <c r="H60" s="19"/>
    </row>
    <row r="61" spans="4:8" s="16" customFormat="1">
      <c r="D61" s="19"/>
      <c r="E61" s="19"/>
      <c r="F61" s="19"/>
      <c r="G61" s="19"/>
      <c r="H61" s="19"/>
    </row>
    <row r="62" spans="4:8" s="16" customFormat="1">
      <c r="D62" s="19"/>
      <c r="E62" s="19"/>
      <c r="F62" s="19"/>
      <c r="G62" s="19"/>
      <c r="H62" s="19"/>
    </row>
    <row r="63" spans="4:8" s="16" customFormat="1">
      <c r="D63" s="19"/>
      <c r="E63" s="19"/>
      <c r="F63" s="19"/>
      <c r="G63" s="19"/>
      <c r="H63" s="19"/>
    </row>
    <row r="64" spans="4:8" s="16" customFormat="1">
      <c r="D64" s="19"/>
      <c r="E64" s="19"/>
      <c r="F64" s="19"/>
      <c r="G64" s="19"/>
      <c r="H64" s="19"/>
    </row>
    <row r="65" spans="4:8" s="16" customFormat="1">
      <c r="D65" s="19"/>
      <c r="E65" s="19"/>
      <c r="F65" s="19"/>
      <c r="G65" s="19"/>
      <c r="H65" s="19"/>
    </row>
    <row r="66" spans="4:8" s="16" customFormat="1">
      <c r="D66" s="19"/>
      <c r="E66" s="19"/>
      <c r="F66" s="19"/>
      <c r="G66" s="19"/>
      <c r="H66" s="19"/>
    </row>
    <row r="67" spans="4:8" s="16" customFormat="1">
      <c r="D67" s="19"/>
      <c r="E67" s="19"/>
      <c r="F67" s="19"/>
      <c r="G67" s="19"/>
      <c r="H67" s="19"/>
    </row>
    <row r="68" spans="4:8" s="16" customFormat="1">
      <c r="D68" s="19"/>
      <c r="E68" s="19"/>
      <c r="F68" s="19"/>
      <c r="G68" s="19"/>
      <c r="H68" s="19"/>
    </row>
    <row r="69" spans="4:8" s="16" customFormat="1">
      <c r="D69" s="19"/>
      <c r="E69" s="19"/>
      <c r="F69" s="19"/>
      <c r="G69" s="19"/>
      <c r="H69" s="19"/>
    </row>
    <row r="70" spans="4:8" s="16" customFormat="1">
      <c r="D70" s="19"/>
      <c r="E70" s="19"/>
      <c r="F70" s="19"/>
      <c r="G70" s="19"/>
      <c r="H70" s="19"/>
    </row>
    <row r="71" spans="4:8" s="16" customFormat="1">
      <c r="D71" s="19"/>
      <c r="E71" s="19"/>
      <c r="F71" s="19"/>
      <c r="G71" s="19"/>
      <c r="H71" s="19"/>
    </row>
    <row r="72" spans="4:8" s="16" customFormat="1">
      <c r="D72" s="19"/>
      <c r="E72" s="19"/>
      <c r="F72" s="19"/>
      <c r="G72" s="19"/>
      <c r="H72" s="19"/>
    </row>
    <row r="73" spans="4:8" s="16" customFormat="1">
      <c r="D73" s="19"/>
      <c r="E73" s="19"/>
      <c r="F73" s="19"/>
      <c r="G73" s="19"/>
      <c r="H73" s="19"/>
    </row>
    <row r="74" spans="4:8" s="16" customFormat="1">
      <c r="D74" s="19"/>
      <c r="E74" s="19"/>
      <c r="F74" s="19"/>
      <c r="G74" s="19"/>
      <c r="H74" s="19"/>
    </row>
    <row r="75" spans="4:8" s="16" customFormat="1">
      <c r="D75" s="19"/>
      <c r="E75" s="19"/>
      <c r="F75" s="19"/>
      <c r="G75" s="19"/>
      <c r="H75" s="19"/>
    </row>
    <row r="76" spans="4:8" s="16" customFormat="1">
      <c r="D76" s="19"/>
      <c r="E76" s="19"/>
      <c r="F76" s="19"/>
      <c r="G76" s="19"/>
      <c r="H76" s="19"/>
    </row>
    <row r="77" spans="4:8" s="16" customFormat="1">
      <c r="D77" s="19"/>
      <c r="E77" s="19"/>
      <c r="F77" s="19"/>
      <c r="G77" s="19"/>
      <c r="H77" s="19"/>
    </row>
    <row r="78" spans="4:8" s="16" customFormat="1">
      <c r="D78" s="19"/>
      <c r="E78" s="19"/>
      <c r="F78" s="19"/>
      <c r="G78" s="19"/>
      <c r="H78" s="19"/>
    </row>
    <row r="79" spans="4:8" s="16" customFormat="1">
      <c r="D79" s="19"/>
      <c r="E79" s="19"/>
      <c r="F79" s="19"/>
      <c r="G79" s="19"/>
      <c r="H79" s="19"/>
    </row>
    <row r="80" spans="4:8" s="16" customFormat="1">
      <c r="D80" s="19"/>
      <c r="E80" s="19"/>
      <c r="F80" s="19"/>
      <c r="G80" s="19"/>
      <c r="H80" s="19"/>
    </row>
    <row r="81" spans="4:8" s="16" customFormat="1">
      <c r="D81" s="19"/>
      <c r="E81" s="19"/>
      <c r="F81" s="19"/>
      <c r="G81" s="19"/>
      <c r="H81" s="19"/>
    </row>
    <row r="82" spans="4:8" s="16" customFormat="1">
      <c r="D82" s="19"/>
      <c r="E82" s="19"/>
      <c r="F82" s="19"/>
      <c r="G82" s="19"/>
      <c r="H82" s="19"/>
    </row>
    <row r="83" spans="4:8" s="16" customFormat="1">
      <c r="D83" s="19"/>
      <c r="E83" s="19"/>
      <c r="F83" s="19"/>
      <c r="G83" s="19"/>
      <c r="H83" s="19"/>
    </row>
    <row r="84" spans="4:8" s="16" customFormat="1">
      <c r="D84" s="19"/>
      <c r="E84" s="19"/>
      <c r="F84" s="19"/>
      <c r="G84" s="19"/>
      <c r="H84" s="19"/>
    </row>
    <row r="85" spans="4:8" s="16" customFormat="1">
      <c r="D85" s="19"/>
      <c r="E85" s="19"/>
      <c r="F85" s="19"/>
      <c r="G85" s="19"/>
      <c r="H85" s="19"/>
    </row>
    <row r="86" spans="4:8" s="16" customFormat="1">
      <c r="D86" s="19"/>
      <c r="E86" s="19"/>
      <c r="F86" s="19"/>
      <c r="G86" s="19"/>
      <c r="H86" s="19"/>
    </row>
    <row r="87" spans="4:8" s="16" customFormat="1">
      <c r="D87" s="19"/>
      <c r="E87" s="19"/>
      <c r="F87" s="19"/>
      <c r="G87" s="19"/>
      <c r="H87" s="19"/>
    </row>
    <row r="88" spans="4:8" s="16" customFormat="1">
      <c r="D88" s="19"/>
      <c r="E88" s="19"/>
      <c r="F88" s="19"/>
      <c r="G88" s="19"/>
      <c r="H88" s="19"/>
    </row>
    <row r="89" spans="4:8" s="16" customFormat="1">
      <c r="D89" s="19"/>
      <c r="E89" s="19"/>
      <c r="F89" s="19"/>
      <c r="G89" s="19"/>
      <c r="H89" s="19"/>
    </row>
    <row r="90" spans="4:8" s="16" customFormat="1">
      <c r="D90" s="19"/>
      <c r="E90" s="19"/>
      <c r="F90" s="19"/>
      <c r="G90" s="19"/>
      <c r="H90" s="19"/>
    </row>
    <row r="91" spans="4:8" s="16" customFormat="1">
      <c r="D91" s="19"/>
      <c r="E91" s="19"/>
      <c r="F91" s="19"/>
      <c r="G91" s="19"/>
      <c r="H91" s="19"/>
    </row>
    <row r="92" spans="4:8" s="16" customFormat="1">
      <c r="D92" s="19"/>
      <c r="E92" s="19"/>
      <c r="F92" s="19"/>
      <c r="G92" s="19"/>
      <c r="H92" s="19"/>
    </row>
    <row r="93" spans="4:8" s="16" customFormat="1">
      <c r="D93" s="19"/>
      <c r="E93" s="19"/>
      <c r="F93" s="19"/>
      <c r="G93" s="19"/>
      <c r="H93" s="19"/>
    </row>
    <row r="94" spans="4:8" s="16" customFormat="1">
      <c r="D94" s="19"/>
      <c r="E94" s="19"/>
      <c r="F94" s="19"/>
      <c r="G94" s="19"/>
      <c r="H94" s="19"/>
    </row>
    <row r="95" spans="4:8" s="16" customFormat="1">
      <c r="D95" s="19"/>
      <c r="E95" s="19"/>
      <c r="F95" s="19"/>
      <c r="G95" s="19"/>
      <c r="H95" s="19"/>
    </row>
    <row r="96" spans="4:8" s="16" customFormat="1">
      <c r="D96" s="19"/>
      <c r="E96" s="19"/>
      <c r="F96" s="19"/>
      <c r="G96" s="19"/>
      <c r="H96" s="19"/>
    </row>
    <row r="97" spans="4:8" s="16" customFormat="1">
      <c r="D97" s="19"/>
      <c r="E97" s="19"/>
      <c r="F97" s="19"/>
      <c r="G97" s="19"/>
      <c r="H97" s="19"/>
    </row>
    <row r="98" spans="4:8" s="16" customFormat="1">
      <c r="D98" s="19"/>
      <c r="E98" s="19"/>
      <c r="F98" s="19"/>
      <c r="G98" s="19"/>
      <c r="H98" s="19"/>
    </row>
    <row r="99" spans="4:8" s="16" customFormat="1">
      <c r="D99" s="19"/>
      <c r="E99" s="19"/>
      <c r="F99" s="19"/>
      <c r="G99" s="19"/>
      <c r="H99" s="19"/>
    </row>
    <row r="100" spans="4:8" s="16" customFormat="1">
      <c r="D100" s="19"/>
      <c r="E100" s="19"/>
      <c r="F100" s="19"/>
      <c r="G100" s="19"/>
      <c r="H100" s="19"/>
    </row>
    <row r="101" spans="4:8" s="16" customFormat="1">
      <c r="D101" s="19"/>
      <c r="E101" s="19"/>
      <c r="F101" s="19"/>
      <c r="G101" s="19"/>
      <c r="H101" s="19"/>
    </row>
    <row r="102" spans="4:8" s="16" customFormat="1">
      <c r="D102" s="19"/>
      <c r="E102" s="19"/>
      <c r="F102" s="19"/>
      <c r="G102" s="19"/>
      <c r="H102" s="19"/>
    </row>
    <row r="103" spans="4:8" s="16" customFormat="1">
      <c r="D103" s="19"/>
      <c r="E103" s="19"/>
      <c r="F103" s="19"/>
      <c r="G103" s="19"/>
      <c r="H103" s="19"/>
    </row>
    <row r="104" spans="4:8" s="16" customFormat="1">
      <c r="D104" s="19"/>
      <c r="E104" s="19"/>
      <c r="F104" s="19"/>
      <c r="G104" s="19"/>
      <c r="H104" s="19"/>
    </row>
    <row r="105" spans="4:8" s="16" customFormat="1">
      <c r="D105" s="19"/>
      <c r="E105" s="19"/>
      <c r="F105" s="19"/>
      <c r="G105" s="19"/>
      <c r="H105" s="19"/>
    </row>
    <row r="106" spans="4:8" s="16" customFormat="1">
      <c r="D106" s="19"/>
      <c r="E106" s="19"/>
      <c r="F106" s="19"/>
      <c r="G106" s="19"/>
      <c r="H106" s="19"/>
    </row>
    <row r="107" spans="4:8" s="16" customFormat="1">
      <c r="D107" s="19"/>
      <c r="E107" s="19"/>
      <c r="F107" s="19"/>
      <c r="G107" s="19"/>
      <c r="H107" s="19"/>
    </row>
    <row r="108" spans="4:8" s="16" customFormat="1">
      <c r="D108" s="19"/>
      <c r="E108" s="19"/>
      <c r="F108" s="19"/>
      <c r="G108" s="19"/>
      <c r="H108" s="19"/>
    </row>
    <row r="109" spans="4:8" s="16" customFormat="1">
      <c r="D109" s="19"/>
      <c r="E109" s="19"/>
      <c r="F109" s="19"/>
      <c r="G109" s="19"/>
      <c r="H109" s="19"/>
    </row>
    <row r="110" spans="4:8" s="16" customFormat="1">
      <c r="D110" s="19"/>
      <c r="E110" s="19"/>
      <c r="F110" s="19"/>
      <c r="G110" s="19"/>
      <c r="H110" s="19"/>
    </row>
    <row r="111" spans="4:8" s="16" customFormat="1">
      <c r="D111" s="19"/>
      <c r="E111" s="19"/>
      <c r="F111" s="19"/>
      <c r="G111" s="19"/>
      <c r="H111" s="19"/>
    </row>
    <row r="112" spans="4:8" s="16" customFormat="1">
      <c r="D112" s="19"/>
      <c r="E112" s="19"/>
      <c r="F112" s="19"/>
      <c r="G112" s="19"/>
      <c r="H112" s="19"/>
    </row>
    <row r="113" spans="4:8" s="16" customFormat="1">
      <c r="D113" s="19"/>
      <c r="E113" s="19"/>
      <c r="F113" s="19"/>
      <c r="G113" s="19"/>
      <c r="H113" s="19"/>
    </row>
    <row r="114" spans="4:8" s="16" customFormat="1">
      <c r="D114" s="19"/>
      <c r="E114" s="19"/>
      <c r="F114" s="19"/>
      <c r="G114" s="19"/>
      <c r="H114" s="19"/>
    </row>
    <row r="115" spans="4:8" s="16" customFormat="1">
      <c r="D115" s="19"/>
      <c r="E115" s="19"/>
      <c r="F115" s="19"/>
      <c r="G115" s="19"/>
      <c r="H115" s="19"/>
    </row>
    <row r="116" spans="4:8" s="16" customFormat="1">
      <c r="D116" s="19"/>
      <c r="E116" s="19"/>
      <c r="F116" s="19"/>
      <c r="G116" s="19"/>
      <c r="H116" s="19"/>
    </row>
    <row r="117" spans="4:8" s="16" customFormat="1">
      <c r="D117" s="19"/>
      <c r="E117" s="19"/>
      <c r="F117" s="19"/>
      <c r="G117" s="19"/>
      <c r="H117" s="19"/>
    </row>
    <row r="118" spans="4:8" s="16" customFormat="1">
      <c r="D118" s="19"/>
      <c r="E118" s="19"/>
      <c r="F118" s="19"/>
      <c r="G118" s="19"/>
      <c r="H118" s="19"/>
    </row>
    <row r="119" spans="4:8" s="16" customFormat="1">
      <c r="D119" s="19"/>
      <c r="E119" s="19"/>
      <c r="F119" s="19"/>
      <c r="G119" s="19"/>
      <c r="H119" s="19"/>
    </row>
    <row r="120" spans="4:8" s="16" customFormat="1">
      <c r="D120" s="19"/>
      <c r="E120" s="19"/>
      <c r="F120" s="19"/>
      <c r="G120" s="19"/>
      <c r="H120" s="19"/>
    </row>
    <row r="121" spans="4:8" s="16" customFormat="1">
      <c r="D121" s="19"/>
      <c r="E121" s="19"/>
      <c r="F121" s="19"/>
      <c r="G121" s="19"/>
      <c r="H121" s="19"/>
    </row>
    <row r="122" spans="4:8" s="16" customFormat="1">
      <c r="D122" s="19"/>
      <c r="E122" s="19"/>
      <c r="F122" s="19"/>
      <c r="G122" s="19"/>
      <c r="H122" s="19"/>
    </row>
    <row r="123" spans="4:8" s="16" customFormat="1">
      <c r="D123" s="19"/>
      <c r="E123" s="19"/>
      <c r="F123" s="19"/>
      <c r="G123" s="19"/>
      <c r="H123" s="19"/>
    </row>
    <row r="124" spans="4:8" s="16" customFormat="1">
      <c r="D124" s="19"/>
      <c r="E124" s="19"/>
      <c r="F124" s="19"/>
      <c r="G124" s="19"/>
      <c r="H124" s="19"/>
    </row>
    <row r="125" spans="4:8" s="16" customFormat="1">
      <c r="D125" s="19"/>
      <c r="E125" s="19"/>
      <c r="F125" s="19"/>
      <c r="G125" s="19"/>
      <c r="H125" s="19"/>
    </row>
    <row r="126" spans="4:8" s="16" customFormat="1">
      <c r="D126" s="19"/>
      <c r="E126" s="19"/>
      <c r="F126" s="19"/>
      <c r="G126" s="19"/>
      <c r="H126" s="19"/>
    </row>
    <row r="127" spans="4:8" s="16" customFormat="1">
      <c r="D127" s="19"/>
      <c r="E127" s="19"/>
      <c r="F127" s="19"/>
      <c r="G127" s="19"/>
      <c r="H127" s="19"/>
    </row>
    <row r="128" spans="4:8" s="16" customFormat="1">
      <c r="D128" s="19"/>
      <c r="E128" s="19"/>
      <c r="F128" s="19"/>
      <c r="G128" s="19"/>
      <c r="H128" s="19"/>
    </row>
    <row r="129" spans="4:8" s="16" customFormat="1">
      <c r="D129" s="19"/>
      <c r="E129" s="19"/>
      <c r="F129" s="19"/>
      <c r="G129" s="19"/>
      <c r="H129" s="19"/>
    </row>
    <row r="130" spans="4:8" s="16" customFormat="1">
      <c r="D130" s="19"/>
      <c r="E130" s="19"/>
      <c r="F130" s="19"/>
      <c r="G130" s="19"/>
      <c r="H130" s="19"/>
    </row>
    <row r="131" spans="4:8" s="16" customFormat="1">
      <c r="D131" s="19"/>
      <c r="E131" s="19"/>
      <c r="F131" s="19"/>
      <c r="G131" s="19"/>
      <c r="H131" s="19"/>
    </row>
    <row r="132" spans="4:8" s="16" customFormat="1">
      <c r="D132" s="19"/>
      <c r="E132" s="19"/>
      <c r="F132" s="19"/>
      <c r="G132" s="19"/>
      <c r="H132" s="19"/>
    </row>
    <row r="133" spans="4:8" s="16" customFormat="1">
      <c r="D133" s="19"/>
      <c r="E133" s="19"/>
      <c r="F133" s="19"/>
      <c r="G133" s="19"/>
      <c r="H133" s="19"/>
    </row>
    <row r="134" spans="4:8" s="16" customFormat="1">
      <c r="D134" s="19"/>
      <c r="E134" s="19"/>
      <c r="F134" s="19"/>
      <c r="G134" s="19"/>
      <c r="H134" s="19"/>
    </row>
    <row r="135" spans="4:8" s="16" customFormat="1">
      <c r="D135" s="19"/>
      <c r="E135" s="19"/>
      <c r="F135" s="19"/>
      <c r="G135" s="19"/>
      <c r="H135" s="19"/>
    </row>
    <row r="136" spans="4:8" s="16" customFormat="1">
      <c r="D136" s="19"/>
      <c r="E136" s="19"/>
      <c r="F136" s="19"/>
      <c r="G136" s="19"/>
      <c r="H136" s="19"/>
    </row>
    <row r="137" spans="4:8" s="16" customFormat="1">
      <c r="D137" s="19"/>
      <c r="E137" s="19"/>
      <c r="F137" s="19"/>
      <c r="G137" s="19"/>
      <c r="H137" s="19"/>
    </row>
    <row r="138" spans="4:8" s="16" customFormat="1">
      <c r="D138" s="19"/>
      <c r="E138" s="19"/>
      <c r="F138" s="19"/>
      <c r="G138" s="19"/>
      <c r="H138" s="19"/>
    </row>
    <row r="139" spans="4:8" s="16" customFormat="1">
      <c r="D139" s="19"/>
      <c r="E139" s="19"/>
      <c r="F139" s="19"/>
      <c r="G139" s="19"/>
      <c r="H139" s="19"/>
    </row>
    <row r="140" spans="4:8" s="16" customFormat="1">
      <c r="D140" s="19"/>
      <c r="E140" s="19"/>
      <c r="F140" s="19"/>
      <c r="G140" s="19"/>
      <c r="H140" s="19"/>
    </row>
    <row r="141" spans="4:8" s="16" customFormat="1">
      <c r="D141" s="19"/>
      <c r="E141" s="19"/>
      <c r="F141" s="19"/>
      <c r="G141" s="19"/>
      <c r="H141" s="19"/>
    </row>
    <row r="142" spans="4:8" s="16" customFormat="1">
      <c r="D142" s="19"/>
      <c r="E142" s="19"/>
      <c r="F142" s="19"/>
      <c r="G142" s="19"/>
      <c r="H142" s="19"/>
    </row>
    <row r="143" spans="4:8" s="16" customFormat="1">
      <c r="D143" s="19"/>
      <c r="E143" s="19"/>
      <c r="F143" s="19"/>
      <c r="G143" s="19"/>
      <c r="H143" s="19"/>
    </row>
    <row r="144" spans="4:8" s="16" customFormat="1">
      <c r="D144" s="19"/>
      <c r="E144" s="19"/>
      <c r="F144" s="19"/>
      <c r="G144" s="19"/>
      <c r="H144" s="19"/>
    </row>
    <row r="145" spans="4:8" s="16" customFormat="1">
      <c r="D145" s="19"/>
      <c r="E145" s="19"/>
      <c r="F145" s="19"/>
      <c r="G145" s="19"/>
      <c r="H145" s="19"/>
    </row>
    <row r="146" spans="4:8" s="16" customFormat="1">
      <c r="D146" s="19"/>
      <c r="E146" s="19"/>
      <c r="F146" s="19"/>
      <c r="G146" s="19"/>
      <c r="H146" s="19"/>
    </row>
    <row r="147" spans="4:8" s="16" customFormat="1">
      <c r="D147" s="19"/>
      <c r="E147" s="19"/>
      <c r="F147" s="19"/>
      <c r="G147" s="19"/>
      <c r="H147" s="19"/>
    </row>
    <row r="148" spans="4:8" s="16" customFormat="1">
      <c r="D148" s="19"/>
      <c r="E148" s="19"/>
      <c r="F148" s="19"/>
      <c r="G148" s="19"/>
      <c r="H148" s="19"/>
    </row>
    <row r="149" spans="4:8" s="16" customFormat="1">
      <c r="D149" s="19"/>
      <c r="E149" s="19"/>
      <c r="F149" s="19"/>
      <c r="G149" s="19"/>
      <c r="H149" s="19"/>
    </row>
    <row r="150" spans="4:8" s="16" customFormat="1">
      <c r="D150" s="19"/>
      <c r="E150" s="19"/>
      <c r="F150" s="19"/>
      <c r="G150" s="19"/>
      <c r="H150" s="19"/>
    </row>
    <row r="151" spans="4:8" s="16" customFormat="1">
      <c r="D151" s="19"/>
      <c r="E151" s="19"/>
      <c r="F151" s="19"/>
      <c r="G151" s="19"/>
      <c r="H151" s="19"/>
    </row>
    <row r="152" spans="4:8" s="16" customFormat="1">
      <c r="D152" s="19"/>
      <c r="E152" s="19"/>
      <c r="F152" s="19"/>
      <c r="G152" s="19"/>
      <c r="H152" s="19"/>
    </row>
    <row r="153" spans="4:8" s="16" customFormat="1">
      <c r="D153" s="19"/>
      <c r="E153" s="19"/>
      <c r="F153" s="19"/>
      <c r="G153" s="19"/>
      <c r="H153" s="19"/>
    </row>
    <row r="154" spans="4:8" s="16" customFormat="1">
      <c r="D154" s="19"/>
      <c r="E154" s="19"/>
      <c r="F154" s="19"/>
      <c r="G154" s="19"/>
      <c r="H154" s="19"/>
    </row>
    <row r="155" spans="4:8" s="16" customFormat="1">
      <c r="D155" s="19"/>
      <c r="E155" s="19"/>
      <c r="F155" s="19"/>
      <c r="G155" s="19"/>
      <c r="H155" s="19"/>
    </row>
    <row r="156" spans="4:8" s="16" customFormat="1">
      <c r="D156" s="19"/>
      <c r="E156" s="19"/>
      <c r="F156" s="19"/>
      <c r="G156" s="19"/>
      <c r="H156" s="19"/>
    </row>
    <row r="157" spans="4:8" s="16" customFormat="1">
      <c r="D157" s="19"/>
      <c r="E157" s="19"/>
      <c r="F157" s="19"/>
      <c r="G157" s="19"/>
      <c r="H157" s="19"/>
    </row>
    <row r="158" spans="4:8" s="16" customFormat="1">
      <c r="D158" s="19"/>
      <c r="E158" s="19"/>
      <c r="F158" s="19"/>
      <c r="G158" s="19"/>
      <c r="H158" s="19"/>
    </row>
    <row r="159" spans="4:8" s="16" customFormat="1">
      <c r="D159" s="19"/>
      <c r="E159" s="19"/>
      <c r="F159" s="19"/>
      <c r="G159" s="19"/>
      <c r="H159" s="19"/>
    </row>
    <row r="160" spans="4:8" s="16" customFormat="1">
      <c r="D160" s="19"/>
      <c r="E160" s="19"/>
      <c r="F160" s="19"/>
      <c r="G160" s="19"/>
      <c r="H160" s="19"/>
    </row>
    <row r="161" spans="4:8" s="16" customFormat="1">
      <c r="D161" s="19"/>
      <c r="E161" s="19"/>
      <c r="F161" s="19"/>
      <c r="G161" s="19"/>
      <c r="H161" s="19"/>
    </row>
    <row r="162" spans="4:8" s="16" customFormat="1">
      <c r="D162" s="19"/>
      <c r="E162" s="19"/>
      <c r="F162" s="19"/>
      <c r="G162" s="19"/>
      <c r="H162" s="19"/>
    </row>
    <row r="163" spans="4:8" s="16" customFormat="1">
      <c r="D163" s="19"/>
      <c r="E163" s="19"/>
      <c r="F163" s="19"/>
      <c r="G163" s="19"/>
      <c r="H163" s="19"/>
    </row>
    <row r="164" spans="4:8" s="16" customFormat="1">
      <c r="D164" s="19"/>
      <c r="E164" s="19"/>
      <c r="F164" s="19"/>
      <c r="G164" s="19"/>
      <c r="H164" s="19"/>
    </row>
    <row r="165" spans="4:8" s="16" customFormat="1">
      <c r="D165" s="19"/>
      <c r="E165" s="19"/>
      <c r="F165" s="19"/>
      <c r="G165" s="19"/>
      <c r="H165" s="19"/>
    </row>
    <row r="166" spans="4:8" s="16" customFormat="1">
      <c r="D166" s="19"/>
      <c r="E166" s="19"/>
      <c r="F166" s="19"/>
      <c r="G166" s="19"/>
      <c r="H166" s="19"/>
    </row>
    <row r="167" spans="4:8" s="16" customFormat="1">
      <c r="D167" s="19"/>
      <c r="E167" s="19"/>
      <c r="F167" s="19"/>
      <c r="G167" s="19"/>
      <c r="H167" s="19"/>
    </row>
    <row r="168" spans="4:8" s="16" customFormat="1">
      <c r="D168" s="19"/>
      <c r="E168" s="19"/>
      <c r="F168" s="19"/>
      <c r="G168" s="19"/>
      <c r="H168" s="19"/>
    </row>
    <row r="169" spans="4:8" s="16" customFormat="1">
      <c r="D169" s="19"/>
      <c r="E169" s="19"/>
      <c r="F169" s="19"/>
      <c r="G169" s="19"/>
      <c r="H169" s="19"/>
    </row>
    <row r="170" spans="4:8" s="16" customFormat="1">
      <c r="D170" s="19"/>
      <c r="E170" s="19"/>
      <c r="F170" s="19"/>
      <c r="G170" s="19"/>
      <c r="H170" s="19"/>
    </row>
    <row r="171" spans="4:8" s="16" customFormat="1">
      <c r="D171" s="19"/>
      <c r="E171" s="19"/>
      <c r="F171" s="19"/>
      <c r="G171" s="19"/>
      <c r="H171" s="19"/>
    </row>
    <row r="172" spans="4:8" s="16" customFormat="1">
      <c r="D172" s="19"/>
      <c r="E172" s="19"/>
      <c r="F172" s="19"/>
      <c r="G172" s="19"/>
      <c r="H172" s="19"/>
    </row>
    <row r="173" spans="4:8" s="16" customFormat="1">
      <c r="D173" s="19"/>
      <c r="E173" s="19"/>
      <c r="F173" s="19"/>
      <c r="G173" s="19"/>
      <c r="H173" s="19"/>
    </row>
    <row r="174" spans="4:8" s="16" customFormat="1">
      <c r="D174" s="19"/>
      <c r="E174" s="19"/>
      <c r="F174" s="19"/>
      <c r="G174" s="19"/>
      <c r="H174" s="19"/>
    </row>
    <row r="175" spans="4:8" s="16" customFormat="1">
      <c r="D175" s="19"/>
      <c r="E175" s="19"/>
      <c r="F175" s="19"/>
      <c r="G175" s="19"/>
      <c r="H175" s="19"/>
    </row>
    <row r="176" spans="4:8" s="16" customFormat="1">
      <c r="D176" s="19"/>
      <c r="E176" s="19"/>
      <c r="F176" s="19"/>
      <c r="G176" s="19"/>
      <c r="H176" s="19"/>
    </row>
    <row r="177" spans="4:8" s="16" customFormat="1">
      <c r="D177" s="19"/>
      <c r="E177" s="19"/>
      <c r="F177" s="19"/>
      <c r="G177" s="19"/>
      <c r="H177" s="19"/>
    </row>
    <row r="178" spans="4:8" s="16" customFormat="1">
      <c r="D178" s="19"/>
      <c r="E178" s="19"/>
      <c r="F178" s="19"/>
      <c r="G178" s="19"/>
      <c r="H178" s="19"/>
    </row>
    <row r="179" spans="4:8" s="16" customFormat="1">
      <c r="D179" s="19"/>
      <c r="E179" s="19"/>
      <c r="F179" s="19"/>
      <c r="G179" s="19"/>
      <c r="H179" s="19"/>
    </row>
    <row r="180" spans="4:8" s="16" customFormat="1">
      <c r="D180" s="19"/>
      <c r="E180" s="19"/>
      <c r="F180" s="19"/>
      <c r="G180" s="19"/>
      <c r="H180" s="19"/>
    </row>
    <row r="181" spans="4:8" s="16" customFormat="1">
      <c r="D181" s="19"/>
      <c r="E181" s="19"/>
      <c r="F181" s="19"/>
      <c r="G181" s="19"/>
      <c r="H181" s="19"/>
    </row>
    <row r="182" spans="4:8" s="16" customFormat="1">
      <c r="D182" s="19"/>
      <c r="E182" s="19"/>
      <c r="F182" s="19"/>
      <c r="G182" s="19"/>
      <c r="H182" s="19"/>
    </row>
    <row r="183" spans="4:8" s="16" customFormat="1">
      <c r="D183" s="19"/>
      <c r="E183" s="19"/>
      <c r="F183" s="19"/>
      <c r="G183" s="19"/>
      <c r="H183" s="19"/>
    </row>
    <row r="184" spans="4:8" s="16" customFormat="1">
      <c r="D184" s="19"/>
      <c r="E184" s="19"/>
      <c r="F184" s="19"/>
      <c r="G184" s="19"/>
      <c r="H184" s="19"/>
    </row>
    <row r="185" spans="4:8" s="16" customFormat="1">
      <c r="D185" s="19"/>
      <c r="E185" s="19"/>
      <c r="F185" s="19"/>
      <c r="G185" s="19"/>
      <c r="H185" s="19"/>
    </row>
    <row r="186" spans="4:8" s="16" customFormat="1">
      <c r="D186" s="19"/>
      <c r="E186" s="19"/>
      <c r="F186" s="19"/>
      <c r="G186" s="19"/>
      <c r="H186" s="19"/>
    </row>
    <row r="187" spans="4:8" s="16" customFormat="1">
      <c r="D187" s="19"/>
      <c r="E187" s="19"/>
      <c r="F187" s="19"/>
      <c r="G187" s="19"/>
      <c r="H187" s="19"/>
    </row>
    <row r="188" spans="4:8" s="16" customFormat="1">
      <c r="D188" s="19"/>
      <c r="E188" s="19"/>
      <c r="F188" s="19"/>
      <c r="G188" s="19"/>
      <c r="H188" s="19"/>
    </row>
    <row r="189" spans="4:8" s="16" customFormat="1">
      <c r="D189" s="19"/>
      <c r="E189" s="19"/>
      <c r="F189" s="19"/>
      <c r="G189" s="19"/>
      <c r="H189" s="19"/>
    </row>
    <row r="190" spans="4:8" s="16" customFormat="1">
      <c r="D190" s="19"/>
      <c r="E190" s="19"/>
      <c r="F190" s="19"/>
      <c r="G190" s="19"/>
      <c r="H190" s="19"/>
    </row>
    <row r="191" spans="4:8" s="16" customFormat="1">
      <c r="D191" s="19"/>
      <c r="E191" s="19"/>
      <c r="F191" s="19"/>
      <c r="G191" s="19"/>
      <c r="H191" s="19"/>
    </row>
    <row r="192" spans="4:8" s="16" customFormat="1">
      <c r="D192" s="19"/>
      <c r="E192" s="19"/>
      <c r="F192" s="19"/>
      <c r="G192" s="19"/>
      <c r="H192" s="19"/>
    </row>
    <row r="193" spans="4:8" s="16" customFormat="1">
      <c r="D193" s="19"/>
      <c r="E193" s="19"/>
      <c r="F193" s="19"/>
      <c r="G193" s="19"/>
      <c r="H193" s="19"/>
    </row>
    <row r="194" spans="4:8" s="16" customFormat="1">
      <c r="D194" s="19"/>
      <c r="E194" s="19"/>
      <c r="F194" s="19"/>
      <c r="G194" s="19"/>
      <c r="H194" s="19"/>
    </row>
    <row r="195" spans="4:8" s="16" customFormat="1">
      <c r="D195" s="19"/>
      <c r="E195" s="19"/>
      <c r="F195" s="19"/>
      <c r="G195" s="19"/>
      <c r="H195" s="19"/>
    </row>
    <row r="196" spans="4:8" s="16" customFormat="1">
      <c r="D196" s="19"/>
      <c r="E196" s="19"/>
      <c r="F196" s="19"/>
      <c r="G196" s="19"/>
      <c r="H196" s="19"/>
    </row>
    <row r="197" spans="4:8" s="16" customFormat="1">
      <c r="D197" s="19"/>
      <c r="E197" s="19"/>
      <c r="F197" s="19"/>
      <c r="G197" s="19"/>
      <c r="H197" s="19"/>
    </row>
    <row r="198" spans="4:8" s="16" customFormat="1">
      <c r="D198" s="19"/>
      <c r="E198" s="19"/>
      <c r="F198" s="19"/>
      <c r="G198" s="19"/>
      <c r="H198" s="19"/>
    </row>
    <row r="199" spans="4:8" s="16" customFormat="1">
      <c r="D199" s="19"/>
      <c r="E199" s="19"/>
      <c r="F199" s="19"/>
      <c r="G199" s="19"/>
      <c r="H199" s="19"/>
    </row>
    <row r="200" spans="4:8" s="16" customFormat="1">
      <c r="D200" s="19"/>
      <c r="E200" s="19"/>
      <c r="F200" s="19"/>
      <c r="G200" s="19"/>
      <c r="H200" s="19"/>
    </row>
    <row r="201" spans="4:8" s="16" customFormat="1">
      <c r="D201" s="19"/>
      <c r="E201" s="19"/>
      <c r="F201" s="19"/>
      <c r="G201" s="19"/>
      <c r="H201" s="19"/>
    </row>
    <row r="202" spans="4:8" s="16" customFormat="1">
      <c r="D202" s="19"/>
      <c r="E202" s="19"/>
      <c r="F202" s="19"/>
      <c r="G202" s="19"/>
      <c r="H202" s="19"/>
    </row>
    <row r="203" spans="4:8" s="16" customFormat="1">
      <c r="D203" s="19"/>
      <c r="E203" s="19"/>
      <c r="F203" s="19"/>
      <c r="G203" s="19"/>
      <c r="H203" s="19"/>
    </row>
    <row r="204" spans="4:8" s="16" customFormat="1">
      <c r="D204" s="19"/>
      <c r="E204" s="19"/>
      <c r="F204" s="19"/>
      <c r="G204" s="19"/>
      <c r="H204" s="19"/>
    </row>
    <row r="205" spans="4:8" s="16" customFormat="1">
      <c r="D205" s="19"/>
      <c r="E205" s="19"/>
      <c r="F205" s="19"/>
      <c r="G205" s="19"/>
      <c r="H205" s="19"/>
    </row>
    <row r="206" spans="4:8" s="16" customFormat="1">
      <c r="D206" s="19"/>
      <c r="E206" s="19"/>
      <c r="F206" s="19"/>
      <c r="G206" s="19"/>
      <c r="H206" s="19"/>
    </row>
    <row r="207" spans="4:8" s="16" customFormat="1">
      <c r="D207" s="19"/>
      <c r="E207" s="19"/>
      <c r="F207" s="19"/>
      <c r="G207" s="19"/>
      <c r="H207" s="19"/>
    </row>
    <row r="208" spans="4:8" s="16" customFormat="1">
      <c r="D208" s="19"/>
      <c r="E208" s="19"/>
      <c r="F208" s="19"/>
      <c r="G208" s="19"/>
      <c r="H208" s="19"/>
    </row>
    <row r="209" spans="4:8" s="16" customFormat="1">
      <c r="D209" s="19"/>
      <c r="E209" s="19"/>
      <c r="F209" s="19"/>
      <c r="G209" s="19"/>
      <c r="H209" s="19"/>
    </row>
    <row r="210" spans="4:8" s="16" customFormat="1">
      <c r="D210" s="19"/>
      <c r="E210" s="19"/>
      <c r="F210" s="19"/>
      <c r="G210" s="19"/>
      <c r="H210" s="19"/>
    </row>
    <row r="211" spans="4:8" s="16" customFormat="1">
      <c r="D211" s="19"/>
      <c r="E211" s="19"/>
      <c r="F211" s="19"/>
      <c r="G211" s="19"/>
      <c r="H211" s="19"/>
    </row>
    <row r="212" spans="4:8" s="16" customFormat="1">
      <c r="D212" s="19"/>
      <c r="E212" s="19"/>
      <c r="F212" s="19"/>
      <c r="G212" s="19"/>
      <c r="H212" s="19"/>
    </row>
    <row r="213" spans="4:8" s="16" customFormat="1">
      <c r="D213" s="19"/>
      <c r="E213" s="19"/>
      <c r="F213" s="19"/>
      <c r="G213" s="19"/>
      <c r="H213" s="19"/>
    </row>
    <row r="214" spans="4:8" s="16" customFormat="1">
      <c r="D214" s="19"/>
      <c r="E214" s="19"/>
      <c r="F214" s="19"/>
      <c r="G214" s="19"/>
      <c r="H214" s="19"/>
    </row>
    <row r="215" spans="4:8" s="16" customFormat="1">
      <c r="D215" s="19"/>
      <c r="E215" s="19"/>
      <c r="F215" s="19"/>
      <c r="G215" s="19"/>
      <c r="H215" s="19"/>
    </row>
    <row r="216" spans="4:8" s="16" customFormat="1">
      <c r="D216" s="19"/>
      <c r="E216" s="19"/>
      <c r="F216" s="19"/>
      <c r="G216" s="19"/>
      <c r="H216" s="19"/>
    </row>
    <row r="217" spans="4:8" s="16" customFormat="1">
      <c r="D217" s="19"/>
      <c r="E217" s="19"/>
      <c r="F217" s="19"/>
      <c r="G217" s="19"/>
      <c r="H217" s="19"/>
    </row>
    <row r="218" spans="4:8" s="16" customFormat="1">
      <c r="D218" s="19"/>
      <c r="E218" s="19"/>
      <c r="F218" s="19"/>
      <c r="G218" s="19"/>
      <c r="H218" s="19"/>
    </row>
    <row r="219" spans="4:8" s="16" customFormat="1">
      <c r="D219" s="19"/>
      <c r="E219" s="19"/>
      <c r="F219" s="19"/>
      <c r="G219" s="19"/>
      <c r="H219" s="19"/>
    </row>
    <row r="220" spans="4:8" s="16" customFormat="1">
      <c r="D220" s="19"/>
      <c r="E220" s="19"/>
      <c r="F220" s="19"/>
      <c r="G220" s="19"/>
      <c r="H220" s="19"/>
    </row>
    <row r="221" spans="4:8" s="16" customFormat="1">
      <c r="D221" s="19"/>
      <c r="E221" s="19"/>
      <c r="F221" s="19"/>
      <c r="G221" s="19"/>
      <c r="H221" s="19"/>
    </row>
    <row r="222" spans="4:8" s="16" customFormat="1">
      <c r="D222" s="19"/>
      <c r="E222" s="19"/>
      <c r="F222" s="19"/>
      <c r="G222" s="19"/>
      <c r="H222" s="19"/>
    </row>
    <row r="223" spans="4:8" s="16" customFormat="1">
      <c r="D223" s="19"/>
      <c r="E223" s="19"/>
      <c r="F223" s="19"/>
      <c r="G223" s="19"/>
      <c r="H223" s="19"/>
    </row>
    <row r="224" spans="4:8" s="16" customFormat="1">
      <c r="D224" s="19"/>
      <c r="E224" s="19"/>
      <c r="F224" s="19"/>
      <c r="G224" s="19"/>
      <c r="H224" s="19"/>
    </row>
    <row r="225" spans="4:8" s="16" customFormat="1">
      <c r="D225" s="19"/>
      <c r="E225" s="19"/>
      <c r="F225" s="19"/>
      <c r="G225" s="19"/>
      <c r="H225" s="19"/>
    </row>
    <row r="226" spans="4:8" s="16" customFormat="1">
      <c r="D226" s="19"/>
      <c r="E226" s="19"/>
      <c r="F226" s="19"/>
      <c r="G226" s="19"/>
      <c r="H226" s="19"/>
    </row>
    <row r="227" spans="4:8" s="16" customFormat="1">
      <c r="D227" s="19"/>
      <c r="E227" s="19"/>
      <c r="F227" s="19"/>
      <c r="G227" s="19"/>
      <c r="H227" s="19"/>
    </row>
    <row r="228" spans="4:8" s="16" customFormat="1">
      <c r="D228" s="19"/>
      <c r="E228" s="19"/>
      <c r="F228" s="19"/>
      <c r="G228" s="19"/>
      <c r="H228" s="19"/>
    </row>
    <row r="229" spans="4:8" s="16" customFormat="1">
      <c r="D229" s="19"/>
      <c r="E229" s="19"/>
      <c r="F229" s="19"/>
      <c r="G229" s="19"/>
      <c r="H229" s="19"/>
    </row>
    <row r="230" spans="4:8" s="16" customFormat="1">
      <c r="D230" s="19"/>
      <c r="E230" s="19"/>
      <c r="F230" s="19"/>
      <c r="G230" s="19"/>
      <c r="H230" s="19"/>
    </row>
    <row r="231" spans="4:8" s="16" customFormat="1">
      <c r="D231" s="19"/>
      <c r="E231" s="19"/>
      <c r="F231" s="19"/>
      <c r="G231" s="19"/>
      <c r="H231" s="19"/>
    </row>
    <row r="232" spans="4:8" s="16" customFormat="1">
      <c r="D232" s="19"/>
      <c r="E232" s="19"/>
      <c r="F232" s="19"/>
      <c r="G232" s="19"/>
      <c r="H232" s="19"/>
    </row>
    <row r="233" spans="4:8" s="16" customFormat="1">
      <c r="D233" s="19"/>
      <c r="E233" s="19"/>
      <c r="F233" s="19"/>
      <c r="G233" s="19"/>
      <c r="H233" s="19"/>
    </row>
    <row r="234" spans="4:8" s="16" customFormat="1">
      <c r="D234" s="19"/>
      <c r="E234" s="19"/>
      <c r="F234" s="19"/>
      <c r="G234" s="19"/>
      <c r="H234" s="19"/>
    </row>
    <row r="235" spans="4:8" s="16" customFormat="1">
      <c r="D235" s="19"/>
      <c r="E235" s="19"/>
      <c r="F235" s="19"/>
      <c r="G235" s="19"/>
      <c r="H235" s="19"/>
    </row>
    <row r="236" spans="4:8" s="16" customFormat="1">
      <c r="D236" s="19"/>
      <c r="E236" s="19"/>
      <c r="F236" s="19"/>
      <c r="G236" s="19"/>
      <c r="H236" s="19"/>
    </row>
    <row r="237" spans="4:8" s="16" customFormat="1">
      <c r="D237" s="19"/>
      <c r="E237" s="19"/>
      <c r="F237" s="19"/>
      <c r="G237" s="19"/>
      <c r="H237" s="19"/>
    </row>
    <row r="238" spans="4:8" s="16" customFormat="1">
      <c r="D238" s="19"/>
      <c r="E238" s="19"/>
      <c r="F238" s="19"/>
      <c r="G238" s="19"/>
      <c r="H238" s="19"/>
    </row>
    <row r="239" spans="4:8" s="16" customFormat="1">
      <c r="D239" s="19"/>
      <c r="E239" s="19"/>
      <c r="F239" s="19"/>
      <c r="G239" s="19"/>
      <c r="H239" s="19"/>
    </row>
    <row r="240" spans="4:8" s="16" customFormat="1">
      <c r="D240" s="19"/>
      <c r="E240" s="19"/>
      <c r="F240" s="19"/>
      <c r="G240" s="19"/>
      <c r="H240" s="19"/>
    </row>
    <row r="241" spans="4:8" s="16" customFormat="1">
      <c r="D241" s="19"/>
      <c r="E241" s="19"/>
      <c r="F241" s="19"/>
      <c r="G241" s="19"/>
      <c r="H241" s="19"/>
    </row>
    <row r="242" spans="4:8" s="16" customFormat="1">
      <c r="D242" s="19"/>
      <c r="E242" s="19"/>
      <c r="F242" s="19"/>
      <c r="G242" s="19"/>
      <c r="H242" s="19"/>
    </row>
    <row r="243" spans="4:8" s="16" customFormat="1">
      <c r="D243" s="19"/>
      <c r="E243" s="19"/>
      <c r="F243" s="19"/>
      <c r="G243" s="19"/>
      <c r="H243" s="19"/>
    </row>
    <row r="244" spans="4:8" s="16" customFormat="1">
      <c r="D244" s="19"/>
      <c r="E244" s="19"/>
      <c r="F244" s="19"/>
      <c r="G244" s="19"/>
      <c r="H244" s="19"/>
    </row>
    <row r="245" spans="4:8" s="16" customFormat="1">
      <c r="D245" s="19"/>
      <c r="E245" s="19"/>
      <c r="F245" s="19"/>
      <c r="G245" s="19"/>
      <c r="H245" s="19"/>
    </row>
    <row r="246" spans="4:8" s="16" customFormat="1">
      <c r="D246" s="19"/>
      <c r="E246" s="19"/>
      <c r="F246" s="19"/>
      <c r="G246" s="19"/>
      <c r="H246" s="19"/>
    </row>
    <row r="247" spans="4:8" s="16" customFormat="1">
      <c r="D247" s="19"/>
      <c r="E247" s="19"/>
      <c r="F247" s="19"/>
      <c r="G247" s="19"/>
      <c r="H247" s="19"/>
    </row>
    <row r="248" spans="4:8" s="16" customFormat="1">
      <c r="D248" s="19"/>
      <c r="E248" s="19"/>
      <c r="F248" s="19"/>
      <c r="G248" s="19"/>
      <c r="H248" s="19"/>
    </row>
    <row r="249" spans="4:8" s="16" customFormat="1">
      <c r="D249" s="19"/>
      <c r="E249" s="19"/>
      <c r="F249" s="19"/>
      <c r="G249" s="19"/>
      <c r="H249" s="19"/>
    </row>
    <row r="250" spans="4:8" s="16" customFormat="1">
      <c r="D250" s="19"/>
      <c r="E250" s="19"/>
      <c r="F250" s="19"/>
      <c r="G250" s="19"/>
      <c r="H250" s="19"/>
    </row>
    <row r="251" spans="4:8" s="16" customFormat="1">
      <c r="D251" s="19"/>
      <c r="E251" s="19"/>
      <c r="F251" s="19"/>
      <c r="G251" s="19"/>
      <c r="H251" s="19"/>
    </row>
    <row r="252" spans="4:8" s="16" customFormat="1">
      <c r="D252" s="19"/>
      <c r="E252" s="19"/>
      <c r="F252" s="19"/>
      <c r="G252" s="19"/>
      <c r="H252" s="19"/>
    </row>
    <row r="253" spans="4:8" s="16" customFormat="1">
      <c r="D253" s="19"/>
      <c r="E253" s="19"/>
      <c r="F253" s="19"/>
      <c r="G253" s="19"/>
      <c r="H253" s="19"/>
    </row>
    <row r="254" spans="4:8" s="16" customFormat="1">
      <c r="D254" s="19"/>
      <c r="E254" s="19"/>
      <c r="F254" s="19"/>
      <c r="G254" s="19"/>
      <c r="H254" s="19"/>
    </row>
    <row r="255" spans="4:8" s="16" customFormat="1">
      <c r="D255" s="19"/>
      <c r="E255" s="19"/>
      <c r="F255" s="19"/>
      <c r="G255" s="19"/>
      <c r="H255" s="19"/>
    </row>
    <row r="256" spans="4:8" s="16" customFormat="1">
      <c r="D256" s="19"/>
      <c r="E256" s="19"/>
      <c r="F256" s="19"/>
      <c r="G256" s="19"/>
      <c r="H256" s="19"/>
    </row>
    <row r="257" spans="4:8" s="16" customFormat="1">
      <c r="D257" s="19"/>
      <c r="E257" s="19"/>
      <c r="F257" s="19"/>
      <c r="G257" s="19"/>
      <c r="H257" s="19"/>
    </row>
    <row r="258" spans="4:8" s="16" customFormat="1">
      <c r="D258" s="19"/>
      <c r="E258" s="19"/>
      <c r="F258" s="19"/>
      <c r="G258" s="19"/>
      <c r="H258" s="19"/>
    </row>
    <row r="259" spans="4:8" s="16" customFormat="1">
      <c r="D259" s="19"/>
      <c r="E259" s="19"/>
      <c r="F259" s="19"/>
      <c r="G259" s="19"/>
      <c r="H259" s="19"/>
    </row>
    <row r="260" spans="4:8" s="16" customFormat="1">
      <c r="D260" s="19"/>
      <c r="E260" s="19"/>
      <c r="F260" s="19"/>
      <c r="G260" s="19"/>
      <c r="H260" s="19"/>
    </row>
    <row r="261" spans="4:8" s="16" customFormat="1">
      <c r="D261" s="19"/>
      <c r="E261" s="19"/>
      <c r="F261" s="19"/>
      <c r="G261" s="19"/>
      <c r="H261" s="19"/>
    </row>
    <row r="262" spans="4:8" s="16" customFormat="1">
      <c r="D262" s="19"/>
      <c r="E262" s="19"/>
      <c r="F262" s="19"/>
      <c r="G262" s="19"/>
      <c r="H262" s="19"/>
    </row>
    <row r="263" spans="4:8" s="16" customFormat="1">
      <c r="D263" s="19"/>
      <c r="E263" s="19"/>
      <c r="F263" s="19"/>
      <c r="G263" s="19"/>
      <c r="H263" s="19"/>
    </row>
    <row r="264" spans="4:8" s="16" customFormat="1">
      <c r="D264" s="19"/>
      <c r="E264" s="19"/>
      <c r="F264" s="19"/>
      <c r="G264" s="19"/>
      <c r="H264" s="19"/>
    </row>
    <row r="265" spans="4:8" s="16" customFormat="1">
      <c r="D265" s="19"/>
      <c r="E265" s="19"/>
      <c r="F265" s="19"/>
      <c r="G265" s="19"/>
      <c r="H265" s="19"/>
    </row>
    <row r="266" spans="4:8" s="16" customFormat="1">
      <c r="D266" s="19"/>
      <c r="E266" s="19"/>
      <c r="F266" s="19"/>
      <c r="G266" s="19"/>
      <c r="H266" s="19"/>
    </row>
    <row r="267" spans="4:8" s="16" customFormat="1">
      <c r="D267" s="19"/>
      <c r="E267" s="19"/>
      <c r="F267" s="19"/>
      <c r="G267" s="19"/>
      <c r="H267" s="19"/>
    </row>
    <row r="268" spans="4:8" s="16" customFormat="1">
      <c r="D268" s="19"/>
      <c r="E268" s="19"/>
      <c r="F268" s="19"/>
      <c r="G268" s="19"/>
      <c r="H268" s="19"/>
    </row>
    <row r="269" spans="4:8" s="16" customFormat="1">
      <c r="D269" s="19"/>
      <c r="E269" s="19"/>
      <c r="F269" s="19"/>
      <c r="G269" s="19"/>
      <c r="H269" s="19"/>
    </row>
    <row r="270" spans="4:8" s="16" customFormat="1">
      <c r="D270" s="19"/>
      <c r="E270" s="19"/>
      <c r="F270" s="19"/>
      <c r="G270" s="19"/>
      <c r="H270" s="19"/>
    </row>
    <row r="271" spans="4:8" s="16" customFormat="1">
      <c r="D271" s="19"/>
      <c r="E271" s="19"/>
      <c r="F271" s="19"/>
      <c r="G271" s="19"/>
      <c r="H271" s="19"/>
    </row>
    <row r="272" spans="4:8" s="16" customFormat="1">
      <c r="D272" s="19"/>
      <c r="E272" s="19"/>
      <c r="F272" s="19"/>
      <c r="G272" s="19"/>
      <c r="H272" s="19"/>
    </row>
    <row r="273" spans="4:8" s="16" customFormat="1">
      <c r="D273" s="19"/>
      <c r="E273" s="19"/>
      <c r="F273" s="19"/>
      <c r="G273" s="19"/>
      <c r="H273" s="19"/>
    </row>
    <row r="274" spans="4:8" s="16" customFormat="1">
      <c r="D274" s="19"/>
      <c r="E274" s="19"/>
      <c r="F274" s="19"/>
      <c r="G274" s="19"/>
      <c r="H274" s="19"/>
    </row>
    <row r="275" spans="4:8" s="16" customFormat="1">
      <c r="D275" s="19"/>
      <c r="E275" s="19"/>
      <c r="F275" s="19"/>
      <c r="G275" s="19"/>
      <c r="H275" s="19"/>
    </row>
    <row r="276" spans="4:8" s="16" customFormat="1">
      <c r="D276" s="19"/>
      <c r="E276" s="19"/>
      <c r="F276" s="19"/>
      <c r="G276" s="19"/>
      <c r="H276" s="19"/>
    </row>
    <row r="277" spans="4:8" s="16" customFormat="1">
      <c r="D277" s="19"/>
      <c r="E277" s="19"/>
      <c r="F277" s="19"/>
      <c r="G277" s="19"/>
      <c r="H277" s="19"/>
    </row>
    <row r="278" spans="4:8" s="16" customFormat="1">
      <c r="D278" s="19"/>
      <c r="E278" s="19"/>
      <c r="F278" s="19"/>
      <c r="G278" s="19"/>
      <c r="H278" s="19"/>
    </row>
    <row r="279" spans="4:8" s="16" customFormat="1">
      <c r="D279" s="19"/>
      <c r="E279" s="19"/>
      <c r="F279" s="19"/>
      <c r="G279" s="19"/>
      <c r="H279" s="19"/>
    </row>
    <row r="280" spans="4:8" s="16" customFormat="1">
      <c r="D280" s="19"/>
      <c r="E280" s="19"/>
      <c r="F280" s="19"/>
      <c r="G280" s="19"/>
      <c r="H280" s="19"/>
    </row>
    <row r="281" spans="4:8" s="16" customFormat="1">
      <c r="D281" s="19"/>
      <c r="E281" s="19"/>
      <c r="F281" s="19"/>
      <c r="G281" s="19"/>
      <c r="H281" s="19"/>
    </row>
    <row r="282" spans="4:8" s="16" customFormat="1">
      <c r="D282" s="19"/>
      <c r="E282" s="19"/>
      <c r="F282" s="19"/>
      <c r="G282" s="19"/>
      <c r="H282" s="19"/>
    </row>
    <row r="283" spans="4:8" s="16" customFormat="1">
      <c r="D283" s="19"/>
      <c r="E283" s="19"/>
      <c r="F283" s="19"/>
      <c r="G283" s="19"/>
      <c r="H283" s="19"/>
    </row>
    <row r="284" spans="4:8" s="16" customFormat="1">
      <c r="D284" s="19"/>
      <c r="E284" s="19"/>
      <c r="F284" s="19"/>
      <c r="G284" s="19"/>
      <c r="H284" s="19"/>
    </row>
    <row r="285" spans="4:8" s="16" customFormat="1">
      <c r="D285" s="19"/>
      <c r="E285" s="19"/>
      <c r="F285" s="19"/>
      <c r="G285" s="19"/>
      <c r="H285" s="19"/>
    </row>
    <row r="286" spans="4:8" s="16" customFormat="1">
      <c r="D286" s="19"/>
      <c r="E286" s="19"/>
      <c r="F286" s="19"/>
      <c r="G286" s="19"/>
      <c r="H286" s="19"/>
    </row>
    <row r="287" spans="4:8" s="16" customFormat="1">
      <c r="D287" s="19"/>
      <c r="E287" s="19"/>
      <c r="F287" s="19"/>
      <c r="G287" s="19"/>
      <c r="H287" s="19"/>
    </row>
    <row r="288" spans="4:8" s="16" customFormat="1">
      <c r="D288" s="19"/>
      <c r="E288" s="19"/>
      <c r="F288" s="19"/>
      <c r="G288" s="19"/>
      <c r="H288" s="19"/>
    </row>
    <row r="289" spans="4:8" s="16" customFormat="1">
      <c r="D289" s="19"/>
      <c r="E289" s="19"/>
      <c r="F289" s="19"/>
      <c r="G289" s="19"/>
      <c r="H289" s="19"/>
    </row>
    <row r="290" spans="4:8" s="16" customFormat="1">
      <c r="D290" s="19"/>
      <c r="E290" s="19"/>
      <c r="F290" s="19"/>
      <c r="G290" s="19"/>
      <c r="H290" s="19"/>
    </row>
    <row r="291" spans="4:8" s="16" customFormat="1">
      <c r="D291" s="19"/>
      <c r="E291" s="19"/>
      <c r="F291" s="19"/>
      <c r="G291" s="19"/>
      <c r="H291" s="19"/>
    </row>
    <row r="292" spans="4:8" s="16" customFormat="1">
      <c r="D292" s="19"/>
      <c r="E292" s="19"/>
      <c r="F292" s="19"/>
      <c r="G292" s="19"/>
      <c r="H292" s="19"/>
    </row>
    <row r="293" spans="4:8" s="16" customFormat="1">
      <c r="D293" s="19"/>
      <c r="E293" s="19"/>
      <c r="F293" s="19"/>
      <c r="G293" s="19"/>
      <c r="H293" s="19"/>
    </row>
    <row r="294" spans="4:8" s="16" customFormat="1">
      <c r="D294" s="19"/>
      <c r="E294" s="19"/>
      <c r="F294" s="19"/>
      <c r="G294" s="19"/>
      <c r="H294" s="19"/>
    </row>
    <row r="295" spans="4:8" s="16" customFormat="1">
      <c r="D295" s="19"/>
      <c r="E295" s="19"/>
      <c r="F295" s="19"/>
      <c r="G295" s="19"/>
      <c r="H295" s="19"/>
    </row>
    <row r="296" spans="4:8" s="16" customFormat="1">
      <c r="D296" s="19"/>
      <c r="E296" s="19"/>
      <c r="F296" s="19"/>
      <c r="G296" s="19"/>
      <c r="H296" s="19"/>
    </row>
    <row r="297" spans="4:8" s="16" customFormat="1">
      <c r="D297" s="19"/>
      <c r="E297" s="19"/>
      <c r="F297" s="19"/>
      <c r="G297" s="19"/>
      <c r="H297" s="19"/>
    </row>
    <row r="298" spans="4:8" s="16" customFormat="1">
      <c r="D298" s="19"/>
      <c r="E298" s="19"/>
      <c r="F298" s="19"/>
      <c r="G298" s="19"/>
      <c r="H298" s="19"/>
    </row>
    <row r="299" spans="4:8" s="16" customFormat="1">
      <c r="D299" s="19"/>
      <c r="E299" s="19"/>
      <c r="F299" s="19"/>
      <c r="G299" s="19"/>
      <c r="H299" s="19"/>
    </row>
    <row r="300" spans="4:8" s="16" customFormat="1">
      <c r="D300" s="19"/>
      <c r="E300" s="19"/>
      <c r="F300" s="19"/>
      <c r="G300" s="19"/>
      <c r="H300" s="19"/>
    </row>
    <row r="301" spans="4:8" s="16" customFormat="1">
      <c r="D301" s="19"/>
      <c r="E301" s="19"/>
      <c r="F301" s="19"/>
      <c r="G301" s="19"/>
      <c r="H301" s="19"/>
    </row>
    <row r="302" spans="4:8" s="16" customFormat="1">
      <c r="D302" s="19"/>
      <c r="E302" s="19"/>
      <c r="F302" s="19"/>
      <c r="G302" s="19"/>
      <c r="H302" s="19"/>
    </row>
    <row r="303" spans="4:8" s="16" customFormat="1">
      <c r="D303" s="19"/>
      <c r="E303" s="19"/>
      <c r="F303" s="19"/>
      <c r="G303" s="19"/>
      <c r="H303" s="19"/>
    </row>
    <row r="304" spans="4:8" s="16" customFormat="1">
      <c r="D304" s="19"/>
      <c r="E304" s="19"/>
      <c r="F304" s="19"/>
      <c r="G304" s="19"/>
      <c r="H304" s="19"/>
    </row>
    <row r="305" spans="4:8" s="16" customFormat="1">
      <c r="D305" s="19"/>
      <c r="E305" s="19"/>
      <c r="F305" s="19"/>
      <c r="G305" s="19"/>
      <c r="H305" s="19"/>
    </row>
    <row r="306" spans="4:8" s="16" customFormat="1">
      <c r="D306" s="19"/>
      <c r="E306" s="19"/>
      <c r="F306" s="19"/>
      <c r="G306" s="19"/>
      <c r="H306" s="19"/>
    </row>
    <row r="307" spans="4:8" s="16" customFormat="1">
      <c r="D307" s="19"/>
      <c r="E307" s="19"/>
      <c r="F307" s="19"/>
      <c r="G307" s="19"/>
      <c r="H307" s="19"/>
    </row>
    <row r="308" spans="4:8" s="16" customFormat="1">
      <c r="D308" s="19"/>
      <c r="E308" s="19"/>
      <c r="F308" s="19"/>
      <c r="G308" s="19"/>
      <c r="H308" s="19"/>
    </row>
    <row r="309" spans="4:8" s="16" customFormat="1">
      <c r="D309" s="19"/>
      <c r="E309" s="19"/>
      <c r="F309" s="19"/>
      <c r="G309" s="19"/>
      <c r="H309" s="19"/>
    </row>
    <row r="310" spans="4:8" s="16" customFormat="1">
      <c r="D310" s="19"/>
      <c r="E310" s="19"/>
      <c r="F310" s="19"/>
      <c r="G310" s="19"/>
      <c r="H310" s="19"/>
    </row>
    <row r="311" spans="4:8" s="16" customFormat="1">
      <c r="D311" s="19"/>
      <c r="E311" s="19"/>
      <c r="F311" s="19"/>
      <c r="G311" s="19"/>
      <c r="H311" s="19"/>
    </row>
    <row r="312" spans="4:8" s="16" customFormat="1">
      <c r="D312" s="19"/>
      <c r="E312" s="19"/>
      <c r="F312" s="19"/>
      <c r="G312" s="19"/>
      <c r="H312" s="19"/>
    </row>
    <row r="313" spans="4:8" s="16" customFormat="1">
      <c r="D313" s="19"/>
      <c r="E313" s="19"/>
      <c r="F313" s="19"/>
      <c r="G313" s="19"/>
      <c r="H313" s="19"/>
    </row>
    <row r="314" spans="4:8" s="16" customFormat="1">
      <c r="D314" s="19"/>
      <c r="E314" s="19"/>
      <c r="F314" s="19"/>
      <c r="G314" s="19"/>
      <c r="H314" s="19"/>
    </row>
    <row r="315" spans="4:8" s="16" customFormat="1">
      <c r="D315" s="19"/>
      <c r="E315" s="19"/>
      <c r="F315" s="19"/>
      <c r="G315" s="19"/>
      <c r="H315" s="19"/>
    </row>
    <row r="316" spans="4:8" s="16" customFormat="1">
      <c r="D316" s="19"/>
      <c r="E316" s="19"/>
      <c r="F316" s="19"/>
      <c r="G316" s="19"/>
      <c r="H316" s="19"/>
    </row>
    <row r="317" spans="4:8" s="16" customFormat="1">
      <c r="D317" s="19"/>
      <c r="E317" s="19"/>
      <c r="F317" s="19"/>
      <c r="G317" s="19"/>
      <c r="H317" s="19"/>
    </row>
    <row r="318" spans="4:8" s="16" customFormat="1">
      <c r="D318" s="19"/>
      <c r="E318" s="19"/>
      <c r="F318" s="19"/>
      <c r="G318" s="19"/>
      <c r="H318" s="19"/>
    </row>
    <row r="319" spans="4:8" s="16" customFormat="1">
      <c r="D319" s="19"/>
      <c r="E319" s="19"/>
      <c r="F319" s="19"/>
      <c r="G319" s="19"/>
      <c r="H319" s="19"/>
    </row>
    <row r="320" spans="4:8" s="16" customFormat="1">
      <c r="D320" s="19"/>
      <c r="E320" s="19"/>
      <c r="F320" s="19"/>
      <c r="G320" s="19"/>
      <c r="H320" s="19"/>
    </row>
    <row r="321" spans="4:8" s="16" customFormat="1">
      <c r="D321" s="19"/>
      <c r="E321" s="19"/>
      <c r="F321" s="19"/>
      <c r="G321" s="19"/>
      <c r="H321" s="19"/>
    </row>
    <row r="322" spans="4:8" s="16" customFormat="1">
      <c r="D322" s="19"/>
      <c r="E322" s="19"/>
      <c r="F322" s="19"/>
      <c r="G322" s="19"/>
      <c r="H322" s="19"/>
    </row>
    <row r="323" spans="4:8" s="16" customFormat="1">
      <c r="D323" s="19"/>
      <c r="E323" s="19"/>
      <c r="F323" s="19"/>
      <c r="G323" s="19"/>
      <c r="H323" s="19"/>
    </row>
    <row r="324" spans="4:8" s="16" customFormat="1">
      <c r="D324" s="19"/>
      <c r="E324" s="19"/>
      <c r="F324" s="19"/>
      <c r="G324" s="19"/>
      <c r="H324" s="19"/>
    </row>
    <row r="325" spans="4:8" s="16" customFormat="1">
      <c r="D325" s="19"/>
      <c r="E325" s="19"/>
      <c r="F325" s="19"/>
      <c r="G325" s="19"/>
      <c r="H325" s="19"/>
    </row>
    <row r="326" spans="4:8" s="16" customFormat="1">
      <c r="D326" s="19"/>
      <c r="E326" s="19"/>
      <c r="F326" s="19"/>
      <c r="G326" s="19"/>
      <c r="H326" s="19"/>
    </row>
    <row r="327" spans="4:8" s="16" customFormat="1">
      <c r="D327" s="19"/>
      <c r="E327" s="19"/>
      <c r="F327" s="19"/>
      <c r="G327" s="19"/>
      <c r="H327" s="19"/>
    </row>
    <row r="328" spans="4:8" s="16" customFormat="1">
      <c r="D328" s="19"/>
      <c r="E328" s="19"/>
      <c r="F328" s="19"/>
      <c r="G328" s="19"/>
      <c r="H328" s="19"/>
    </row>
    <row r="329" spans="4:8" s="16" customFormat="1">
      <c r="D329" s="19"/>
      <c r="E329" s="19"/>
      <c r="F329" s="19"/>
      <c r="G329" s="19"/>
      <c r="H329" s="19"/>
    </row>
    <row r="330" spans="4:8" s="16" customFormat="1">
      <c r="D330" s="19"/>
      <c r="E330" s="19"/>
      <c r="F330" s="19"/>
      <c r="G330" s="19"/>
      <c r="H330" s="19"/>
    </row>
    <row r="331" spans="4:8" s="16" customFormat="1">
      <c r="D331" s="19"/>
      <c r="E331" s="19"/>
      <c r="F331" s="19"/>
      <c r="G331" s="19"/>
      <c r="H331" s="19"/>
    </row>
    <row r="332" spans="4:8" s="16" customFormat="1">
      <c r="D332" s="19"/>
      <c r="E332" s="19"/>
      <c r="F332" s="19"/>
      <c r="G332" s="19"/>
      <c r="H332" s="19"/>
    </row>
    <row r="333" spans="4:8" s="16" customFormat="1">
      <c r="D333" s="19"/>
      <c r="E333" s="19"/>
      <c r="F333" s="19"/>
      <c r="G333" s="19"/>
      <c r="H333" s="19"/>
    </row>
    <row r="334" spans="4:8" s="16" customFormat="1">
      <c r="D334" s="19"/>
      <c r="E334" s="19"/>
      <c r="F334" s="19"/>
      <c r="G334" s="19"/>
      <c r="H334" s="19"/>
    </row>
    <row r="335" spans="4:8" s="16" customFormat="1">
      <c r="D335" s="19"/>
      <c r="E335" s="19"/>
      <c r="F335" s="19"/>
      <c r="G335" s="19"/>
      <c r="H335" s="19"/>
    </row>
    <row r="336" spans="4:8" s="16" customFormat="1">
      <c r="D336" s="19"/>
      <c r="E336" s="19"/>
      <c r="F336" s="19"/>
      <c r="G336" s="19"/>
      <c r="H336" s="19"/>
    </row>
    <row r="337" spans="4:8" s="16" customFormat="1">
      <c r="D337" s="19"/>
      <c r="E337" s="19"/>
      <c r="F337" s="19"/>
      <c r="G337" s="19"/>
      <c r="H337" s="19"/>
    </row>
    <row r="338" spans="4:8" s="16" customFormat="1">
      <c r="D338" s="19"/>
      <c r="E338" s="19"/>
      <c r="F338" s="19"/>
      <c r="G338" s="19"/>
      <c r="H338" s="19"/>
    </row>
    <row r="339" spans="4:8" s="16" customFormat="1">
      <c r="D339" s="19"/>
      <c r="E339" s="19"/>
      <c r="F339" s="19"/>
      <c r="G339" s="19"/>
      <c r="H339" s="19"/>
    </row>
    <row r="340" spans="4:8" s="16" customFormat="1">
      <c r="D340" s="19"/>
      <c r="E340" s="19"/>
      <c r="F340" s="19"/>
      <c r="G340" s="19"/>
      <c r="H340" s="19"/>
    </row>
    <row r="341" spans="4:8" s="16" customFormat="1">
      <c r="D341" s="19"/>
      <c r="E341" s="19"/>
      <c r="F341" s="19"/>
      <c r="G341" s="19"/>
      <c r="H341" s="19"/>
    </row>
    <row r="342" spans="4:8" s="16" customFormat="1">
      <c r="D342" s="19"/>
      <c r="E342" s="19"/>
      <c r="F342" s="19"/>
      <c r="G342" s="19"/>
      <c r="H342" s="19"/>
    </row>
    <row r="343" spans="4:8" s="16" customFormat="1">
      <c r="D343" s="19"/>
      <c r="E343" s="19"/>
      <c r="F343" s="19"/>
      <c r="G343" s="19"/>
      <c r="H343" s="19"/>
    </row>
    <row r="344" spans="4:8" s="16" customFormat="1">
      <c r="D344" s="19"/>
      <c r="E344" s="19"/>
      <c r="F344" s="19"/>
      <c r="G344" s="19"/>
      <c r="H344" s="19"/>
    </row>
    <row r="345" spans="4:8" s="16" customFormat="1">
      <c r="D345" s="19"/>
      <c r="E345" s="19"/>
      <c r="F345" s="19"/>
      <c r="G345" s="19"/>
      <c r="H345" s="19"/>
    </row>
    <row r="346" spans="4:8" s="16" customFormat="1">
      <c r="D346" s="19"/>
      <c r="E346" s="19"/>
      <c r="F346" s="19"/>
      <c r="G346" s="19"/>
      <c r="H346" s="19"/>
    </row>
    <row r="347" spans="4:8" s="16" customFormat="1">
      <c r="D347" s="19"/>
      <c r="E347" s="19"/>
      <c r="F347" s="19"/>
      <c r="G347" s="19"/>
      <c r="H347" s="19"/>
    </row>
    <row r="348" spans="4:8" s="16" customFormat="1">
      <c r="D348" s="19"/>
      <c r="E348" s="19"/>
      <c r="F348" s="19"/>
      <c r="G348" s="19"/>
      <c r="H348" s="19"/>
    </row>
    <row r="349" spans="4:8" s="16" customFormat="1">
      <c r="D349" s="19"/>
      <c r="E349" s="19"/>
      <c r="F349" s="19"/>
      <c r="G349" s="19"/>
      <c r="H349" s="19"/>
    </row>
    <row r="350" spans="4:8" s="16" customFormat="1">
      <c r="D350" s="19"/>
      <c r="E350" s="19"/>
      <c r="F350" s="19"/>
      <c r="G350" s="19"/>
      <c r="H350" s="19"/>
    </row>
    <row r="351" spans="4:8" s="16" customFormat="1">
      <c r="D351" s="19"/>
      <c r="E351" s="19"/>
      <c r="F351" s="19"/>
      <c r="G351" s="19"/>
      <c r="H351" s="19"/>
    </row>
    <row r="352" spans="4:8" s="16" customFormat="1">
      <c r="D352" s="19"/>
      <c r="E352" s="19"/>
      <c r="F352" s="19"/>
      <c r="G352" s="19"/>
      <c r="H352" s="19"/>
    </row>
    <row r="353" spans="4:8" s="16" customFormat="1">
      <c r="D353" s="19"/>
      <c r="E353" s="19"/>
      <c r="F353" s="19"/>
      <c r="G353" s="19"/>
      <c r="H353" s="19"/>
    </row>
    <row r="354" spans="4:8" s="16" customFormat="1">
      <c r="D354" s="19"/>
      <c r="E354" s="19"/>
      <c r="F354" s="19"/>
      <c r="G354" s="19"/>
      <c r="H354" s="19"/>
    </row>
    <row r="355" spans="4:8" s="16" customFormat="1">
      <c r="D355" s="19"/>
      <c r="E355" s="19"/>
      <c r="F355" s="19"/>
      <c r="G355" s="19"/>
      <c r="H355" s="19"/>
    </row>
    <row r="356" spans="4:8" s="16" customFormat="1">
      <c r="D356" s="19"/>
      <c r="E356" s="19"/>
      <c r="F356" s="19"/>
      <c r="G356" s="19"/>
      <c r="H356" s="19"/>
    </row>
    <row r="357" spans="4:8" s="16" customFormat="1">
      <c r="D357" s="19"/>
      <c r="E357" s="19"/>
      <c r="F357" s="19"/>
      <c r="G357" s="19"/>
      <c r="H357" s="19"/>
    </row>
    <row r="358" spans="4:8" s="16" customFormat="1">
      <c r="D358" s="19"/>
      <c r="E358" s="19"/>
      <c r="F358" s="19"/>
      <c r="G358" s="19"/>
      <c r="H358" s="19"/>
    </row>
    <row r="359" spans="4:8" s="16" customFormat="1">
      <c r="D359" s="19"/>
      <c r="E359" s="19"/>
      <c r="F359" s="19"/>
      <c r="G359" s="19"/>
      <c r="H359" s="19"/>
    </row>
    <row r="360" spans="4:8" s="16" customFormat="1">
      <c r="D360" s="19"/>
      <c r="E360" s="19"/>
      <c r="F360" s="19"/>
      <c r="G360" s="19"/>
      <c r="H360" s="19"/>
    </row>
    <row r="361" spans="4:8" s="16" customFormat="1">
      <c r="D361" s="19"/>
      <c r="E361" s="19"/>
      <c r="F361" s="19"/>
      <c r="G361" s="19"/>
      <c r="H361" s="19"/>
    </row>
    <row r="362" spans="4:8" s="16" customFormat="1">
      <c r="D362" s="19"/>
      <c r="E362" s="19"/>
      <c r="F362" s="19"/>
      <c r="G362" s="19"/>
      <c r="H362" s="19"/>
    </row>
    <row r="363" spans="4:8" s="16" customFormat="1">
      <c r="D363" s="19"/>
      <c r="E363" s="19"/>
      <c r="F363" s="19"/>
      <c r="G363" s="19"/>
      <c r="H363" s="19"/>
    </row>
    <row r="364" spans="4:8" s="16" customFormat="1">
      <c r="D364" s="19"/>
      <c r="E364" s="19"/>
      <c r="F364" s="19"/>
      <c r="G364" s="19"/>
      <c r="H364" s="19"/>
    </row>
    <row r="365" spans="4:8" s="16" customFormat="1">
      <c r="D365" s="19"/>
      <c r="E365" s="19"/>
      <c r="F365" s="19"/>
      <c r="G365" s="19"/>
      <c r="H365" s="19"/>
    </row>
    <row r="366" spans="4:8" s="16" customFormat="1">
      <c r="D366" s="19"/>
      <c r="E366" s="19"/>
      <c r="F366" s="19"/>
      <c r="G366" s="19"/>
      <c r="H366" s="19"/>
    </row>
    <row r="367" spans="4:8" s="16" customFormat="1">
      <c r="D367" s="19"/>
      <c r="E367" s="19"/>
      <c r="F367" s="19"/>
      <c r="G367" s="19"/>
      <c r="H367" s="19"/>
    </row>
    <row r="368" spans="4:8" s="16" customFormat="1">
      <c r="D368" s="19"/>
      <c r="E368" s="19"/>
      <c r="F368" s="19"/>
      <c r="G368" s="19"/>
      <c r="H368" s="19"/>
    </row>
    <row r="369" spans="4:8" s="16" customFormat="1">
      <c r="D369" s="19"/>
      <c r="E369" s="19"/>
      <c r="F369" s="19"/>
      <c r="G369" s="19"/>
      <c r="H369" s="19"/>
    </row>
    <row r="370" spans="4:8" s="16" customFormat="1">
      <c r="D370" s="19"/>
      <c r="E370" s="19"/>
      <c r="F370" s="19"/>
      <c r="G370" s="19"/>
      <c r="H370" s="19"/>
    </row>
    <row r="371" spans="4:8" s="16" customFormat="1">
      <c r="D371" s="19"/>
      <c r="E371" s="19"/>
      <c r="F371" s="19"/>
      <c r="G371" s="19"/>
      <c r="H371" s="19"/>
    </row>
    <row r="372" spans="4:8" s="16" customFormat="1">
      <c r="D372" s="19"/>
      <c r="E372" s="19"/>
      <c r="F372" s="19"/>
      <c r="G372" s="19"/>
      <c r="H372" s="19"/>
    </row>
    <row r="373" spans="4:8" s="16" customFormat="1">
      <c r="D373" s="19"/>
      <c r="E373" s="19"/>
      <c r="F373" s="19"/>
      <c r="G373" s="19"/>
      <c r="H373" s="19"/>
    </row>
    <row r="374" spans="4:8" s="16" customFormat="1">
      <c r="D374" s="19"/>
      <c r="E374" s="19"/>
      <c r="F374" s="19"/>
      <c r="G374" s="19"/>
      <c r="H374" s="19"/>
    </row>
    <row r="375" spans="4:8" s="16" customFormat="1">
      <c r="D375" s="19"/>
      <c r="E375" s="19"/>
      <c r="F375" s="19"/>
      <c r="G375" s="19"/>
      <c r="H375" s="19"/>
    </row>
    <row r="376" spans="4:8" s="16" customFormat="1">
      <c r="D376" s="19"/>
      <c r="E376" s="19"/>
      <c r="F376" s="19"/>
      <c r="G376" s="19"/>
      <c r="H376" s="19"/>
    </row>
    <row r="377" spans="4:8" s="16" customFormat="1">
      <c r="D377" s="19"/>
      <c r="E377" s="19"/>
      <c r="F377" s="19"/>
      <c r="G377" s="19"/>
      <c r="H377" s="19"/>
    </row>
    <row r="378" spans="4:8" s="16" customFormat="1">
      <c r="D378" s="19"/>
      <c r="E378" s="19"/>
      <c r="F378" s="19"/>
      <c r="G378" s="19"/>
      <c r="H378" s="19"/>
    </row>
    <row r="379" spans="4:8" s="16" customFormat="1">
      <c r="D379" s="19"/>
      <c r="E379" s="19"/>
      <c r="F379" s="19"/>
      <c r="G379" s="19"/>
      <c r="H379" s="19"/>
    </row>
    <row r="380" spans="4:8" s="16" customFormat="1">
      <c r="D380" s="19"/>
      <c r="E380" s="19"/>
      <c r="F380" s="19"/>
      <c r="G380" s="19"/>
      <c r="H380" s="19"/>
    </row>
    <row r="381" spans="4:8" s="16" customFormat="1">
      <c r="D381" s="19"/>
      <c r="E381" s="19"/>
      <c r="F381" s="19"/>
      <c r="G381" s="19"/>
      <c r="H381" s="19"/>
    </row>
    <row r="382" spans="4:8" s="16" customFormat="1">
      <c r="D382" s="19"/>
      <c r="E382" s="19"/>
      <c r="F382" s="19"/>
      <c r="G382" s="19"/>
      <c r="H382" s="19"/>
    </row>
    <row r="383" spans="4:8" s="16" customFormat="1">
      <c r="D383" s="19"/>
      <c r="E383" s="19"/>
      <c r="F383" s="19"/>
      <c r="G383" s="19"/>
      <c r="H383" s="19"/>
    </row>
    <row r="384" spans="4:8" s="16" customFormat="1">
      <c r="D384" s="19"/>
      <c r="E384" s="19"/>
      <c r="F384" s="19"/>
      <c r="G384" s="19"/>
      <c r="H384" s="19"/>
    </row>
    <row r="385" spans="4:8" s="16" customFormat="1">
      <c r="D385" s="19"/>
      <c r="E385" s="19"/>
      <c r="F385" s="19"/>
      <c r="G385" s="19"/>
      <c r="H385" s="19"/>
    </row>
    <row r="386" spans="4:8" s="16" customFormat="1">
      <c r="D386" s="19"/>
      <c r="E386" s="19"/>
      <c r="F386" s="19"/>
      <c r="G386" s="19"/>
      <c r="H386" s="19"/>
    </row>
    <row r="387" spans="4:8" s="16" customFormat="1">
      <c r="D387" s="19"/>
      <c r="E387" s="19"/>
      <c r="F387" s="19"/>
      <c r="G387" s="19"/>
      <c r="H387" s="19"/>
    </row>
    <row r="388" spans="4:8" s="16" customFormat="1">
      <c r="D388" s="19"/>
      <c r="E388" s="19"/>
      <c r="F388" s="19"/>
      <c r="G388" s="19"/>
      <c r="H388" s="19"/>
    </row>
    <row r="389" spans="4:8" s="16" customFormat="1">
      <c r="D389" s="19"/>
      <c r="E389" s="19"/>
      <c r="F389" s="19"/>
      <c r="G389" s="19"/>
      <c r="H389" s="19"/>
    </row>
    <row r="390" spans="4:8" s="16" customFormat="1">
      <c r="D390" s="19"/>
      <c r="E390" s="19"/>
      <c r="F390" s="19"/>
      <c r="G390" s="19"/>
      <c r="H390" s="19"/>
    </row>
    <row r="391" spans="4:8" s="16" customFormat="1">
      <c r="D391" s="19"/>
      <c r="E391" s="19"/>
      <c r="F391" s="19"/>
      <c r="G391" s="19"/>
      <c r="H391" s="19"/>
    </row>
    <row r="392" spans="4:8" s="16" customFormat="1">
      <c r="D392" s="19"/>
      <c r="E392" s="19"/>
      <c r="F392" s="19"/>
      <c r="G392" s="19"/>
      <c r="H392" s="19"/>
    </row>
    <row r="393" spans="4:8" s="16" customFormat="1">
      <c r="D393" s="19"/>
      <c r="E393" s="19"/>
      <c r="F393" s="19"/>
      <c r="G393" s="19"/>
      <c r="H393" s="19"/>
    </row>
    <row r="394" spans="4:8" s="16" customFormat="1">
      <c r="D394" s="19"/>
      <c r="E394" s="19"/>
      <c r="F394" s="19"/>
      <c r="G394" s="19"/>
      <c r="H394" s="19"/>
    </row>
    <row r="395" spans="4:8" s="16" customFormat="1">
      <c r="D395" s="19"/>
      <c r="E395" s="19"/>
      <c r="F395" s="19"/>
      <c r="G395" s="19"/>
      <c r="H395" s="19"/>
    </row>
    <row r="396" spans="4:8" s="16" customFormat="1">
      <c r="D396" s="19"/>
      <c r="E396" s="19"/>
      <c r="F396" s="19"/>
      <c r="G396" s="19"/>
      <c r="H396" s="19"/>
    </row>
    <row r="397" spans="4:8" s="16" customFormat="1">
      <c r="D397" s="19"/>
      <c r="E397" s="19"/>
      <c r="F397" s="19"/>
      <c r="G397" s="19"/>
      <c r="H397" s="19"/>
    </row>
    <row r="398" spans="4:8" s="16" customFormat="1">
      <c r="D398" s="19"/>
      <c r="E398" s="19"/>
      <c r="F398" s="19"/>
      <c r="G398" s="19"/>
      <c r="H398" s="19"/>
    </row>
    <row r="399" spans="4:8" s="16" customFormat="1">
      <c r="D399" s="19"/>
      <c r="E399" s="19"/>
      <c r="F399" s="19"/>
      <c r="G399" s="19"/>
      <c r="H399" s="19"/>
    </row>
    <row r="400" spans="4:8" s="16" customFormat="1">
      <c r="D400" s="19"/>
      <c r="E400" s="19"/>
      <c r="F400" s="19"/>
      <c r="G400" s="19"/>
      <c r="H400" s="19"/>
    </row>
    <row r="401" spans="4:8" s="16" customFormat="1">
      <c r="D401" s="19"/>
      <c r="E401" s="19"/>
      <c r="F401" s="19"/>
      <c r="G401" s="19"/>
      <c r="H401" s="19"/>
    </row>
    <row r="402" spans="4:8" s="16" customFormat="1">
      <c r="D402" s="19"/>
      <c r="E402" s="19"/>
      <c r="F402" s="19"/>
      <c r="G402" s="19"/>
      <c r="H402" s="19"/>
    </row>
    <row r="403" spans="4:8" s="16" customFormat="1">
      <c r="D403" s="19"/>
      <c r="E403" s="19"/>
      <c r="F403" s="19"/>
      <c r="G403" s="19"/>
      <c r="H403" s="19"/>
    </row>
    <row r="404" spans="4:8" s="16" customFormat="1">
      <c r="D404" s="19"/>
      <c r="E404" s="19"/>
      <c r="F404" s="19"/>
      <c r="G404" s="19"/>
      <c r="H404" s="19"/>
    </row>
    <row r="405" spans="4:8" s="16" customFormat="1">
      <c r="D405" s="19"/>
      <c r="E405" s="19"/>
      <c r="F405" s="19"/>
      <c r="G405" s="19"/>
      <c r="H405" s="19"/>
    </row>
    <row r="406" spans="4:8" s="16" customFormat="1">
      <c r="D406" s="19"/>
      <c r="E406" s="19"/>
      <c r="F406" s="19"/>
      <c r="G406" s="19"/>
      <c r="H406" s="19"/>
    </row>
    <row r="407" spans="4:8" s="16" customFormat="1">
      <c r="D407" s="19"/>
      <c r="E407" s="19"/>
      <c r="F407" s="19"/>
      <c r="G407" s="19"/>
      <c r="H407" s="19"/>
    </row>
    <row r="408" spans="4:8" s="16" customFormat="1">
      <c r="D408" s="19"/>
      <c r="E408" s="19"/>
      <c r="F408" s="19"/>
      <c r="G408" s="19"/>
      <c r="H408" s="19"/>
    </row>
    <row r="409" spans="4:8" s="16" customFormat="1">
      <c r="D409" s="19"/>
      <c r="E409" s="19"/>
      <c r="F409" s="19"/>
      <c r="G409" s="19"/>
      <c r="H409" s="19"/>
    </row>
    <row r="410" spans="4:8" s="16" customFormat="1">
      <c r="D410" s="19"/>
      <c r="E410" s="19"/>
      <c r="F410" s="19"/>
      <c r="G410" s="19"/>
      <c r="H410" s="19"/>
    </row>
    <row r="411" spans="4:8" s="16" customFormat="1">
      <c r="D411" s="19"/>
      <c r="E411" s="19"/>
      <c r="F411" s="19"/>
      <c r="G411" s="19"/>
      <c r="H411" s="19"/>
    </row>
    <row r="412" spans="4:8" s="16" customFormat="1">
      <c r="D412" s="19"/>
      <c r="E412" s="19"/>
      <c r="F412" s="19"/>
      <c r="G412" s="19"/>
      <c r="H412" s="19"/>
    </row>
    <row r="413" spans="4:8" s="16" customFormat="1">
      <c r="D413" s="19"/>
      <c r="E413" s="19"/>
      <c r="F413" s="19"/>
      <c r="G413" s="19"/>
      <c r="H413" s="19"/>
    </row>
    <row r="414" spans="4:8" s="16" customFormat="1">
      <c r="D414" s="19"/>
      <c r="E414" s="19"/>
      <c r="F414" s="19"/>
      <c r="G414" s="19"/>
      <c r="H414" s="19"/>
    </row>
    <row r="415" spans="4:8" s="16" customFormat="1">
      <c r="D415" s="19"/>
      <c r="E415" s="19"/>
      <c r="F415" s="19"/>
      <c r="G415" s="19"/>
      <c r="H415" s="19"/>
    </row>
    <row r="416" spans="4:8" s="16" customFormat="1">
      <c r="D416" s="19"/>
      <c r="E416" s="19"/>
      <c r="F416" s="19"/>
      <c r="G416" s="19"/>
      <c r="H416" s="19"/>
    </row>
    <row r="417" spans="4:8" s="16" customFormat="1">
      <c r="D417" s="19"/>
      <c r="E417" s="19"/>
      <c r="F417" s="19"/>
      <c r="G417" s="19"/>
      <c r="H417" s="19"/>
    </row>
    <row r="418" spans="4:8" s="16" customFormat="1">
      <c r="D418" s="19"/>
      <c r="E418" s="19"/>
      <c r="F418" s="19"/>
      <c r="G418" s="19"/>
      <c r="H418" s="19"/>
    </row>
    <row r="419" spans="4:8" s="16" customFormat="1">
      <c r="D419" s="19"/>
      <c r="E419" s="19"/>
      <c r="F419" s="19"/>
      <c r="G419" s="19"/>
      <c r="H419" s="19"/>
    </row>
    <row r="420" spans="4:8" s="16" customFormat="1">
      <c r="D420" s="19"/>
      <c r="E420" s="19"/>
      <c r="F420" s="19"/>
      <c r="G420" s="19"/>
      <c r="H420" s="19"/>
    </row>
    <row r="421" spans="4:8" s="16" customFormat="1">
      <c r="D421" s="19"/>
      <c r="E421" s="19"/>
      <c r="F421" s="19"/>
      <c r="G421" s="19"/>
      <c r="H421" s="19"/>
    </row>
    <row r="422" spans="4:8" s="16" customFormat="1">
      <c r="D422" s="19"/>
      <c r="E422" s="19"/>
      <c r="F422" s="19"/>
      <c r="G422" s="19"/>
      <c r="H422" s="19"/>
    </row>
    <row r="423" spans="4:8" s="16" customFormat="1">
      <c r="D423" s="19"/>
      <c r="E423" s="19"/>
      <c r="F423" s="19"/>
      <c r="G423" s="19"/>
      <c r="H423" s="19"/>
    </row>
    <row r="424" spans="4:8" s="16" customFormat="1">
      <c r="D424" s="19"/>
      <c r="E424" s="19"/>
      <c r="F424" s="19"/>
      <c r="G424" s="19"/>
      <c r="H424" s="19"/>
    </row>
    <row r="425" spans="4:8" s="16" customFormat="1">
      <c r="D425" s="19"/>
      <c r="E425" s="19"/>
      <c r="F425" s="19"/>
      <c r="G425" s="19"/>
      <c r="H425" s="19"/>
    </row>
    <row r="426" spans="4:8" s="16" customFormat="1">
      <c r="D426" s="19"/>
      <c r="E426" s="19"/>
      <c r="F426" s="19"/>
      <c r="G426" s="19"/>
      <c r="H426" s="19"/>
    </row>
    <row r="427" spans="4:8" s="16" customFormat="1">
      <c r="D427" s="19"/>
      <c r="E427" s="19"/>
      <c r="F427" s="19"/>
      <c r="G427" s="19"/>
      <c r="H427" s="19"/>
    </row>
    <row r="428" spans="4:8" s="16" customFormat="1">
      <c r="D428" s="19"/>
      <c r="E428" s="19"/>
      <c r="F428" s="19"/>
      <c r="G428" s="19"/>
      <c r="H428" s="19"/>
    </row>
    <row r="429" spans="4:8" s="16" customFormat="1">
      <c r="D429" s="19"/>
      <c r="E429" s="19"/>
      <c r="F429" s="19"/>
      <c r="G429" s="19"/>
      <c r="H429" s="19"/>
    </row>
    <row r="430" spans="4:8" s="16" customFormat="1">
      <c r="D430" s="19"/>
      <c r="E430" s="19"/>
      <c r="F430" s="19"/>
      <c r="G430" s="19"/>
      <c r="H430" s="19"/>
    </row>
    <row r="431" spans="4:8" s="16" customFormat="1">
      <c r="D431" s="19"/>
      <c r="E431" s="19"/>
      <c r="F431" s="19"/>
      <c r="G431" s="19"/>
      <c r="H431" s="19"/>
    </row>
    <row r="432" spans="4:8" s="16" customFormat="1">
      <c r="D432" s="19"/>
      <c r="E432" s="19"/>
      <c r="F432" s="19"/>
      <c r="G432" s="19"/>
      <c r="H432" s="19"/>
    </row>
    <row r="433" spans="4:8" s="16" customFormat="1">
      <c r="D433" s="19"/>
      <c r="E433" s="19"/>
      <c r="F433" s="19"/>
      <c r="G433" s="19"/>
      <c r="H433" s="19"/>
    </row>
    <row r="434" spans="4:8" s="16" customFormat="1">
      <c r="D434" s="19"/>
      <c r="E434" s="19"/>
      <c r="F434" s="19"/>
      <c r="G434" s="19"/>
      <c r="H434" s="19"/>
    </row>
    <row r="435" spans="4:8" s="16" customFormat="1">
      <c r="D435" s="19"/>
      <c r="E435" s="19"/>
      <c r="F435" s="19"/>
      <c r="G435" s="19"/>
      <c r="H435" s="19"/>
    </row>
    <row r="436" spans="4:8" s="16" customFormat="1">
      <c r="D436" s="19"/>
      <c r="E436" s="19"/>
      <c r="F436" s="19"/>
      <c r="G436" s="19"/>
      <c r="H436" s="19"/>
    </row>
    <row r="437" spans="4:8" s="16" customFormat="1">
      <c r="D437" s="19"/>
      <c r="E437" s="19"/>
      <c r="F437" s="19"/>
      <c r="G437" s="19"/>
      <c r="H437" s="19"/>
    </row>
    <row r="438" spans="4:8" s="16" customFormat="1">
      <c r="D438" s="19"/>
      <c r="E438" s="19"/>
      <c r="F438" s="19"/>
      <c r="G438" s="19"/>
      <c r="H438" s="19"/>
    </row>
    <row r="439" spans="4:8" s="16" customFormat="1">
      <c r="D439" s="19"/>
      <c r="E439" s="19"/>
      <c r="F439" s="19"/>
      <c r="G439" s="19"/>
      <c r="H439" s="19"/>
    </row>
    <row r="440" spans="4:8" s="16" customFormat="1">
      <c r="D440" s="19"/>
      <c r="E440" s="19"/>
      <c r="F440" s="19"/>
      <c r="G440" s="19"/>
      <c r="H440" s="19"/>
    </row>
    <row r="441" spans="4:8" s="16" customFormat="1">
      <c r="D441" s="19"/>
      <c r="E441" s="19"/>
      <c r="F441" s="19"/>
      <c r="G441" s="19"/>
      <c r="H441" s="19"/>
    </row>
    <row r="442" spans="4:8" s="16" customFormat="1">
      <c r="D442" s="19"/>
      <c r="E442" s="19"/>
      <c r="F442" s="19"/>
      <c r="G442" s="19"/>
      <c r="H442" s="19"/>
    </row>
    <row r="443" spans="4:8" s="16" customFormat="1">
      <c r="D443" s="19"/>
      <c r="E443" s="19"/>
      <c r="F443" s="19"/>
      <c r="G443" s="19"/>
      <c r="H443" s="19"/>
    </row>
    <row r="444" spans="4:8" s="16" customFormat="1">
      <c r="D444" s="19"/>
      <c r="E444" s="19"/>
      <c r="F444" s="19"/>
      <c r="G444" s="19"/>
      <c r="H444" s="19"/>
    </row>
    <row r="445" spans="4:8" s="16" customFormat="1">
      <c r="D445" s="19"/>
      <c r="E445" s="19"/>
      <c r="F445" s="19"/>
      <c r="G445" s="19"/>
      <c r="H445" s="19"/>
    </row>
    <row r="446" spans="4:8" s="16" customFormat="1">
      <c r="D446" s="19"/>
      <c r="E446" s="19"/>
      <c r="F446" s="19"/>
      <c r="G446" s="19"/>
      <c r="H446" s="19"/>
    </row>
    <row r="447" spans="4:8" s="16" customFormat="1">
      <c r="D447" s="19"/>
      <c r="E447" s="19"/>
      <c r="F447" s="19"/>
      <c r="G447" s="19"/>
      <c r="H447" s="19"/>
    </row>
    <row r="448" spans="4:8" s="16" customFormat="1">
      <c r="D448" s="19"/>
      <c r="E448" s="19"/>
      <c r="F448" s="19"/>
      <c r="G448" s="19"/>
      <c r="H448" s="19"/>
    </row>
    <row r="449" spans="4:8" s="16" customFormat="1">
      <c r="D449" s="19"/>
      <c r="E449" s="19"/>
      <c r="F449" s="19"/>
      <c r="G449" s="19"/>
      <c r="H449" s="19"/>
    </row>
    <row r="450" spans="4:8" s="16" customFormat="1">
      <c r="D450" s="19"/>
      <c r="E450" s="19"/>
      <c r="F450" s="19"/>
      <c r="G450" s="19"/>
      <c r="H450" s="19"/>
    </row>
    <row r="451" spans="4:8" s="16" customFormat="1">
      <c r="D451" s="19"/>
      <c r="E451" s="19"/>
      <c r="F451" s="19"/>
      <c r="G451" s="19"/>
      <c r="H451" s="19"/>
    </row>
    <row r="452" spans="4:8" s="16" customFormat="1">
      <c r="D452" s="19"/>
      <c r="E452" s="19"/>
      <c r="F452" s="19"/>
      <c r="G452" s="19"/>
      <c r="H452" s="19"/>
    </row>
    <row r="453" spans="4:8" s="16" customFormat="1">
      <c r="D453" s="19"/>
      <c r="E453" s="19"/>
      <c r="F453" s="19"/>
      <c r="G453" s="19"/>
      <c r="H453" s="19"/>
    </row>
    <row r="454" spans="4:8" s="16" customFormat="1">
      <c r="D454" s="19"/>
      <c r="E454" s="19"/>
      <c r="F454" s="19"/>
      <c r="G454" s="19"/>
      <c r="H454" s="19"/>
    </row>
    <row r="455" spans="4:8" s="16" customFormat="1">
      <c r="D455" s="19"/>
      <c r="E455" s="19"/>
      <c r="F455" s="19"/>
      <c r="G455" s="19"/>
      <c r="H455" s="19"/>
    </row>
    <row r="456" spans="4:8" s="16" customFormat="1">
      <c r="D456" s="19"/>
      <c r="E456" s="19"/>
      <c r="F456" s="19"/>
      <c r="G456" s="19"/>
      <c r="H456" s="19"/>
    </row>
    <row r="457" spans="4:8" s="16" customFormat="1">
      <c r="D457" s="19"/>
      <c r="E457" s="19"/>
      <c r="F457" s="19"/>
      <c r="G457" s="19"/>
      <c r="H457" s="19"/>
    </row>
    <row r="458" spans="4:8" s="16" customFormat="1">
      <c r="D458" s="19"/>
      <c r="E458" s="19"/>
      <c r="F458" s="19"/>
      <c r="G458" s="19"/>
      <c r="H458" s="19"/>
    </row>
    <row r="459" spans="4:8" s="16" customFormat="1">
      <c r="D459" s="19"/>
      <c r="E459" s="19"/>
      <c r="F459" s="19"/>
      <c r="G459" s="19"/>
      <c r="H459" s="19"/>
    </row>
    <row r="460" spans="4:8" s="16" customFormat="1">
      <c r="D460" s="19"/>
      <c r="E460" s="19"/>
      <c r="F460" s="19"/>
      <c r="G460" s="19"/>
      <c r="H460" s="19"/>
    </row>
    <row r="461" spans="4:8" s="16" customFormat="1">
      <c r="D461" s="19"/>
      <c r="E461" s="19"/>
      <c r="F461" s="19"/>
      <c r="G461" s="19"/>
      <c r="H461" s="19"/>
    </row>
    <row r="462" spans="4:8" s="16" customFormat="1">
      <c r="D462" s="19"/>
      <c r="E462" s="19"/>
      <c r="F462" s="19"/>
      <c r="G462" s="19"/>
      <c r="H462" s="19"/>
    </row>
    <row r="463" spans="4:8" s="16" customFormat="1">
      <c r="D463" s="19"/>
      <c r="E463" s="19"/>
      <c r="F463" s="19"/>
      <c r="G463" s="19"/>
      <c r="H463" s="19"/>
    </row>
    <row r="464" spans="4:8" s="16" customFormat="1">
      <c r="D464" s="19"/>
      <c r="E464" s="19"/>
      <c r="F464" s="19"/>
      <c r="G464" s="19"/>
      <c r="H464" s="19"/>
    </row>
    <row r="465" spans="4:8" s="16" customFormat="1">
      <c r="D465" s="19"/>
      <c r="E465" s="19"/>
      <c r="F465" s="19"/>
      <c r="G465" s="19"/>
      <c r="H465" s="19"/>
    </row>
    <row r="466" spans="4:8" s="16" customFormat="1">
      <c r="D466" s="19"/>
      <c r="E466" s="19"/>
      <c r="F466" s="19"/>
      <c r="G466" s="19"/>
      <c r="H466" s="19"/>
    </row>
    <row r="467" spans="4:8" s="16" customFormat="1">
      <c r="D467" s="19"/>
      <c r="E467" s="19"/>
      <c r="F467" s="19"/>
      <c r="G467" s="19"/>
      <c r="H467" s="19"/>
    </row>
    <row r="468" spans="4:8" s="16" customFormat="1">
      <c r="D468" s="19"/>
      <c r="E468" s="19"/>
      <c r="F468" s="19"/>
      <c r="G468" s="19"/>
      <c r="H468" s="19"/>
    </row>
    <row r="469" spans="4:8" s="16" customFormat="1">
      <c r="D469" s="19"/>
      <c r="E469" s="19"/>
      <c r="F469" s="19"/>
      <c r="G469" s="19"/>
      <c r="H469" s="19"/>
    </row>
    <row r="470" spans="4:8" s="16" customFormat="1">
      <c r="D470" s="19"/>
      <c r="E470" s="19"/>
      <c r="F470" s="19"/>
      <c r="G470" s="19"/>
      <c r="H470" s="19"/>
    </row>
    <row r="471" spans="4:8" s="16" customFormat="1">
      <c r="D471" s="19"/>
      <c r="E471" s="19"/>
      <c r="F471" s="19"/>
      <c r="G471" s="19"/>
      <c r="H471" s="19"/>
    </row>
    <row r="472" spans="4:8" s="16" customFormat="1">
      <c r="D472" s="19"/>
      <c r="E472" s="19"/>
      <c r="F472" s="19"/>
      <c r="G472" s="19"/>
      <c r="H472" s="19"/>
    </row>
    <row r="473" spans="4:8" s="16" customFormat="1">
      <c r="D473" s="19"/>
      <c r="E473" s="19"/>
      <c r="F473" s="19"/>
      <c r="G473" s="19"/>
      <c r="H473" s="19"/>
    </row>
    <row r="474" spans="4:8" s="16" customFormat="1">
      <c r="D474" s="19"/>
      <c r="E474" s="19"/>
      <c r="F474" s="19"/>
      <c r="G474" s="19"/>
      <c r="H474" s="19"/>
    </row>
    <row r="475" spans="4:8" s="16" customFormat="1">
      <c r="D475" s="19"/>
      <c r="E475" s="19"/>
      <c r="F475" s="19"/>
      <c r="G475" s="19"/>
      <c r="H475" s="19"/>
    </row>
    <row r="476" spans="4:8" s="16" customFormat="1">
      <c r="D476" s="19"/>
      <c r="E476" s="19"/>
      <c r="F476" s="19"/>
      <c r="G476" s="19"/>
      <c r="H476" s="19"/>
    </row>
    <row r="477" spans="4:8" s="16" customFormat="1">
      <c r="D477" s="19"/>
      <c r="E477" s="19"/>
      <c r="F477" s="19"/>
      <c r="G477" s="19"/>
      <c r="H477" s="19"/>
    </row>
    <row r="478" spans="4:8" s="16" customFormat="1">
      <c r="D478" s="19"/>
      <c r="E478" s="19"/>
      <c r="F478" s="19"/>
      <c r="G478" s="19"/>
      <c r="H478" s="19"/>
    </row>
    <row r="479" spans="4:8" s="16" customFormat="1">
      <c r="D479" s="19"/>
      <c r="E479" s="19"/>
      <c r="F479" s="19"/>
      <c r="G479" s="19"/>
      <c r="H479" s="19"/>
    </row>
    <row r="480" spans="4:8" s="16" customFormat="1">
      <c r="D480" s="19"/>
      <c r="E480" s="19"/>
      <c r="F480" s="19"/>
      <c r="G480" s="19"/>
      <c r="H480" s="19"/>
    </row>
    <row r="481" spans="4:8" s="16" customFormat="1">
      <c r="D481" s="19"/>
      <c r="E481" s="19"/>
      <c r="F481" s="19"/>
      <c r="G481" s="19"/>
      <c r="H481" s="19"/>
    </row>
    <row r="482" spans="4:8" s="16" customFormat="1">
      <c r="D482" s="19"/>
      <c r="E482" s="19"/>
      <c r="F482" s="19"/>
      <c r="G482" s="19"/>
      <c r="H482" s="19"/>
    </row>
    <row r="483" spans="4:8" s="16" customFormat="1">
      <c r="D483" s="19"/>
      <c r="E483" s="19"/>
      <c r="F483" s="19"/>
      <c r="G483" s="19"/>
      <c r="H483" s="19"/>
    </row>
    <row r="484" spans="4:8" s="16" customFormat="1">
      <c r="D484" s="19"/>
      <c r="E484" s="19"/>
      <c r="F484" s="19"/>
      <c r="G484" s="19"/>
      <c r="H484" s="19"/>
    </row>
    <row r="485" spans="4:8" s="16" customFormat="1">
      <c r="D485" s="19"/>
      <c r="E485" s="19"/>
      <c r="F485" s="19"/>
      <c r="G485" s="19"/>
      <c r="H485" s="19"/>
    </row>
    <row r="486" spans="4:8" s="16" customFormat="1">
      <c r="D486" s="19"/>
      <c r="E486" s="19"/>
      <c r="F486" s="19"/>
      <c r="G486" s="19"/>
      <c r="H486" s="19"/>
    </row>
    <row r="487" spans="4:8" s="16" customFormat="1">
      <c r="D487" s="19"/>
      <c r="E487" s="19"/>
      <c r="F487" s="19"/>
      <c r="G487" s="19"/>
      <c r="H487" s="19"/>
    </row>
    <row r="488" spans="4:8" s="16" customFormat="1">
      <c r="D488" s="19"/>
      <c r="E488" s="19"/>
      <c r="F488" s="19"/>
      <c r="G488" s="19"/>
      <c r="H488" s="19"/>
    </row>
    <row r="489" spans="4:8" s="16" customFormat="1">
      <c r="D489" s="19"/>
      <c r="E489" s="19"/>
      <c r="F489" s="19"/>
      <c r="G489" s="19"/>
      <c r="H489" s="19"/>
    </row>
    <row r="490" spans="4:8" s="16" customFormat="1">
      <c r="D490" s="19"/>
      <c r="E490" s="19"/>
      <c r="F490" s="19"/>
      <c r="G490" s="19"/>
      <c r="H490" s="19"/>
    </row>
    <row r="491" spans="4:8" s="16" customFormat="1">
      <c r="D491" s="19"/>
      <c r="E491" s="19"/>
      <c r="F491" s="19"/>
      <c r="G491" s="19"/>
      <c r="H491" s="19"/>
    </row>
    <row r="492" spans="4:8" s="16" customFormat="1">
      <c r="D492" s="19"/>
      <c r="E492" s="19"/>
      <c r="F492" s="19"/>
      <c r="G492" s="19"/>
      <c r="H492" s="19"/>
    </row>
    <row r="493" spans="4:8" s="16" customFormat="1">
      <c r="D493" s="19"/>
      <c r="E493" s="19"/>
      <c r="F493" s="19"/>
      <c r="G493" s="19"/>
      <c r="H493" s="19"/>
    </row>
    <row r="494" spans="4:8" s="16" customFormat="1">
      <c r="D494" s="19"/>
      <c r="E494" s="19"/>
      <c r="F494" s="19"/>
      <c r="G494" s="19"/>
      <c r="H494" s="19"/>
    </row>
    <row r="495" spans="4:8" s="16" customFormat="1">
      <c r="D495" s="19"/>
      <c r="E495" s="19"/>
      <c r="F495" s="19"/>
      <c r="G495" s="19"/>
      <c r="H495" s="19"/>
    </row>
    <row r="496" spans="4:8" s="16" customFormat="1">
      <c r="D496" s="19"/>
      <c r="E496" s="19"/>
      <c r="F496" s="19"/>
      <c r="G496" s="19"/>
      <c r="H496" s="19"/>
    </row>
    <row r="497" spans="4:8" s="16" customFormat="1">
      <c r="D497" s="19"/>
      <c r="E497" s="19"/>
      <c r="F497" s="19"/>
      <c r="G497" s="19"/>
      <c r="H497" s="19"/>
    </row>
    <row r="498" spans="4:8" s="16" customFormat="1">
      <c r="D498" s="19"/>
      <c r="E498" s="19"/>
      <c r="F498" s="19"/>
      <c r="G498" s="19"/>
      <c r="H498" s="19"/>
    </row>
    <row r="499" spans="4:8" s="16" customFormat="1">
      <c r="D499" s="19"/>
      <c r="E499" s="19"/>
      <c r="F499" s="19"/>
      <c r="G499" s="19"/>
      <c r="H499" s="19"/>
    </row>
    <row r="500" spans="4:8" s="16" customFormat="1">
      <c r="D500" s="19"/>
      <c r="E500" s="19"/>
      <c r="F500" s="19"/>
      <c r="G500" s="19"/>
      <c r="H500" s="19"/>
    </row>
    <row r="501" spans="4:8" s="16" customFormat="1">
      <c r="D501" s="19"/>
      <c r="E501" s="19"/>
      <c r="F501" s="19"/>
      <c r="G501" s="19"/>
      <c r="H501" s="19"/>
    </row>
    <row r="502" spans="4:8" s="16" customFormat="1">
      <c r="D502" s="19"/>
      <c r="E502" s="19"/>
      <c r="F502" s="19"/>
      <c r="G502" s="19"/>
      <c r="H502" s="19"/>
    </row>
    <row r="503" spans="4:8" s="16" customFormat="1">
      <c r="D503" s="19"/>
      <c r="E503" s="19"/>
      <c r="F503" s="19"/>
      <c r="G503" s="19"/>
      <c r="H503" s="19"/>
    </row>
    <row r="504" spans="4:8" s="16" customFormat="1">
      <c r="D504" s="19"/>
      <c r="E504" s="19"/>
      <c r="F504" s="19"/>
      <c r="G504" s="19"/>
      <c r="H504" s="19"/>
    </row>
    <row r="505" spans="4:8" s="16" customFormat="1">
      <c r="D505" s="19"/>
      <c r="E505" s="19"/>
      <c r="F505" s="19"/>
      <c r="G505" s="19"/>
      <c r="H505" s="19"/>
    </row>
    <row r="506" spans="4:8" s="16" customFormat="1">
      <c r="D506" s="19"/>
      <c r="E506" s="19"/>
      <c r="F506" s="19"/>
      <c r="G506" s="19"/>
      <c r="H506" s="19"/>
    </row>
    <row r="507" spans="4:8" s="16" customFormat="1">
      <c r="D507" s="19"/>
      <c r="E507" s="19"/>
      <c r="F507" s="19"/>
      <c r="G507" s="19"/>
      <c r="H507" s="19"/>
    </row>
    <row r="508" spans="4:8" s="16" customFormat="1">
      <c r="D508" s="19"/>
      <c r="E508" s="19"/>
      <c r="F508" s="19"/>
      <c r="G508" s="19"/>
      <c r="H508" s="19"/>
    </row>
    <row r="509" spans="4:8" s="16" customFormat="1">
      <c r="D509" s="19"/>
      <c r="E509" s="19"/>
      <c r="F509" s="19"/>
      <c r="G509" s="19"/>
      <c r="H509" s="19"/>
    </row>
    <row r="510" spans="4:8" s="16" customFormat="1">
      <c r="D510" s="19"/>
      <c r="E510" s="19"/>
      <c r="F510" s="19"/>
      <c r="G510" s="19"/>
      <c r="H510" s="19"/>
    </row>
    <row r="511" spans="4:8" s="16" customFormat="1">
      <c r="D511" s="19"/>
      <c r="E511" s="19"/>
      <c r="F511" s="19"/>
      <c r="G511" s="19"/>
      <c r="H511" s="19"/>
    </row>
    <row r="512" spans="4:8" s="16" customFormat="1">
      <c r="D512" s="19"/>
      <c r="E512" s="19"/>
      <c r="F512" s="19"/>
      <c r="G512" s="19"/>
      <c r="H512" s="19"/>
    </row>
    <row r="513" spans="4:8" s="16" customFormat="1">
      <c r="D513" s="19"/>
      <c r="E513" s="19"/>
      <c r="F513" s="19"/>
      <c r="G513" s="19"/>
      <c r="H513" s="19"/>
    </row>
    <row r="514" spans="4:8" s="16" customFormat="1">
      <c r="D514" s="19"/>
      <c r="E514" s="19"/>
      <c r="F514" s="19"/>
      <c r="G514" s="19"/>
      <c r="H514" s="19"/>
    </row>
    <row r="515" spans="4:8" s="16" customFormat="1">
      <c r="D515" s="19"/>
      <c r="E515" s="19"/>
      <c r="F515" s="19"/>
      <c r="G515" s="19"/>
      <c r="H515" s="19"/>
    </row>
    <row r="516" spans="4:8" s="16" customFormat="1">
      <c r="D516" s="19"/>
      <c r="E516" s="19"/>
      <c r="F516" s="19"/>
      <c r="G516" s="19"/>
      <c r="H516" s="19"/>
    </row>
    <row r="517" spans="4:8" s="16" customFormat="1">
      <c r="D517" s="19"/>
      <c r="E517" s="19"/>
      <c r="F517" s="19"/>
      <c r="G517" s="19"/>
      <c r="H517" s="19"/>
    </row>
    <row r="518" spans="4:8" s="16" customFormat="1">
      <c r="D518" s="19"/>
      <c r="E518" s="19"/>
      <c r="F518" s="19"/>
      <c r="G518" s="19"/>
      <c r="H518" s="19"/>
    </row>
    <row r="519" spans="4:8" s="16" customFormat="1">
      <c r="D519" s="19"/>
      <c r="E519" s="19"/>
      <c r="F519" s="19"/>
      <c r="G519" s="19"/>
      <c r="H519" s="19"/>
    </row>
    <row r="520" spans="4:8" s="16" customFormat="1">
      <c r="D520" s="19"/>
      <c r="E520" s="19"/>
      <c r="F520" s="19"/>
      <c r="G520" s="19"/>
      <c r="H520" s="19"/>
    </row>
    <row r="521" spans="4:8" s="16" customFormat="1">
      <c r="D521" s="19"/>
      <c r="E521" s="19"/>
      <c r="F521" s="19"/>
      <c r="G521" s="19"/>
      <c r="H521" s="19"/>
    </row>
    <row r="522" spans="4:8" s="16" customFormat="1">
      <c r="D522" s="19"/>
      <c r="E522" s="19"/>
      <c r="F522" s="19"/>
      <c r="G522" s="19"/>
      <c r="H522" s="19"/>
    </row>
    <row r="523" spans="4:8" s="16" customFormat="1">
      <c r="D523" s="19"/>
      <c r="E523" s="19"/>
      <c r="F523" s="19"/>
      <c r="G523" s="19"/>
      <c r="H523" s="19"/>
    </row>
    <row r="524" spans="4:8" s="16" customFormat="1">
      <c r="D524" s="19"/>
      <c r="E524" s="19"/>
      <c r="F524" s="19"/>
      <c r="G524" s="19"/>
      <c r="H524" s="19"/>
    </row>
    <row r="525" spans="4:8" s="16" customFormat="1">
      <c r="D525" s="19"/>
      <c r="E525" s="19"/>
      <c r="F525" s="19"/>
      <c r="G525" s="19"/>
      <c r="H525" s="19"/>
    </row>
    <row r="526" spans="4:8" s="16" customFormat="1">
      <c r="D526" s="19"/>
      <c r="E526" s="19"/>
      <c r="F526" s="19"/>
      <c r="G526" s="19"/>
      <c r="H526" s="19"/>
    </row>
    <row r="527" spans="4:8" s="16" customFormat="1">
      <c r="D527" s="19"/>
      <c r="E527" s="19"/>
      <c r="F527" s="19"/>
      <c r="G527" s="19"/>
      <c r="H527" s="19"/>
    </row>
    <row r="528" spans="4:8" s="16" customFormat="1">
      <c r="D528" s="19"/>
      <c r="E528" s="19"/>
      <c r="F528" s="19"/>
      <c r="G528" s="19"/>
      <c r="H528" s="19"/>
    </row>
    <row r="529" spans="4:8" s="16" customFormat="1">
      <c r="D529" s="19"/>
      <c r="E529" s="19"/>
      <c r="F529" s="19"/>
      <c r="G529" s="19"/>
      <c r="H529" s="19"/>
    </row>
    <row r="530" spans="4:8" s="16" customFormat="1">
      <c r="D530" s="19"/>
      <c r="E530" s="19"/>
      <c r="F530" s="19"/>
      <c r="G530" s="19"/>
      <c r="H530" s="19"/>
    </row>
    <row r="531" spans="4:8" s="16" customFormat="1">
      <c r="D531" s="19"/>
      <c r="E531" s="19"/>
      <c r="F531" s="19"/>
      <c r="G531" s="19"/>
      <c r="H531" s="19"/>
    </row>
    <row r="532" spans="4:8" s="16" customFormat="1">
      <c r="D532" s="19"/>
      <c r="E532" s="19"/>
      <c r="F532" s="19"/>
      <c r="G532" s="19"/>
      <c r="H532" s="19"/>
    </row>
    <row r="533" spans="4:8" s="16" customFormat="1">
      <c r="D533" s="19"/>
      <c r="E533" s="19"/>
      <c r="F533" s="19"/>
      <c r="G533" s="19"/>
      <c r="H533" s="19"/>
    </row>
    <row r="534" spans="4:8" s="16" customFormat="1">
      <c r="D534" s="19"/>
      <c r="E534" s="19"/>
      <c r="F534" s="19"/>
      <c r="G534" s="19"/>
      <c r="H534" s="19"/>
    </row>
    <row r="535" spans="4:8" s="16" customFormat="1">
      <c r="D535" s="19"/>
      <c r="E535" s="19"/>
      <c r="F535" s="19"/>
      <c r="G535" s="19"/>
      <c r="H535" s="19"/>
    </row>
    <row r="536" spans="4:8" s="16" customFormat="1">
      <c r="D536" s="19"/>
      <c r="E536" s="19"/>
      <c r="F536" s="19"/>
      <c r="G536" s="19"/>
      <c r="H536" s="19"/>
    </row>
    <row r="537" spans="4:8" s="16" customFormat="1">
      <c r="D537" s="19"/>
      <c r="E537" s="19"/>
      <c r="F537" s="19"/>
      <c r="G537" s="19"/>
      <c r="H537" s="19"/>
    </row>
    <row r="538" spans="4:8" s="16" customFormat="1">
      <c r="D538" s="19"/>
      <c r="E538" s="19"/>
      <c r="F538" s="19"/>
      <c r="G538" s="19"/>
      <c r="H538" s="19"/>
    </row>
    <row r="539" spans="4:8" s="16" customFormat="1">
      <c r="D539" s="19"/>
      <c r="E539" s="19"/>
      <c r="F539" s="19"/>
      <c r="G539" s="19"/>
      <c r="H539" s="19"/>
    </row>
    <row r="540" spans="4:8" s="16" customFormat="1">
      <c r="D540" s="19"/>
      <c r="E540" s="19"/>
      <c r="F540" s="19"/>
      <c r="G540" s="19"/>
      <c r="H540" s="19"/>
    </row>
    <row r="541" spans="4:8" s="16" customFormat="1">
      <c r="D541" s="19"/>
      <c r="E541" s="19"/>
      <c r="F541" s="19"/>
      <c r="G541" s="19"/>
      <c r="H541" s="19"/>
    </row>
    <row r="542" spans="4:8" s="16" customFormat="1">
      <c r="D542" s="19"/>
      <c r="E542" s="19"/>
      <c r="F542" s="19"/>
      <c r="G542" s="19"/>
      <c r="H542" s="19"/>
    </row>
    <row r="543" spans="4:8" s="16" customFormat="1">
      <c r="D543" s="19"/>
      <c r="E543" s="19"/>
      <c r="F543" s="19"/>
      <c r="G543" s="19"/>
      <c r="H543" s="19"/>
    </row>
    <row r="544" spans="4:8" s="16" customFormat="1">
      <c r="D544" s="19"/>
      <c r="E544" s="19"/>
      <c r="F544" s="19"/>
      <c r="G544" s="19"/>
      <c r="H544" s="19"/>
    </row>
    <row r="545" spans="4:8" s="16" customFormat="1">
      <c r="D545" s="19"/>
      <c r="E545" s="19"/>
      <c r="F545" s="19"/>
      <c r="G545" s="19"/>
      <c r="H545" s="19"/>
    </row>
    <row r="546" spans="4:8" s="16" customFormat="1">
      <c r="D546" s="19"/>
      <c r="E546" s="19"/>
      <c r="F546" s="19"/>
      <c r="G546" s="19"/>
      <c r="H546" s="19"/>
    </row>
    <row r="547" spans="4:8" s="16" customFormat="1">
      <c r="D547" s="19"/>
      <c r="E547" s="19"/>
      <c r="F547" s="19"/>
      <c r="G547" s="19"/>
      <c r="H547" s="19"/>
    </row>
    <row r="548" spans="4:8" s="16" customFormat="1">
      <c r="D548" s="19"/>
      <c r="E548" s="19"/>
      <c r="F548" s="19"/>
      <c r="G548" s="19"/>
      <c r="H548" s="19"/>
    </row>
    <row r="549" spans="4:8" s="16" customFormat="1">
      <c r="D549" s="19"/>
      <c r="E549" s="19"/>
      <c r="F549" s="19"/>
      <c r="G549" s="19"/>
      <c r="H549" s="19"/>
    </row>
    <row r="550" spans="4:8" s="16" customFormat="1">
      <c r="D550" s="19"/>
      <c r="E550" s="19"/>
      <c r="F550" s="19"/>
      <c r="G550" s="19"/>
      <c r="H550" s="19"/>
    </row>
    <row r="551" spans="4:8" s="16" customFormat="1">
      <c r="D551" s="19"/>
      <c r="E551" s="19"/>
      <c r="F551" s="19"/>
      <c r="G551" s="19"/>
      <c r="H551" s="19"/>
    </row>
    <row r="552" spans="4:8" s="16" customFormat="1">
      <c r="D552" s="19"/>
      <c r="E552" s="19"/>
      <c r="F552" s="19"/>
      <c r="G552" s="19"/>
      <c r="H552" s="19"/>
    </row>
    <row r="553" spans="4:8" s="16" customFormat="1">
      <c r="D553" s="19"/>
      <c r="E553" s="19"/>
      <c r="F553" s="19"/>
      <c r="G553" s="19"/>
      <c r="H553" s="19"/>
    </row>
    <row r="554" spans="4:8" s="16" customFormat="1">
      <c r="D554" s="19"/>
      <c r="E554" s="19"/>
      <c r="F554" s="19"/>
      <c r="G554" s="19"/>
      <c r="H554" s="19"/>
    </row>
    <row r="555" spans="4:8" s="16" customFormat="1">
      <c r="D555" s="19"/>
      <c r="E555" s="19"/>
      <c r="F555" s="19"/>
      <c r="G555" s="19"/>
      <c r="H555" s="19"/>
    </row>
    <row r="556" spans="4:8" s="16" customFormat="1">
      <c r="D556" s="19"/>
      <c r="E556" s="19"/>
      <c r="F556" s="19"/>
      <c r="G556" s="19"/>
      <c r="H556" s="19"/>
    </row>
    <row r="557" spans="4:8" s="16" customFormat="1">
      <c r="D557" s="19"/>
      <c r="E557" s="19"/>
      <c r="F557" s="19"/>
      <c r="G557" s="19"/>
      <c r="H557" s="19"/>
    </row>
    <row r="558" spans="4:8" s="16" customFormat="1">
      <c r="D558" s="19"/>
      <c r="E558" s="19"/>
      <c r="F558" s="19"/>
      <c r="G558" s="19"/>
      <c r="H558" s="19"/>
    </row>
    <row r="559" spans="4:8" s="16" customFormat="1">
      <c r="D559" s="19"/>
      <c r="E559" s="19"/>
      <c r="F559" s="19"/>
      <c r="G559" s="19"/>
      <c r="H559" s="19"/>
    </row>
    <row r="560" spans="4:8" s="16" customFormat="1">
      <c r="D560" s="19"/>
      <c r="E560" s="19"/>
      <c r="F560" s="19"/>
      <c r="G560" s="19"/>
      <c r="H560" s="19"/>
    </row>
    <row r="561" spans="4:8" s="16" customFormat="1">
      <c r="D561" s="19"/>
      <c r="E561" s="19"/>
      <c r="F561" s="19"/>
      <c r="G561" s="19"/>
      <c r="H561" s="19"/>
    </row>
    <row r="562" spans="4:8" s="16" customFormat="1">
      <c r="D562" s="19"/>
      <c r="E562" s="19"/>
      <c r="F562" s="19"/>
      <c r="G562" s="19"/>
      <c r="H562" s="19"/>
    </row>
    <row r="563" spans="4:8" s="16" customFormat="1">
      <c r="D563" s="19"/>
      <c r="E563" s="19"/>
      <c r="F563" s="19"/>
      <c r="G563" s="19"/>
      <c r="H563" s="19"/>
    </row>
    <row r="564" spans="4:8" s="16" customFormat="1">
      <c r="D564" s="19"/>
      <c r="E564" s="19"/>
      <c r="F564" s="19"/>
      <c r="G564" s="19"/>
      <c r="H564" s="19"/>
    </row>
    <row r="565" spans="4:8" s="16" customFormat="1">
      <c r="D565" s="19"/>
      <c r="E565" s="19"/>
      <c r="F565" s="19"/>
      <c r="G565" s="19"/>
      <c r="H565" s="19"/>
    </row>
    <row r="566" spans="4:8" s="16" customFormat="1">
      <c r="D566" s="19"/>
      <c r="E566" s="19"/>
      <c r="F566" s="19"/>
      <c r="G566" s="19"/>
      <c r="H566" s="19"/>
    </row>
    <row r="567" spans="4:8" s="16" customFormat="1">
      <c r="D567" s="19"/>
      <c r="E567" s="19"/>
      <c r="F567" s="19"/>
      <c r="G567" s="19"/>
      <c r="H567" s="19"/>
    </row>
    <row r="568" spans="4:8" s="16" customFormat="1">
      <c r="D568" s="19"/>
      <c r="E568" s="19"/>
      <c r="F568" s="19"/>
      <c r="G568" s="19"/>
      <c r="H568" s="19"/>
    </row>
    <row r="569" spans="4:8" s="16" customFormat="1">
      <c r="D569" s="19"/>
      <c r="E569" s="19"/>
      <c r="F569" s="19"/>
      <c r="G569" s="19"/>
      <c r="H569" s="19"/>
    </row>
    <row r="570" spans="4:8" s="16" customFormat="1">
      <c r="D570" s="19"/>
      <c r="E570" s="19"/>
      <c r="F570" s="19"/>
      <c r="G570" s="19"/>
      <c r="H570" s="19"/>
    </row>
    <row r="571" spans="4:8" s="16" customFormat="1">
      <c r="D571" s="19"/>
      <c r="E571" s="19"/>
      <c r="F571" s="19"/>
      <c r="G571" s="19"/>
      <c r="H571" s="19"/>
    </row>
    <row r="572" spans="4:8" s="16" customFormat="1">
      <c r="D572" s="19"/>
      <c r="E572" s="19"/>
      <c r="F572" s="19"/>
      <c r="G572" s="19"/>
      <c r="H572" s="19"/>
    </row>
    <row r="573" spans="4:8" s="16" customFormat="1">
      <c r="D573" s="19"/>
      <c r="E573" s="19"/>
      <c r="F573" s="19"/>
      <c r="G573" s="19"/>
      <c r="H573" s="19"/>
    </row>
    <row r="574" spans="4:8" s="16" customFormat="1">
      <c r="D574" s="19"/>
      <c r="E574" s="19"/>
      <c r="F574" s="19"/>
      <c r="G574" s="19"/>
      <c r="H574" s="19"/>
    </row>
    <row r="575" spans="4:8" s="16" customFormat="1">
      <c r="D575" s="19"/>
      <c r="E575" s="19"/>
      <c r="F575" s="19"/>
      <c r="G575" s="19"/>
      <c r="H575" s="19"/>
    </row>
    <row r="576" spans="4:8" s="16" customFormat="1">
      <c r="D576" s="19"/>
      <c r="E576" s="19"/>
      <c r="F576" s="19"/>
      <c r="G576" s="19"/>
      <c r="H576" s="19"/>
    </row>
    <row r="577" spans="4:8" s="16" customFormat="1">
      <c r="D577" s="19"/>
      <c r="E577" s="19"/>
      <c r="F577" s="19"/>
      <c r="G577" s="19"/>
      <c r="H577" s="19"/>
    </row>
    <row r="578" spans="4:8" s="16" customFormat="1">
      <c r="D578" s="19"/>
      <c r="E578" s="19"/>
      <c r="F578" s="19"/>
      <c r="G578" s="19"/>
      <c r="H578" s="19"/>
    </row>
    <row r="579" spans="4:8" s="16" customFormat="1">
      <c r="D579" s="19"/>
      <c r="E579" s="19"/>
      <c r="F579" s="19"/>
      <c r="G579" s="19"/>
      <c r="H579" s="19"/>
    </row>
    <row r="580" spans="4:8" s="16" customFormat="1">
      <c r="D580" s="19"/>
      <c r="E580" s="19"/>
      <c r="F580" s="19"/>
      <c r="G580" s="19"/>
      <c r="H580" s="19"/>
    </row>
    <row r="581" spans="4:8" s="16" customFormat="1">
      <c r="D581" s="19"/>
      <c r="E581" s="19"/>
      <c r="F581" s="19"/>
      <c r="G581" s="19"/>
      <c r="H581" s="19"/>
    </row>
    <row r="582" spans="4:8" s="16" customFormat="1">
      <c r="D582" s="19"/>
      <c r="E582" s="19"/>
      <c r="F582" s="19"/>
      <c r="G582" s="19"/>
      <c r="H582" s="19"/>
    </row>
    <row r="583" spans="4:8" s="16" customFormat="1">
      <c r="D583" s="19"/>
      <c r="E583" s="19"/>
      <c r="F583" s="19"/>
      <c r="G583" s="19"/>
      <c r="H583" s="19"/>
    </row>
    <row r="584" spans="4:8" s="16" customFormat="1">
      <c r="D584" s="19"/>
      <c r="E584" s="19"/>
      <c r="F584" s="19"/>
      <c r="G584" s="19"/>
      <c r="H584" s="19"/>
    </row>
    <row r="585" spans="4:8" s="16" customFormat="1">
      <c r="D585" s="19"/>
      <c r="E585" s="19"/>
      <c r="F585" s="19"/>
      <c r="G585" s="19"/>
      <c r="H585" s="19"/>
    </row>
    <row r="586" spans="4:8" s="16" customFormat="1">
      <c r="D586" s="19"/>
      <c r="E586" s="19"/>
      <c r="F586" s="19"/>
      <c r="G586" s="19"/>
      <c r="H586" s="19"/>
    </row>
    <row r="587" spans="4:8" s="16" customFormat="1">
      <c r="D587" s="19"/>
      <c r="E587" s="19"/>
      <c r="F587" s="19"/>
      <c r="G587" s="19"/>
      <c r="H587" s="19"/>
    </row>
    <row r="588" spans="4:8" s="16" customFormat="1">
      <c r="D588" s="19"/>
      <c r="E588" s="19"/>
      <c r="F588" s="19"/>
      <c r="G588" s="19"/>
      <c r="H588" s="19"/>
    </row>
    <row r="589" spans="4:8" s="16" customFormat="1">
      <c r="D589" s="19"/>
      <c r="E589" s="19"/>
      <c r="F589" s="19"/>
      <c r="G589" s="19"/>
      <c r="H589" s="19"/>
    </row>
    <row r="590" spans="4:8" s="16" customFormat="1">
      <c r="D590" s="19"/>
      <c r="E590" s="19"/>
      <c r="F590" s="19"/>
      <c r="G590" s="19"/>
      <c r="H590" s="19"/>
    </row>
    <row r="591" spans="4:8" s="16" customFormat="1">
      <c r="D591" s="19"/>
      <c r="E591" s="19"/>
      <c r="F591" s="19"/>
      <c r="G591" s="19"/>
      <c r="H591" s="19"/>
    </row>
    <row r="592" spans="4:8" s="16" customFormat="1">
      <c r="D592" s="19"/>
      <c r="E592" s="19"/>
      <c r="F592" s="19"/>
      <c r="G592" s="19"/>
      <c r="H592" s="19"/>
    </row>
    <row r="593" spans="4:8" s="16" customFormat="1">
      <c r="D593" s="19"/>
      <c r="E593" s="19"/>
      <c r="F593" s="19"/>
      <c r="G593" s="19"/>
      <c r="H593" s="19"/>
    </row>
    <row r="594" spans="4:8" s="16" customFormat="1">
      <c r="D594" s="19"/>
      <c r="E594" s="19"/>
      <c r="F594" s="19"/>
      <c r="G594" s="19"/>
      <c r="H594" s="19"/>
    </row>
    <row r="595" spans="4:8" s="16" customFormat="1">
      <c r="D595" s="19"/>
      <c r="E595" s="19"/>
      <c r="F595" s="19"/>
      <c r="G595" s="19"/>
      <c r="H595" s="19"/>
    </row>
    <row r="596" spans="4:8" s="16" customFormat="1">
      <c r="D596" s="19"/>
      <c r="E596" s="19"/>
      <c r="F596" s="19"/>
      <c r="G596" s="19"/>
      <c r="H596" s="19"/>
    </row>
    <row r="597" spans="4:8" s="16" customFormat="1">
      <c r="D597" s="19"/>
      <c r="E597" s="19"/>
      <c r="F597" s="19"/>
      <c r="G597" s="19"/>
      <c r="H597" s="19"/>
    </row>
    <row r="598" spans="4:8" s="16" customFormat="1">
      <c r="D598" s="19"/>
      <c r="E598" s="19"/>
      <c r="F598" s="19"/>
      <c r="G598" s="19"/>
      <c r="H598" s="19"/>
    </row>
    <row r="599" spans="4:8" s="16" customFormat="1">
      <c r="D599" s="19"/>
      <c r="E599" s="19"/>
      <c r="F599" s="19"/>
      <c r="G599" s="19"/>
      <c r="H599" s="19"/>
    </row>
    <row r="600" spans="4:8" s="16" customFormat="1">
      <c r="D600" s="19"/>
      <c r="E600" s="19"/>
      <c r="F600" s="19"/>
      <c r="G600" s="19"/>
      <c r="H600" s="19"/>
    </row>
    <row r="601" spans="4:8" s="16" customFormat="1">
      <c r="D601" s="19"/>
      <c r="E601" s="19"/>
      <c r="F601" s="19"/>
      <c r="G601" s="19"/>
      <c r="H601" s="19"/>
    </row>
    <row r="602" spans="4:8" s="16" customFormat="1">
      <c r="E602" s="55"/>
      <c r="G602" s="55"/>
    </row>
    <row r="603" spans="4:8" s="16" customFormat="1">
      <c r="E603" s="55"/>
      <c r="G603" s="55"/>
    </row>
    <row r="604" spans="4:8" s="16" customFormat="1">
      <c r="E604" s="55"/>
      <c r="G604" s="55"/>
    </row>
    <row r="605" spans="4:8" s="16" customFormat="1">
      <c r="E605" s="55"/>
      <c r="G605" s="55"/>
    </row>
    <row r="606" spans="4:8" s="16" customFormat="1">
      <c r="E606" s="55"/>
      <c r="G606" s="55"/>
    </row>
    <row r="607" spans="4:8" s="16" customFormat="1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66"/>
  <sheetViews>
    <sheetView rightToLeft="1" workbookViewId="0">
      <selection activeCell="A48" sqref="A48:XFD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3627</v>
      </c>
    </row>
    <row r="3" spans="2:17" s="1" customFormat="1">
      <c r="B3" s="2" t="s">
        <v>2</v>
      </c>
      <c r="C3" s="26" t="s">
        <v>3628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31" t="s">
        <v>169</v>
      </c>
      <c r="C7" s="132"/>
      <c r="D7" s="132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C12+C47</f>
        <v>1039310.3415841031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SUM(C13:C46)</f>
        <v>250812.10158410258</v>
      </c>
    </row>
    <row r="13" spans="2:17">
      <c r="B13" s="92" t="s">
        <v>3649</v>
      </c>
      <c r="C13" s="93">
        <v>1212.6204899999991</v>
      </c>
      <c r="D13" s="94">
        <v>43922</v>
      </c>
    </row>
    <row r="14" spans="2:17">
      <c r="B14" s="92" t="s">
        <v>3646</v>
      </c>
      <c r="C14" s="93">
        <v>1942.3590562500001</v>
      </c>
      <c r="D14" s="94">
        <v>43983</v>
      </c>
    </row>
    <row r="15" spans="2:17">
      <c r="B15" s="92" t="s">
        <v>3647</v>
      </c>
      <c r="C15" s="93">
        <v>3372.1403329166633</v>
      </c>
      <c r="D15" s="94">
        <v>44166</v>
      </c>
    </row>
    <row r="16" spans="2:17">
      <c r="B16" s="92" t="s">
        <v>3648</v>
      </c>
      <c r="C16" s="93">
        <v>68.758659999999963</v>
      </c>
      <c r="D16" s="94">
        <v>44166</v>
      </c>
    </row>
    <row r="17" spans="2:4">
      <c r="B17" s="92" t="s">
        <v>3641</v>
      </c>
      <c r="C17" s="93">
        <v>5722</v>
      </c>
      <c r="D17" s="94">
        <v>44196</v>
      </c>
    </row>
    <row r="18" spans="2:4">
      <c r="B18" s="92" t="s">
        <v>3643</v>
      </c>
      <c r="C18" s="93">
        <v>1905.44</v>
      </c>
      <c r="D18" s="94">
        <v>44196</v>
      </c>
    </row>
    <row r="19" spans="2:4">
      <c r="B19" s="92" t="s">
        <v>3246</v>
      </c>
      <c r="C19" s="93">
        <v>785.49</v>
      </c>
      <c r="D19" s="94">
        <v>44246</v>
      </c>
    </row>
    <row r="20" spans="2:4">
      <c r="B20" s="92" t="s">
        <v>3637</v>
      </c>
      <c r="C20" s="93">
        <v>6674.2000000000007</v>
      </c>
      <c r="D20" s="94">
        <v>44255</v>
      </c>
    </row>
    <row r="21" spans="2:4">
      <c r="B21" s="92" t="s">
        <v>3661</v>
      </c>
      <c r="C21" s="93">
        <v>730.40956000000006</v>
      </c>
      <c r="D21" s="94">
        <v>44470</v>
      </c>
    </row>
    <row r="22" spans="2:4">
      <c r="B22" s="92" t="s">
        <v>3651</v>
      </c>
      <c r="C22" s="93">
        <v>406.84584000000001</v>
      </c>
      <c r="D22" s="95">
        <v>44501</v>
      </c>
    </row>
    <row r="23" spans="2:4">
      <c r="B23" s="92" t="s">
        <v>3644</v>
      </c>
      <c r="C23" s="93">
        <v>26106.04</v>
      </c>
      <c r="D23" s="94">
        <v>44545</v>
      </c>
    </row>
    <row r="24" spans="2:4">
      <c r="B24" s="92" t="s">
        <v>3639</v>
      </c>
      <c r="C24" s="93">
        <v>8581.5400000000009</v>
      </c>
      <c r="D24" s="94">
        <v>44561</v>
      </c>
    </row>
    <row r="25" spans="2:4">
      <c r="B25" s="92" t="s">
        <v>3653</v>
      </c>
      <c r="C25" s="93">
        <v>4434.307569999999</v>
      </c>
      <c r="D25" s="94">
        <v>44713</v>
      </c>
    </row>
    <row r="26" spans="2:4">
      <c r="B26" s="92" t="s">
        <v>3645</v>
      </c>
      <c r="C26" s="93">
        <v>4141.68</v>
      </c>
      <c r="D26" s="94">
        <v>44739</v>
      </c>
    </row>
    <row r="27" spans="2:4">
      <c r="B27" s="92" t="s">
        <v>3640</v>
      </c>
      <c r="C27" s="93">
        <v>15621.46</v>
      </c>
      <c r="D27" s="94">
        <v>44926</v>
      </c>
    </row>
    <row r="28" spans="2:4">
      <c r="B28" s="92" t="s">
        <v>3295</v>
      </c>
      <c r="C28" s="93">
        <v>2682.39</v>
      </c>
      <c r="D28" s="94">
        <v>44926</v>
      </c>
    </row>
    <row r="29" spans="2:4">
      <c r="B29" s="92" t="s">
        <v>3652</v>
      </c>
      <c r="C29" s="93">
        <v>24.648409999999956</v>
      </c>
      <c r="D29" s="94">
        <v>44927</v>
      </c>
    </row>
    <row r="30" spans="2:4">
      <c r="B30" s="92" t="s">
        <v>3650</v>
      </c>
      <c r="C30" s="93">
        <v>5261.7816234281354</v>
      </c>
      <c r="D30" s="94">
        <v>45505</v>
      </c>
    </row>
    <row r="31" spans="2:4">
      <c r="B31" s="92" t="s">
        <v>3658</v>
      </c>
      <c r="C31" s="93">
        <v>202.54330959355411</v>
      </c>
      <c r="D31" s="94">
        <v>45505</v>
      </c>
    </row>
    <row r="32" spans="2:4">
      <c r="B32" s="92" t="s">
        <v>3654</v>
      </c>
      <c r="C32" s="93">
        <v>4948.8708264000006</v>
      </c>
      <c r="D32" s="94">
        <v>45627</v>
      </c>
    </row>
    <row r="33" spans="2:4">
      <c r="B33" s="92" t="s">
        <v>3655</v>
      </c>
      <c r="C33" s="93">
        <v>8928.703637999999</v>
      </c>
      <c r="D33" s="95">
        <v>46054</v>
      </c>
    </row>
    <row r="34" spans="2:4">
      <c r="B34" s="92" t="s">
        <v>3638</v>
      </c>
      <c r="C34" s="93">
        <v>19876.990000000002</v>
      </c>
      <c r="D34" s="94">
        <v>46100</v>
      </c>
    </row>
    <row r="35" spans="2:4">
      <c r="B35" s="92" t="s">
        <v>3657</v>
      </c>
      <c r="C35" s="93">
        <v>5155.4357676000009</v>
      </c>
      <c r="D35" s="94">
        <v>46113</v>
      </c>
    </row>
    <row r="36" spans="2:4">
      <c r="B36" s="92" t="s">
        <v>3663</v>
      </c>
      <c r="C36" s="93">
        <v>21216.321511204307</v>
      </c>
      <c r="D36" s="94">
        <v>46539</v>
      </c>
    </row>
    <row r="37" spans="2:4">
      <c r="B37" s="92" t="s">
        <v>3660</v>
      </c>
      <c r="C37" s="93">
        <v>7651.5848114999999</v>
      </c>
      <c r="D37" s="94">
        <v>46631</v>
      </c>
    </row>
    <row r="38" spans="2:4">
      <c r="B38" s="92" t="s">
        <v>3664</v>
      </c>
      <c r="C38" s="93">
        <v>28366.966120000001</v>
      </c>
      <c r="D38" s="94">
        <v>46661</v>
      </c>
    </row>
    <row r="39" spans="2:4">
      <c r="B39" s="92" t="s">
        <v>3659</v>
      </c>
      <c r="C39" s="93">
        <v>6107.4530107499995</v>
      </c>
      <c r="D39" s="94">
        <v>46722</v>
      </c>
    </row>
    <row r="40" spans="2:4">
      <c r="B40" s="92" t="s">
        <v>3665</v>
      </c>
      <c r="C40" s="93">
        <v>11143.807835309917</v>
      </c>
      <c r="D40" s="94">
        <v>46753</v>
      </c>
    </row>
    <row r="41" spans="2:4">
      <c r="B41" s="92" t="s">
        <v>3656</v>
      </c>
      <c r="C41" s="93">
        <v>4978.1651800499994</v>
      </c>
      <c r="D41" s="95">
        <v>47150</v>
      </c>
    </row>
    <row r="42" spans="2:4">
      <c r="B42" s="92" t="s">
        <v>3662</v>
      </c>
      <c r="C42" s="93">
        <v>8154.4192203000002</v>
      </c>
      <c r="D42" s="94">
        <v>47209</v>
      </c>
    </row>
    <row r="43" spans="2:4">
      <c r="B43" s="92" t="s">
        <v>3666</v>
      </c>
      <c r="C43" s="93">
        <v>10750.059000799998</v>
      </c>
      <c r="D43" s="94">
        <v>47209</v>
      </c>
    </row>
    <row r="44" spans="2:4">
      <c r="B44" s="92" t="s">
        <v>2469</v>
      </c>
      <c r="C44" s="93">
        <v>4607.6698100000003</v>
      </c>
      <c r="D44" s="94">
        <v>48214</v>
      </c>
    </row>
    <row r="45" spans="2:4">
      <c r="B45" s="92" t="s">
        <v>3642</v>
      </c>
      <c r="C45" s="93">
        <v>19049</v>
      </c>
      <c r="D45" s="94">
        <v>51774</v>
      </c>
    </row>
    <row r="46" spans="2:4">
      <c r="B46"/>
      <c r="C46" s="78"/>
    </row>
    <row r="47" spans="2:4">
      <c r="B47" s="80" t="s">
        <v>260</v>
      </c>
      <c r="C47" s="82">
        <f>SUM(C48:C167)</f>
        <v>788498.24000000046</v>
      </c>
    </row>
    <row r="48" spans="2:4">
      <c r="B48" s="92" t="s">
        <v>3686</v>
      </c>
      <c r="C48" s="93">
        <v>1317.78</v>
      </c>
      <c r="D48" s="95">
        <v>43922</v>
      </c>
    </row>
    <row r="49" spans="2:4">
      <c r="B49" s="92" t="s">
        <v>3676</v>
      </c>
      <c r="C49" s="93">
        <v>2236.09</v>
      </c>
      <c r="D49" s="95">
        <v>44013</v>
      </c>
    </row>
    <row r="50" spans="2:4">
      <c r="B50" s="92" t="s">
        <v>3670</v>
      </c>
      <c r="C50" s="93">
        <v>388.98</v>
      </c>
      <c r="D50" s="95">
        <v>44031</v>
      </c>
    </row>
    <row r="51" spans="2:4">
      <c r="B51" s="92" t="s">
        <v>3725</v>
      </c>
      <c r="C51" s="93">
        <v>13236.85</v>
      </c>
      <c r="D51" s="95">
        <v>44044</v>
      </c>
    </row>
    <row r="52" spans="2:4">
      <c r="B52" s="92" t="s">
        <v>3675</v>
      </c>
      <c r="C52" s="93">
        <v>3129.59</v>
      </c>
      <c r="D52" s="95">
        <v>44076</v>
      </c>
    </row>
    <row r="53" spans="2:4">
      <c r="B53" s="92" t="s">
        <v>3680</v>
      </c>
      <c r="C53" s="93">
        <v>19683.259999999998</v>
      </c>
      <c r="D53" s="95">
        <v>44104</v>
      </c>
    </row>
    <row r="54" spans="2:4">
      <c r="B54" s="92" t="s">
        <v>3682</v>
      </c>
      <c r="C54" s="93">
        <v>1557.23</v>
      </c>
      <c r="D54" s="95">
        <v>44166</v>
      </c>
    </row>
    <row r="55" spans="2:4">
      <c r="B55" s="92" t="s">
        <v>3683</v>
      </c>
      <c r="C55" s="93">
        <v>25.8</v>
      </c>
      <c r="D55" s="95">
        <v>44166</v>
      </c>
    </row>
    <row r="56" spans="2:4">
      <c r="B56" s="92" t="s">
        <v>3674</v>
      </c>
      <c r="C56" s="93">
        <v>1471.21</v>
      </c>
      <c r="D56" s="95">
        <v>44256</v>
      </c>
    </row>
    <row r="57" spans="2:4">
      <c r="B57" s="92" t="s">
        <v>3684</v>
      </c>
      <c r="C57" s="93">
        <v>229.75</v>
      </c>
      <c r="D57" s="95">
        <v>44256</v>
      </c>
    </row>
    <row r="58" spans="2:4">
      <c r="B58" s="92" t="s">
        <v>3667</v>
      </c>
      <c r="C58" s="93">
        <v>2660.61</v>
      </c>
      <c r="D58" s="95">
        <v>44332</v>
      </c>
    </row>
    <row r="59" spans="2:4">
      <c r="B59" s="92" t="s">
        <v>3429</v>
      </c>
      <c r="C59" s="93">
        <v>4361.25</v>
      </c>
      <c r="D59" s="95">
        <v>44335</v>
      </c>
    </row>
    <row r="60" spans="2:4">
      <c r="B60" s="92" t="s">
        <v>3687</v>
      </c>
      <c r="C60" s="93">
        <v>203.2</v>
      </c>
      <c r="D60" s="95">
        <v>44409</v>
      </c>
    </row>
    <row r="61" spans="2:4">
      <c r="B61" s="92" t="s">
        <v>3700</v>
      </c>
      <c r="C61" s="93">
        <v>4912.01</v>
      </c>
      <c r="D61" s="95">
        <v>44409</v>
      </c>
    </row>
    <row r="62" spans="2:4">
      <c r="B62" s="92" t="s">
        <v>3681</v>
      </c>
      <c r="C62" s="93">
        <v>13241.64</v>
      </c>
      <c r="D62" s="95">
        <v>44502</v>
      </c>
    </row>
    <row r="63" spans="2:4">
      <c r="B63" s="92" t="s">
        <v>3677</v>
      </c>
      <c r="C63" s="93">
        <v>11964.11</v>
      </c>
      <c r="D63" s="95">
        <v>44611</v>
      </c>
    </row>
    <row r="64" spans="2:4">
      <c r="B64" s="92" t="s">
        <v>3690</v>
      </c>
      <c r="C64" s="93">
        <v>593.84</v>
      </c>
      <c r="D64" s="95">
        <v>44621</v>
      </c>
    </row>
    <row r="65" spans="2:4">
      <c r="B65" s="92" t="s">
        <v>3692</v>
      </c>
      <c r="C65" s="93">
        <v>4272.2</v>
      </c>
      <c r="D65" s="95">
        <v>44713</v>
      </c>
    </row>
    <row r="66" spans="2:4">
      <c r="B66" s="92" t="s">
        <v>3695</v>
      </c>
      <c r="C66" s="93">
        <v>70.430000000000007</v>
      </c>
      <c r="D66" s="95">
        <v>44713</v>
      </c>
    </row>
    <row r="67" spans="2:4">
      <c r="B67" s="92" t="s">
        <v>3701</v>
      </c>
      <c r="C67" s="93">
        <v>7022.63</v>
      </c>
      <c r="D67" s="95">
        <v>44713</v>
      </c>
    </row>
    <row r="68" spans="2:4">
      <c r="B68" s="92" t="s">
        <v>3671</v>
      </c>
      <c r="C68" s="93">
        <v>10097.91</v>
      </c>
      <c r="D68" s="95">
        <v>44819</v>
      </c>
    </row>
    <row r="69" spans="2:4">
      <c r="B69" s="92" t="s">
        <v>3672</v>
      </c>
      <c r="C69" s="93">
        <v>5996.58</v>
      </c>
      <c r="D69" s="95">
        <v>44821</v>
      </c>
    </row>
    <row r="70" spans="2:4">
      <c r="B70" s="92" t="s">
        <v>3689</v>
      </c>
      <c r="C70" s="93">
        <v>2296.25</v>
      </c>
      <c r="D70" s="95">
        <v>44835</v>
      </c>
    </row>
    <row r="71" spans="2:4">
      <c r="B71" s="92" t="s">
        <v>3685</v>
      </c>
      <c r="C71" s="93">
        <v>1009.92</v>
      </c>
      <c r="D71" s="95">
        <v>44986</v>
      </c>
    </row>
    <row r="72" spans="2:4">
      <c r="B72" s="92" t="s">
        <v>3753</v>
      </c>
      <c r="C72" s="93">
        <v>1203.28</v>
      </c>
      <c r="D72" s="95">
        <v>45047</v>
      </c>
    </row>
    <row r="73" spans="2:4">
      <c r="B73" s="92" t="s">
        <v>3708</v>
      </c>
      <c r="C73" s="93">
        <v>8865.36</v>
      </c>
      <c r="D73" s="95">
        <v>45352</v>
      </c>
    </row>
    <row r="74" spans="2:4">
      <c r="B74" s="92" t="s">
        <v>2641</v>
      </c>
      <c r="C74" s="93">
        <v>5531.4</v>
      </c>
      <c r="D74" s="95">
        <v>45383</v>
      </c>
    </row>
    <row r="75" spans="2:4">
      <c r="B75" s="92" t="s">
        <v>3717</v>
      </c>
      <c r="C75" s="93">
        <v>2396.96</v>
      </c>
      <c r="D75" s="95">
        <v>45474</v>
      </c>
    </row>
    <row r="76" spans="2:4">
      <c r="B76" s="92" t="s">
        <v>3688</v>
      </c>
      <c r="C76" s="93">
        <v>318.89</v>
      </c>
      <c r="D76" s="95">
        <v>45536</v>
      </c>
    </row>
    <row r="77" spans="2:4">
      <c r="B77" s="92" t="s">
        <v>3730</v>
      </c>
      <c r="C77" s="93">
        <v>7504.54</v>
      </c>
      <c r="D77" s="95">
        <v>45536</v>
      </c>
    </row>
    <row r="78" spans="2:4">
      <c r="B78" s="92" t="s">
        <v>3678</v>
      </c>
      <c r="C78" s="93">
        <v>4636.21</v>
      </c>
      <c r="D78" s="95">
        <v>45602</v>
      </c>
    </row>
    <row r="79" spans="2:4">
      <c r="B79" s="92" t="s">
        <v>3668</v>
      </c>
      <c r="C79" s="93">
        <v>14575.5</v>
      </c>
      <c r="D79" s="95">
        <v>45615</v>
      </c>
    </row>
    <row r="80" spans="2:4">
      <c r="B80" s="92" t="s">
        <v>3716</v>
      </c>
      <c r="C80" s="93">
        <v>5654.26</v>
      </c>
      <c r="D80" s="95">
        <v>45689</v>
      </c>
    </row>
    <row r="81" spans="2:4">
      <c r="B81" s="92" t="s">
        <v>3691</v>
      </c>
      <c r="C81" s="93">
        <v>4498.67</v>
      </c>
      <c r="D81" s="95">
        <v>45748</v>
      </c>
    </row>
    <row r="82" spans="2:4">
      <c r="B82" s="92" t="s">
        <v>3729</v>
      </c>
      <c r="C82" s="93">
        <v>14989.24</v>
      </c>
      <c r="D82" s="95">
        <v>45748</v>
      </c>
    </row>
    <row r="83" spans="2:4">
      <c r="B83" s="92" t="s">
        <v>3693</v>
      </c>
      <c r="C83" s="93">
        <v>1161.74</v>
      </c>
      <c r="D83" s="95">
        <v>45778</v>
      </c>
    </row>
    <row r="84" spans="2:4">
      <c r="B84" s="92" t="s">
        <v>3731</v>
      </c>
      <c r="C84" s="93">
        <v>7809.97</v>
      </c>
      <c r="D84" s="95">
        <v>45778</v>
      </c>
    </row>
    <row r="85" spans="2:4">
      <c r="B85" s="92" t="s">
        <v>3694</v>
      </c>
      <c r="C85" s="93">
        <v>4102.1499999999996</v>
      </c>
      <c r="D85" s="95">
        <v>45809</v>
      </c>
    </row>
    <row r="86" spans="2:4">
      <c r="B86" s="92" t="s">
        <v>3746</v>
      </c>
      <c r="C86" s="93">
        <v>5002.13</v>
      </c>
      <c r="D86" s="95">
        <v>45839</v>
      </c>
    </row>
    <row r="87" spans="2:4">
      <c r="B87" s="92" t="s">
        <v>2609</v>
      </c>
      <c r="C87" s="93">
        <v>11404.87</v>
      </c>
      <c r="D87" s="95">
        <v>45839</v>
      </c>
    </row>
    <row r="88" spans="2:4">
      <c r="B88" s="92" t="s">
        <v>3744</v>
      </c>
      <c r="C88" s="93">
        <v>565.36</v>
      </c>
      <c r="D88" s="95">
        <v>45931</v>
      </c>
    </row>
    <row r="89" spans="2:4">
      <c r="B89" s="92" t="s">
        <v>3706</v>
      </c>
      <c r="C89" s="93">
        <v>9171.8700000000008</v>
      </c>
      <c r="D89" s="95">
        <v>45992</v>
      </c>
    </row>
    <row r="90" spans="2:4">
      <c r="B90" s="92" t="s">
        <v>3697</v>
      </c>
      <c r="C90" s="93">
        <v>631.74</v>
      </c>
      <c r="D90" s="95">
        <v>46054</v>
      </c>
    </row>
    <row r="91" spans="2:4">
      <c r="B91" s="92" t="s">
        <v>3699</v>
      </c>
      <c r="C91" s="93">
        <v>914.62</v>
      </c>
      <c r="D91" s="95">
        <v>46054</v>
      </c>
    </row>
    <row r="92" spans="2:4">
      <c r="B92" s="92" t="s">
        <v>3673</v>
      </c>
      <c r="C92" s="93">
        <v>920.25</v>
      </c>
      <c r="D92" s="95">
        <v>46059</v>
      </c>
    </row>
    <row r="93" spans="2:4">
      <c r="B93" s="92" t="s">
        <v>3696</v>
      </c>
      <c r="C93" s="93">
        <v>6528.46</v>
      </c>
      <c r="D93" s="95">
        <v>46082</v>
      </c>
    </row>
    <row r="94" spans="2:4">
      <c r="B94" s="92" t="s">
        <v>3702</v>
      </c>
      <c r="C94" s="93">
        <v>4924.7299999999996</v>
      </c>
      <c r="D94" s="95">
        <v>46174</v>
      </c>
    </row>
    <row r="95" spans="2:4">
      <c r="B95" s="92" t="s">
        <v>3710</v>
      </c>
      <c r="C95" s="93">
        <v>2246.8200000000002</v>
      </c>
      <c r="D95" s="95">
        <v>46174</v>
      </c>
    </row>
    <row r="96" spans="2:4">
      <c r="B96" s="92" t="s">
        <v>3721</v>
      </c>
      <c r="C96" s="93">
        <v>3358.38</v>
      </c>
      <c r="D96" s="95">
        <v>46174</v>
      </c>
    </row>
    <row r="97" spans="2:4">
      <c r="B97" s="92" t="s">
        <v>3727</v>
      </c>
      <c r="C97" s="93">
        <v>372.57</v>
      </c>
      <c r="D97" s="95">
        <v>46174</v>
      </c>
    </row>
    <row r="98" spans="2:4">
      <c r="B98" s="92" t="s">
        <v>3732</v>
      </c>
      <c r="C98" s="93">
        <v>656.54</v>
      </c>
      <c r="D98" s="95">
        <v>46174</v>
      </c>
    </row>
    <row r="99" spans="2:4">
      <c r="B99" s="92" t="s">
        <v>3739</v>
      </c>
      <c r="C99" s="93">
        <v>16245.1</v>
      </c>
      <c r="D99" s="95">
        <v>46296</v>
      </c>
    </row>
    <row r="100" spans="2:4">
      <c r="B100" s="92" t="s">
        <v>3740</v>
      </c>
      <c r="C100" s="93">
        <v>9605.7900000000009</v>
      </c>
      <c r="D100" s="95">
        <v>46296</v>
      </c>
    </row>
    <row r="101" spans="2:4">
      <c r="B101" s="92" t="s">
        <v>3751</v>
      </c>
      <c r="C101" s="93">
        <v>65.209999999999994</v>
      </c>
      <c r="D101" s="95">
        <v>46296</v>
      </c>
    </row>
    <row r="102" spans="2:4">
      <c r="B102" s="92" t="s">
        <v>3759</v>
      </c>
      <c r="C102" s="93">
        <v>13.94</v>
      </c>
      <c r="D102" s="95">
        <v>46296</v>
      </c>
    </row>
    <row r="103" spans="2:4">
      <c r="B103" s="92" t="s">
        <v>3679</v>
      </c>
      <c r="C103" s="93">
        <v>16399.29</v>
      </c>
      <c r="D103" s="95">
        <v>46325</v>
      </c>
    </row>
    <row r="104" spans="2:4">
      <c r="B104" s="92" t="s">
        <v>3712</v>
      </c>
      <c r="C104" s="93">
        <v>6173.13</v>
      </c>
      <c r="D104" s="95">
        <v>46478</v>
      </c>
    </row>
    <row r="105" spans="2:4">
      <c r="B105" s="92" t="s">
        <v>3714</v>
      </c>
      <c r="C105" s="93">
        <v>2707.97</v>
      </c>
      <c r="D105" s="95">
        <v>46478</v>
      </c>
    </row>
    <row r="106" spans="2:4">
      <c r="B106" s="92" t="s">
        <v>3755</v>
      </c>
      <c r="C106" s="93">
        <v>10871.01</v>
      </c>
      <c r="D106" s="95">
        <v>46508</v>
      </c>
    </row>
    <row r="107" spans="2:4">
      <c r="B107" s="92" t="s">
        <v>2514</v>
      </c>
      <c r="C107" s="93">
        <v>20671.810000000001</v>
      </c>
      <c r="D107" s="95">
        <v>46569</v>
      </c>
    </row>
    <row r="108" spans="2:4">
      <c r="B108" s="92" t="s">
        <v>3762</v>
      </c>
      <c r="C108" s="93">
        <v>7170.91</v>
      </c>
      <c r="D108" s="95">
        <v>46569</v>
      </c>
    </row>
    <row r="109" spans="2:4">
      <c r="B109" s="92" t="s">
        <v>3715</v>
      </c>
      <c r="C109" s="93">
        <v>16962.71</v>
      </c>
      <c r="D109" s="95">
        <v>46600</v>
      </c>
    </row>
    <row r="110" spans="2:4">
      <c r="B110" s="92" t="s">
        <v>3669</v>
      </c>
      <c r="C110" s="93">
        <v>11291.94</v>
      </c>
      <c r="D110" s="95">
        <v>46626</v>
      </c>
    </row>
    <row r="111" spans="2:4">
      <c r="B111" s="92" t="s">
        <v>3754</v>
      </c>
      <c r="C111" s="93">
        <v>24021.31</v>
      </c>
      <c r="D111" s="95">
        <v>46631</v>
      </c>
    </row>
    <row r="112" spans="2:4">
      <c r="B112" s="92" t="s">
        <v>3766</v>
      </c>
      <c r="C112" s="93">
        <v>6775.59</v>
      </c>
      <c r="D112" s="94">
        <v>46631</v>
      </c>
    </row>
    <row r="113" spans="2:4">
      <c r="B113" s="92" t="s">
        <v>3719</v>
      </c>
      <c r="C113" s="93">
        <v>559.09</v>
      </c>
      <c r="D113" s="95">
        <v>46661</v>
      </c>
    </row>
    <row r="114" spans="2:4">
      <c r="B114" s="92" t="s">
        <v>3707</v>
      </c>
      <c r="C114" s="93">
        <v>1956.53</v>
      </c>
      <c r="D114" s="95">
        <v>46722</v>
      </c>
    </row>
    <row r="115" spans="2:4">
      <c r="B115" s="92" t="s">
        <v>3741</v>
      </c>
      <c r="C115" s="93">
        <v>1395.03</v>
      </c>
      <c r="D115" s="95">
        <v>46722</v>
      </c>
    </row>
    <row r="116" spans="2:4">
      <c r="B116" s="92" t="s">
        <v>3745</v>
      </c>
      <c r="C116" s="93">
        <v>2993.66</v>
      </c>
      <c r="D116" s="95">
        <v>46722</v>
      </c>
    </row>
    <row r="117" spans="2:4">
      <c r="B117" s="92" t="s">
        <v>2635</v>
      </c>
      <c r="C117" s="93">
        <v>1487.5</v>
      </c>
      <c r="D117" s="95">
        <v>46722</v>
      </c>
    </row>
    <row r="118" spans="2:4">
      <c r="B118" s="92" t="s">
        <v>3767</v>
      </c>
      <c r="C118" s="93">
        <v>12805.71</v>
      </c>
      <c r="D118" s="95">
        <v>46722</v>
      </c>
    </row>
    <row r="119" spans="2:4">
      <c r="B119" s="92" t="s">
        <v>3760</v>
      </c>
      <c r="C119" s="93">
        <v>14153.86</v>
      </c>
      <c r="D119" s="95">
        <v>46784</v>
      </c>
    </row>
    <row r="120" spans="2:4">
      <c r="B120" s="92" t="s">
        <v>2629</v>
      </c>
      <c r="C120" s="93">
        <v>2243.2600000000002</v>
      </c>
      <c r="D120" s="95">
        <v>46813</v>
      </c>
    </row>
    <row r="121" spans="2:4">
      <c r="B121" s="92" t="s">
        <v>3724</v>
      </c>
      <c r="C121" s="93">
        <v>16459.099999999999</v>
      </c>
      <c r="D121" s="95">
        <v>46844</v>
      </c>
    </row>
    <row r="122" spans="2:4">
      <c r="B122" s="92" t="s">
        <v>2646</v>
      </c>
      <c r="C122" s="93">
        <v>992.88</v>
      </c>
      <c r="D122" s="95">
        <v>46905</v>
      </c>
    </row>
    <row r="123" spans="2:4">
      <c r="B123" s="92" t="s">
        <v>3709</v>
      </c>
      <c r="C123" s="93">
        <v>37.25</v>
      </c>
      <c r="D123" s="95">
        <v>46935</v>
      </c>
    </row>
    <row r="124" spans="2:4">
      <c r="B124" s="92" t="s">
        <v>3713</v>
      </c>
      <c r="C124" s="93">
        <v>181.74</v>
      </c>
      <c r="D124" s="95">
        <v>46935</v>
      </c>
    </row>
    <row r="125" spans="2:4">
      <c r="B125" s="92" t="s">
        <v>3718</v>
      </c>
      <c r="C125" s="93">
        <v>68.09</v>
      </c>
      <c r="D125" s="95">
        <v>46935</v>
      </c>
    </row>
    <row r="126" spans="2:4">
      <c r="B126" s="92" t="s">
        <v>3720</v>
      </c>
      <c r="C126" s="93">
        <v>398.09</v>
      </c>
      <c r="D126" s="95">
        <v>46935</v>
      </c>
    </row>
    <row r="127" spans="2:4">
      <c r="B127" s="92" t="s">
        <v>3723</v>
      </c>
      <c r="C127" s="93">
        <v>720.21</v>
      </c>
      <c r="D127" s="95">
        <v>46935</v>
      </c>
    </row>
    <row r="128" spans="2:4">
      <c r="B128" s="92" t="s">
        <v>2607</v>
      </c>
      <c r="C128" s="93">
        <v>176.53</v>
      </c>
      <c r="D128" s="95">
        <v>46935</v>
      </c>
    </row>
    <row r="129" spans="2:4">
      <c r="B129" s="92" t="s">
        <v>3728</v>
      </c>
      <c r="C129" s="93">
        <v>0.54</v>
      </c>
      <c r="D129" s="95">
        <v>46935</v>
      </c>
    </row>
    <row r="130" spans="2:4">
      <c r="B130" s="92" t="s">
        <v>3734</v>
      </c>
      <c r="C130" s="93">
        <v>5.07</v>
      </c>
      <c r="D130" s="95">
        <v>46935</v>
      </c>
    </row>
    <row r="131" spans="2:4">
      <c r="B131" s="92" t="s">
        <v>3752</v>
      </c>
      <c r="C131" s="93">
        <v>263.44</v>
      </c>
      <c r="D131" s="95">
        <v>46935</v>
      </c>
    </row>
    <row r="132" spans="2:4">
      <c r="B132" s="92" t="s">
        <v>3736</v>
      </c>
      <c r="C132" s="93">
        <v>15658.53</v>
      </c>
      <c r="D132" s="95">
        <v>46966</v>
      </c>
    </row>
    <row r="133" spans="2:4">
      <c r="B133" s="92" t="s">
        <v>3703</v>
      </c>
      <c r="C133" s="93">
        <v>4750.92</v>
      </c>
      <c r="D133" s="95">
        <v>46997</v>
      </c>
    </row>
    <row r="134" spans="2:4">
      <c r="B134" s="92" t="s">
        <v>3742</v>
      </c>
      <c r="C134" s="93">
        <v>741.75</v>
      </c>
      <c r="D134" s="95">
        <v>46997</v>
      </c>
    </row>
    <row r="135" spans="2:4">
      <c r="B135" s="92" t="s">
        <v>3743</v>
      </c>
      <c r="C135" s="93">
        <v>28.95</v>
      </c>
      <c r="D135" s="95">
        <v>46997</v>
      </c>
    </row>
    <row r="136" spans="2:4">
      <c r="B136" s="92" t="s">
        <v>2577</v>
      </c>
      <c r="C136" s="93">
        <v>1169.48</v>
      </c>
      <c r="D136" s="95">
        <v>46997</v>
      </c>
    </row>
    <row r="137" spans="2:4">
      <c r="B137" s="92" t="s">
        <v>3705</v>
      </c>
      <c r="C137" s="93">
        <v>3536.09</v>
      </c>
      <c r="D137" s="95">
        <v>47027</v>
      </c>
    </row>
    <row r="138" spans="2:4">
      <c r="B138" s="92" t="s">
        <v>3704</v>
      </c>
      <c r="C138" s="93">
        <v>1153.3499999999999</v>
      </c>
      <c r="D138" s="95">
        <v>47088</v>
      </c>
    </row>
    <row r="139" spans="2:4">
      <c r="B139" s="92" t="s">
        <v>3747</v>
      </c>
      <c r="C139" s="93">
        <v>8520.75</v>
      </c>
      <c r="D139" s="95">
        <v>47088</v>
      </c>
    </row>
    <row r="140" spans="2:4">
      <c r="B140" s="92" t="s">
        <v>3748</v>
      </c>
      <c r="C140" s="93">
        <v>19618.490000000002</v>
      </c>
      <c r="D140" s="95">
        <v>47119</v>
      </c>
    </row>
    <row r="141" spans="2:4">
      <c r="B141" s="92" t="s">
        <v>3749</v>
      </c>
      <c r="C141" s="93">
        <v>11220.99</v>
      </c>
      <c r="D141" s="95">
        <v>47119</v>
      </c>
    </row>
    <row r="142" spans="2:4">
      <c r="B142" s="92" t="s">
        <v>3750</v>
      </c>
      <c r="C142" s="93">
        <v>18784.46</v>
      </c>
      <c r="D142" s="95">
        <v>47119</v>
      </c>
    </row>
    <row r="143" spans="2:4">
      <c r="B143" s="92" t="s">
        <v>3761</v>
      </c>
      <c r="C143" s="93">
        <v>805.3</v>
      </c>
      <c r="D143" s="94">
        <v>47119</v>
      </c>
    </row>
    <row r="144" spans="2:4">
      <c r="B144" s="92" t="s">
        <v>3768</v>
      </c>
      <c r="C144" s="93">
        <v>699.87</v>
      </c>
      <c r="D144" s="95">
        <v>47119</v>
      </c>
    </row>
    <row r="145" spans="2:4">
      <c r="B145" s="92" t="s">
        <v>2590</v>
      </c>
      <c r="C145" s="93">
        <v>11938.51</v>
      </c>
      <c r="D145" s="95">
        <v>47178</v>
      </c>
    </row>
    <row r="146" spans="2:4">
      <c r="B146" s="92" t="s">
        <v>2613</v>
      </c>
      <c r="C146" s="93">
        <v>1870.56</v>
      </c>
      <c r="D146" s="95">
        <v>47209</v>
      </c>
    </row>
    <row r="147" spans="2:4">
      <c r="B147" s="92" t="s">
        <v>3763</v>
      </c>
      <c r="C147" s="93">
        <v>17885.560000000001</v>
      </c>
      <c r="D147" s="95">
        <v>47209</v>
      </c>
    </row>
    <row r="148" spans="2:4">
      <c r="B148" s="92" t="s">
        <v>3711</v>
      </c>
      <c r="C148" s="93">
        <v>6179.78</v>
      </c>
      <c r="D148" s="95">
        <v>47239</v>
      </c>
    </row>
    <row r="149" spans="2:4">
      <c r="B149" s="92" t="s">
        <v>3756</v>
      </c>
      <c r="C149" s="93">
        <v>6858.27</v>
      </c>
      <c r="D149" s="95">
        <v>47239</v>
      </c>
    </row>
    <row r="150" spans="2:4">
      <c r="B150" s="92" t="s">
        <v>3758</v>
      </c>
      <c r="C150" s="93">
        <v>6421.25</v>
      </c>
      <c r="D150" s="95">
        <v>47270</v>
      </c>
    </row>
    <row r="151" spans="2:4">
      <c r="B151" s="92" t="s">
        <v>2592</v>
      </c>
      <c r="C151" s="93">
        <v>2481.0500000000002</v>
      </c>
      <c r="D151" s="95">
        <v>47362</v>
      </c>
    </row>
    <row r="152" spans="2:4">
      <c r="B152" s="92" t="s">
        <v>2507</v>
      </c>
      <c r="C152" s="93">
        <v>34069.93</v>
      </c>
      <c r="D152" s="95">
        <v>47392</v>
      </c>
    </row>
    <row r="153" spans="2:4">
      <c r="B153" s="92" t="s">
        <v>3765</v>
      </c>
      <c r="C153" s="93">
        <v>23336.74</v>
      </c>
      <c r="D153" s="95">
        <v>47392</v>
      </c>
    </row>
    <row r="154" spans="2:4">
      <c r="B154" s="92" t="s">
        <v>3726</v>
      </c>
      <c r="C154" s="93">
        <v>2419.7800000000002</v>
      </c>
      <c r="D154" s="95">
        <v>47453</v>
      </c>
    </row>
    <row r="155" spans="2:4">
      <c r="B155" s="92" t="s">
        <v>3770</v>
      </c>
      <c r="C155" s="93">
        <v>20887.78</v>
      </c>
      <c r="D155" s="95">
        <v>47696</v>
      </c>
    </row>
    <row r="156" spans="2:4">
      <c r="B156" s="92" t="s">
        <v>3735</v>
      </c>
      <c r="C156" s="93">
        <v>16434.77</v>
      </c>
      <c r="D156" s="95">
        <v>47969</v>
      </c>
    </row>
    <row r="157" spans="2:4">
      <c r="B157" s="92" t="s">
        <v>3757</v>
      </c>
      <c r="C157" s="93">
        <v>12357.29</v>
      </c>
      <c r="D157" s="95">
        <v>48000</v>
      </c>
    </row>
    <row r="158" spans="2:4">
      <c r="B158" s="92" t="s">
        <v>3737</v>
      </c>
      <c r="C158" s="93">
        <v>8426.64</v>
      </c>
      <c r="D158" s="95">
        <v>48061</v>
      </c>
    </row>
    <row r="159" spans="2:4">
      <c r="B159" s="92" t="s">
        <v>3738</v>
      </c>
      <c r="C159" s="93">
        <v>8490.9599999999991</v>
      </c>
      <c r="D159" s="95">
        <v>48183</v>
      </c>
    </row>
    <row r="160" spans="2:4">
      <c r="B160" s="92" t="s">
        <v>3764</v>
      </c>
      <c r="C160" s="93">
        <v>836.51</v>
      </c>
      <c r="D160" s="94">
        <v>48214</v>
      </c>
    </row>
    <row r="161" spans="2:4">
      <c r="B161" s="92" t="s">
        <v>3771</v>
      </c>
      <c r="C161" s="93">
        <v>633.91999999999996</v>
      </c>
      <c r="D161" s="94">
        <v>48214</v>
      </c>
    </row>
    <row r="162" spans="2:4">
      <c r="B162" s="92" t="s">
        <v>3772</v>
      </c>
      <c r="C162" s="93">
        <v>2334.0100000000002</v>
      </c>
      <c r="D162" s="94">
        <v>48214</v>
      </c>
    </row>
    <row r="163" spans="2:4">
      <c r="B163" s="92" t="s">
        <v>3769</v>
      </c>
      <c r="C163" s="93">
        <v>20887.78</v>
      </c>
      <c r="D163" s="95">
        <v>48427</v>
      </c>
    </row>
    <row r="164" spans="2:4">
      <c r="B164" s="92" t="s">
        <v>3733</v>
      </c>
      <c r="C164" s="93">
        <v>6265.01</v>
      </c>
      <c r="D164" s="95">
        <v>48700</v>
      </c>
    </row>
    <row r="165" spans="2:4">
      <c r="B165" s="92" t="s">
        <v>3722</v>
      </c>
      <c r="C165" s="93">
        <v>19300.97</v>
      </c>
      <c r="D165" s="95">
        <v>50041</v>
      </c>
    </row>
    <row r="166" spans="2:4">
      <c r="B166" s="92" t="s">
        <v>3698</v>
      </c>
      <c r="C166" s="93">
        <v>23693.32</v>
      </c>
      <c r="D166" s="95">
        <v>51592</v>
      </c>
    </row>
  </sheetData>
  <sheetProtection sheet="1" objects="1" scenarios="1"/>
  <sortState ref="A51:BI169">
    <sortCondition ref="D51:D169"/>
  </sortState>
  <mergeCells count="1">
    <mergeCell ref="B7:D7"/>
  </mergeCells>
  <dataValidations count="1">
    <dataValidation allowBlank="1" showInputMessage="1" showErrorMessage="1" sqref="C1:C4 B46:D47 B167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3627</v>
      </c>
    </row>
    <row r="3" spans="2:18" s="1" customFormat="1">
      <c r="B3" s="2" t="s">
        <v>2</v>
      </c>
      <c r="C3" s="26" t="s">
        <v>3628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31" t="s">
        <v>173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385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381</v>
      </c>
      <c r="D27" s="16"/>
    </row>
    <row r="28" spans="2:16">
      <c r="B28" t="s">
        <v>383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3627</v>
      </c>
    </row>
    <row r="3" spans="2:18" s="1" customFormat="1">
      <c r="B3" s="2" t="s">
        <v>2</v>
      </c>
      <c r="C3" s="26" t="s">
        <v>3628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31" t="s">
        <v>177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386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1130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262</v>
      </c>
      <c r="D26" s="16"/>
    </row>
    <row r="27" spans="2:16">
      <c r="B27" t="s">
        <v>381</v>
      </c>
      <c r="D27" s="16"/>
    </row>
    <row r="28" spans="2:16">
      <c r="B28" t="s">
        <v>383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3627</v>
      </c>
    </row>
    <row r="3" spans="2:53" s="1" customFormat="1">
      <c r="B3" s="2" t="s">
        <v>2</v>
      </c>
      <c r="C3" s="26" t="s">
        <v>3628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53" ht="27.75" customHeight="1">
      <c r="B7" s="126" t="s">
        <v>69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8.26</v>
      </c>
      <c r="I11" s="7"/>
      <c r="J11" s="7"/>
      <c r="K11" s="77">
        <v>7.6E-3</v>
      </c>
      <c r="L11" s="76">
        <v>967452450.25</v>
      </c>
      <c r="M11" s="7"/>
      <c r="N11" s="76">
        <v>0</v>
      </c>
      <c r="O11" s="76">
        <v>1191728.3364283543</v>
      </c>
      <c r="P11" s="7"/>
      <c r="Q11" s="77">
        <v>1</v>
      </c>
      <c r="R11" s="77">
        <v>0.1096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8.1199999999999992</v>
      </c>
      <c r="K12" s="81">
        <v>7.3000000000000001E-3</v>
      </c>
      <c r="L12" s="82">
        <v>962964057.24000001</v>
      </c>
      <c r="N12" s="82">
        <v>0</v>
      </c>
      <c r="O12" s="82">
        <v>1176028.236437907</v>
      </c>
      <c r="Q12" s="81">
        <v>0.98680000000000001</v>
      </c>
      <c r="R12" s="81">
        <v>0.1081</v>
      </c>
    </row>
    <row r="13" spans="2:53">
      <c r="B13" s="80" t="s">
        <v>263</v>
      </c>
      <c r="C13" s="16"/>
      <c r="D13" s="16"/>
      <c r="H13" s="82">
        <v>6.72</v>
      </c>
      <c r="K13" s="81">
        <v>2.0999999999999999E-3</v>
      </c>
      <c r="L13" s="82">
        <v>434748037.45999998</v>
      </c>
      <c r="N13" s="82">
        <v>0</v>
      </c>
      <c r="O13" s="82">
        <v>541245.894630444</v>
      </c>
      <c r="Q13" s="81">
        <v>0.45419999999999999</v>
      </c>
      <c r="R13" s="81">
        <v>4.9799999999999997E-2</v>
      </c>
    </row>
    <row r="14" spans="2:53">
      <c r="B14" s="80" t="s">
        <v>264</v>
      </c>
      <c r="C14" s="16"/>
      <c r="D14" s="16"/>
      <c r="H14" s="82">
        <v>6.72</v>
      </c>
      <c r="K14" s="81">
        <v>2.0999999999999999E-3</v>
      </c>
      <c r="L14" s="82">
        <v>434748037.45999998</v>
      </c>
      <c r="N14" s="82">
        <v>0</v>
      </c>
      <c r="O14" s="82">
        <v>541245.894630444</v>
      </c>
      <c r="Q14" s="81">
        <v>0.45419999999999999</v>
      </c>
      <c r="R14" s="81">
        <v>4.9799999999999997E-2</v>
      </c>
    </row>
    <row r="15" spans="2:53">
      <c r="B15" t="s">
        <v>265</v>
      </c>
      <c r="C15" t="s">
        <v>266</v>
      </c>
      <c r="D15" t="s">
        <v>100</v>
      </c>
      <c r="E15" t="s">
        <v>267</v>
      </c>
      <c r="G15" t="s">
        <v>268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52815050.670000002</v>
      </c>
      <c r="M15" s="78">
        <v>139.44999999999999</v>
      </c>
      <c r="N15" s="78">
        <v>0</v>
      </c>
      <c r="O15" s="78">
        <v>73650.588159314997</v>
      </c>
      <c r="P15" s="79">
        <v>3.3999999999999998E-3</v>
      </c>
      <c r="Q15" s="79">
        <v>6.1800000000000001E-2</v>
      </c>
      <c r="R15" s="79">
        <v>6.7999999999999996E-3</v>
      </c>
    </row>
    <row r="16" spans="2:53">
      <c r="B16" t="s">
        <v>269</v>
      </c>
      <c r="C16" t="s">
        <v>270</v>
      </c>
      <c r="D16" t="s">
        <v>100</v>
      </c>
      <c r="E16" t="s">
        <v>267</v>
      </c>
      <c r="G16" t="s">
        <v>271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47441396.700000003</v>
      </c>
      <c r="M16" s="78">
        <v>149</v>
      </c>
      <c r="N16" s="78">
        <v>0</v>
      </c>
      <c r="O16" s="78">
        <v>70687.681083000003</v>
      </c>
      <c r="P16" s="79">
        <v>4.1000000000000003E-3</v>
      </c>
      <c r="Q16" s="79">
        <v>5.9299999999999999E-2</v>
      </c>
      <c r="R16" s="79">
        <v>6.4999999999999997E-3</v>
      </c>
    </row>
    <row r="17" spans="2:18">
      <c r="B17" t="s">
        <v>272</v>
      </c>
      <c r="C17" t="s">
        <v>273</v>
      </c>
      <c r="D17" t="s">
        <v>100</v>
      </c>
      <c r="E17" t="s">
        <v>267</v>
      </c>
      <c r="G17" t="s">
        <v>274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23127000.859999999</v>
      </c>
      <c r="M17" s="78">
        <v>107.7</v>
      </c>
      <c r="N17" s="78">
        <v>0</v>
      </c>
      <c r="O17" s="78">
        <v>24907.779926219999</v>
      </c>
      <c r="P17" s="79">
        <v>1.6000000000000001E-3</v>
      </c>
      <c r="Q17" s="79">
        <v>2.0899999999999998E-2</v>
      </c>
      <c r="R17" s="79">
        <v>2.3E-3</v>
      </c>
    </row>
    <row r="18" spans="2:18">
      <c r="B18" t="s">
        <v>275</v>
      </c>
      <c r="C18" t="s">
        <v>276</v>
      </c>
      <c r="D18" t="s">
        <v>100</v>
      </c>
      <c r="E18" t="s">
        <v>267</v>
      </c>
      <c r="G18" t="s">
        <v>277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31055444.140000001</v>
      </c>
      <c r="M18" s="78">
        <v>111.32</v>
      </c>
      <c r="N18" s="78">
        <v>0</v>
      </c>
      <c r="O18" s="78">
        <v>34570.920416647998</v>
      </c>
      <c r="P18" s="79">
        <v>2E-3</v>
      </c>
      <c r="Q18" s="79">
        <v>2.9000000000000001E-2</v>
      </c>
      <c r="R18" s="79">
        <v>3.2000000000000002E-3</v>
      </c>
    </row>
    <row r="19" spans="2:18">
      <c r="B19" t="s">
        <v>278</v>
      </c>
      <c r="C19" t="s">
        <v>279</v>
      </c>
      <c r="D19" t="s">
        <v>100</v>
      </c>
      <c r="E19" t="s">
        <v>267</v>
      </c>
      <c r="G19" t="s">
        <v>280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77863885.310000002</v>
      </c>
      <c r="M19" s="78">
        <v>108.8</v>
      </c>
      <c r="N19" s="78">
        <v>0</v>
      </c>
      <c r="O19" s="78">
        <v>84715.907217279993</v>
      </c>
      <c r="P19" s="79">
        <v>4.5999999999999999E-3</v>
      </c>
      <c r="Q19" s="79">
        <v>7.1099999999999997E-2</v>
      </c>
      <c r="R19" s="79">
        <v>7.7999999999999996E-3</v>
      </c>
    </row>
    <row r="20" spans="2:18">
      <c r="B20" t="s">
        <v>281</v>
      </c>
      <c r="C20" t="s">
        <v>282</v>
      </c>
      <c r="D20" t="s">
        <v>100</v>
      </c>
      <c r="E20" t="s">
        <v>267</v>
      </c>
      <c r="G20" t="s">
        <v>283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46054793.07</v>
      </c>
      <c r="M20" s="78">
        <v>105.65</v>
      </c>
      <c r="N20" s="78">
        <v>0</v>
      </c>
      <c r="O20" s="78">
        <v>48656.888878455</v>
      </c>
      <c r="P20" s="79">
        <v>3.3999999999999998E-3</v>
      </c>
      <c r="Q20" s="79">
        <v>4.0800000000000003E-2</v>
      </c>
      <c r="R20" s="79">
        <v>4.4999999999999997E-3</v>
      </c>
    </row>
    <row r="21" spans="2:18">
      <c r="B21" t="s">
        <v>284</v>
      </c>
      <c r="C21" t="s">
        <v>285</v>
      </c>
      <c r="D21" t="s">
        <v>100</v>
      </c>
      <c r="E21" t="s">
        <v>267</v>
      </c>
      <c r="G21" t="s">
        <v>286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171462.24</v>
      </c>
      <c r="M21" s="78">
        <v>100.23</v>
      </c>
      <c r="N21" s="78">
        <v>0</v>
      </c>
      <c r="O21" s="78">
        <v>171.85660315199999</v>
      </c>
      <c r="P21" s="79">
        <v>0</v>
      </c>
      <c r="Q21" s="79">
        <v>1E-4</v>
      </c>
      <c r="R21" s="79">
        <v>0</v>
      </c>
    </row>
    <row r="22" spans="2:18">
      <c r="B22" t="s">
        <v>287</v>
      </c>
      <c r="C22" t="s">
        <v>288</v>
      </c>
      <c r="D22" t="s">
        <v>100</v>
      </c>
      <c r="E22" t="s">
        <v>267</v>
      </c>
      <c r="G22" t="s">
        <v>289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28163666.670000002</v>
      </c>
      <c r="M22" s="78">
        <v>163.28</v>
      </c>
      <c r="N22" s="78">
        <v>0</v>
      </c>
      <c r="O22" s="78">
        <v>45985.634938775998</v>
      </c>
      <c r="P22" s="79">
        <v>1.6000000000000001E-3</v>
      </c>
      <c r="Q22" s="79">
        <v>3.8600000000000002E-2</v>
      </c>
      <c r="R22" s="79">
        <v>4.1999999999999997E-3</v>
      </c>
    </row>
    <row r="23" spans="2:18">
      <c r="B23" t="s">
        <v>290</v>
      </c>
      <c r="C23" t="s">
        <v>291</v>
      </c>
      <c r="D23" t="s">
        <v>100</v>
      </c>
      <c r="E23" t="s">
        <v>267</v>
      </c>
      <c r="G23" t="s">
        <v>292</v>
      </c>
      <c r="H23" s="78">
        <v>12.9</v>
      </c>
      <c r="I23" t="s">
        <v>102</v>
      </c>
      <c r="J23" s="79">
        <v>0.04</v>
      </c>
      <c r="K23" s="79">
        <v>1.4E-3</v>
      </c>
      <c r="L23" s="78">
        <v>19068324.949999999</v>
      </c>
      <c r="M23" s="78">
        <v>196.5</v>
      </c>
      <c r="N23" s="78">
        <v>0</v>
      </c>
      <c r="O23" s="78">
        <v>37469.258526750004</v>
      </c>
      <c r="P23" s="79">
        <v>1.1999999999999999E-3</v>
      </c>
      <c r="Q23" s="79">
        <v>3.1399999999999997E-2</v>
      </c>
      <c r="R23" s="79">
        <v>3.3999999999999998E-3</v>
      </c>
    </row>
    <row r="24" spans="2:18">
      <c r="B24" t="s">
        <v>293</v>
      </c>
      <c r="C24" t="s">
        <v>294</v>
      </c>
      <c r="D24" t="s">
        <v>100</v>
      </c>
      <c r="E24" t="s">
        <v>267</v>
      </c>
      <c r="G24" t="s">
        <v>295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81855513.519999996</v>
      </c>
      <c r="M24" s="78">
        <v>111.99</v>
      </c>
      <c r="N24" s="78">
        <v>0</v>
      </c>
      <c r="O24" s="78">
        <v>91669.989591047997</v>
      </c>
      <c r="P24" s="79">
        <v>4.8999999999999998E-3</v>
      </c>
      <c r="Q24" s="79">
        <v>7.6899999999999996E-2</v>
      </c>
      <c r="R24" s="79">
        <v>8.3999999999999995E-3</v>
      </c>
    </row>
    <row r="25" spans="2:18">
      <c r="B25" t="s">
        <v>296</v>
      </c>
      <c r="C25" t="s">
        <v>297</v>
      </c>
      <c r="D25" t="s">
        <v>100</v>
      </c>
      <c r="E25" t="s">
        <v>267</v>
      </c>
      <c r="G25" t="s">
        <v>298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27131499.329999998</v>
      </c>
      <c r="M25" s="78">
        <v>106</v>
      </c>
      <c r="N25" s="78">
        <v>0</v>
      </c>
      <c r="O25" s="78">
        <v>28759.389289800001</v>
      </c>
      <c r="P25" s="79">
        <v>2.5000000000000001E-3</v>
      </c>
      <c r="Q25" s="79">
        <v>2.41E-2</v>
      </c>
      <c r="R25" s="79">
        <v>2.5999999999999999E-3</v>
      </c>
    </row>
    <row r="26" spans="2:18">
      <c r="B26" s="80" t="s">
        <v>299</v>
      </c>
      <c r="C26" s="16"/>
      <c r="D26" s="16"/>
      <c r="H26" s="82">
        <v>9.31</v>
      </c>
      <c r="K26" s="81">
        <v>1.17E-2</v>
      </c>
      <c r="L26" s="82">
        <v>528216019.77999997</v>
      </c>
      <c r="N26" s="82">
        <v>0</v>
      </c>
      <c r="O26" s="82">
        <v>634782.34180746297</v>
      </c>
      <c r="Q26" s="81">
        <v>0.53269999999999995</v>
      </c>
      <c r="R26" s="81">
        <v>5.8400000000000001E-2</v>
      </c>
    </row>
    <row r="27" spans="2:18">
      <c r="B27" s="80" t="s">
        <v>300</v>
      </c>
      <c r="C27" s="16"/>
      <c r="D27" s="16"/>
      <c r="H27" s="82">
        <v>0.5</v>
      </c>
      <c r="K27" s="81">
        <v>2.5000000000000001E-3</v>
      </c>
      <c r="L27" s="82">
        <v>672459.11</v>
      </c>
      <c r="N27" s="82">
        <v>0</v>
      </c>
      <c r="O27" s="82">
        <v>671.69995131500002</v>
      </c>
      <c r="Q27" s="81">
        <v>5.9999999999999995E-4</v>
      </c>
      <c r="R27" s="81">
        <v>1E-4</v>
      </c>
    </row>
    <row r="28" spans="2:18">
      <c r="B28" t="s">
        <v>301</v>
      </c>
      <c r="C28" t="s">
        <v>302</v>
      </c>
      <c r="D28" t="s">
        <v>100</v>
      </c>
      <c r="E28" t="s">
        <v>267</v>
      </c>
      <c r="G28" t="s">
        <v>303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60425.39</v>
      </c>
      <c r="M28" s="78">
        <v>99.99</v>
      </c>
      <c r="N28" s="78">
        <v>0</v>
      </c>
      <c r="O28" s="78">
        <v>60.419347461000001</v>
      </c>
      <c r="P28" s="79">
        <v>0</v>
      </c>
      <c r="Q28" s="79">
        <v>1E-4</v>
      </c>
      <c r="R28" s="79">
        <v>0</v>
      </c>
    </row>
    <row r="29" spans="2:18">
      <c r="B29" t="s">
        <v>304</v>
      </c>
      <c r="C29" t="s">
        <v>305</v>
      </c>
      <c r="D29" t="s">
        <v>100</v>
      </c>
      <c r="E29" t="s">
        <v>267</v>
      </c>
      <c r="G29" t="s">
        <v>306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168949.29</v>
      </c>
      <c r="M29" s="78">
        <v>99.88</v>
      </c>
      <c r="N29" s="78">
        <v>0</v>
      </c>
      <c r="O29" s="78">
        <v>168.74655085200001</v>
      </c>
      <c r="P29" s="79">
        <v>0</v>
      </c>
      <c r="Q29" s="79">
        <v>1E-4</v>
      </c>
      <c r="R29" s="79">
        <v>0</v>
      </c>
    </row>
    <row r="30" spans="2:18">
      <c r="B30" t="s">
        <v>307</v>
      </c>
      <c r="C30" t="s">
        <v>308</v>
      </c>
      <c r="D30" t="s">
        <v>100</v>
      </c>
      <c r="E30" t="s">
        <v>267</v>
      </c>
      <c r="G30" t="s">
        <v>309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66576.31</v>
      </c>
      <c r="M30" s="78">
        <v>99.8</v>
      </c>
      <c r="N30" s="78">
        <v>0</v>
      </c>
      <c r="O30" s="78">
        <v>66.443157380000002</v>
      </c>
      <c r="P30" s="79">
        <v>0</v>
      </c>
      <c r="Q30" s="79">
        <v>1E-4</v>
      </c>
      <c r="R30" s="79">
        <v>0</v>
      </c>
    </row>
    <row r="31" spans="2:18">
      <c r="B31" t="s">
        <v>310</v>
      </c>
      <c r="C31" t="s">
        <v>311</v>
      </c>
      <c r="D31" t="s">
        <v>100</v>
      </c>
      <c r="E31" t="s">
        <v>267</v>
      </c>
      <c r="G31" t="s">
        <v>312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104385.95</v>
      </c>
      <c r="M31" s="78">
        <v>99.87</v>
      </c>
      <c r="N31" s="78">
        <v>0</v>
      </c>
      <c r="O31" s="78">
        <v>104.250248265</v>
      </c>
      <c r="P31" s="79">
        <v>0</v>
      </c>
      <c r="Q31" s="79">
        <v>1E-4</v>
      </c>
      <c r="R31" s="79">
        <v>0</v>
      </c>
    </row>
    <row r="32" spans="2:18">
      <c r="B32" t="s">
        <v>313</v>
      </c>
      <c r="C32" t="s">
        <v>314</v>
      </c>
      <c r="D32" t="s">
        <v>100</v>
      </c>
      <c r="E32" t="s">
        <v>267</v>
      </c>
      <c r="G32" t="s">
        <v>309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68916.259999999995</v>
      </c>
      <c r="M32" s="78">
        <v>99.85</v>
      </c>
      <c r="N32" s="78">
        <v>0</v>
      </c>
      <c r="O32" s="78">
        <v>68.812885609999995</v>
      </c>
      <c r="P32" s="79">
        <v>0</v>
      </c>
      <c r="Q32" s="79">
        <v>1E-4</v>
      </c>
      <c r="R32" s="79">
        <v>0</v>
      </c>
    </row>
    <row r="33" spans="2:18">
      <c r="B33" t="s">
        <v>315</v>
      </c>
      <c r="C33" t="s">
        <v>316</v>
      </c>
      <c r="D33" t="s">
        <v>100</v>
      </c>
      <c r="E33" t="s">
        <v>267</v>
      </c>
      <c r="G33" t="s">
        <v>317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13013.02</v>
      </c>
      <c r="M33" s="78">
        <v>99.82</v>
      </c>
      <c r="N33" s="78">
        <v>0</v>
      </c>
      <c r="O33" s="78">
        <v>12.989596563999999</v>
      </c>
      <c r="P33" s="79">
        <v>0</v>
      </c>
      <c r="Q33" s="79">
        <v>0</v>
      </c>
      <c r="R33" s="79">
        <v>0</v>
      </c>
    </row>
    <row r="34" spans="2:18">
      <c r="B34" t="s">
        <v>318</v>
      </c>
      <c r="C34" t="s">
        <v>319</v>
      </c>
      <c r="D34" t="s">
        <v>100</v>
      </c>
      <c r="E34" t="s">
        <v>267</v>
      </c>
      <c r="G34" t="s">
        <v>320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7645.9</v>
      </c>
      <c r="M34" s="78">
        <v>99.98</v>
      </c>
      <c r="N34" s="78">
        <v>0</v>
      </c>
      <c r="O34" s="78">
        <v>7.6443708199999998</v>
      </c>
      <c r="P34" s="79">
        <v>0</v>
      </c>
      <c r="Q34" s="79">
        <v>0</v>
      </c>
      <c r="R34" s="79">
        <v>0</v>
      </c>
    </row>
    <row r="35" spans="2:18">
      <c r="B35" t="s">
        <v>321</v>
      </c>
      <c r="C35" t="s">
        <v>322</v>
      </c>
      <c r="D35" t="s">
        <v>100</v>
      </c>
      <c r="E35" t="s">
        <v>267</v>
      </c>
      <c r="G35" t="s">
        <v>323</v>
      </c>
      <c r="H35" s="78">
        <v>0.17</v>
      </c>
      <c r="I35" t="s">
        <v>102</v>
      </c>
      <c r="J35" s="79">
        <v>0</v>
      </c>
      <c r="K35" s="79">
        <v>2.3E-3</v>
      </c>
      <c r="L35" s="78">
        <v>18104.150000000001</v>
      </c>
      <c r="M35" s="78">
        <v>99.96</v>
      </c>
      <c r="N35" s="78">
        <v>0</v>
      </c>
      <c r="O35" s="78">
        <v>18.096908339999999</v>
      </c>
      <c r="P35" s="79">
        <v>0</v>
      </c>
      <c r="Q35" s="79">
        <v>0</v>
      </c>
      <c r="R35" s="79">
        <v>0</v>
      </c>
    </row>
    <row r="36" spans="2:18">
      <c r="B36" t="s">
        <v>324</v>
      </c>
      <c r="C36" t="s">
        <v>325</v>
      </c>
      <c r="D36" t="s">
        <v>100</v>
      </c>
      <c r="E36" t="s">
        <v>267</v>
      </c>
      <c r="G36" t="s">
        <v>326</v>
      </c>
      <c r="H36" s="78">
        <v>0.35</v>
      </c>
      <c r="I36" t="s">
        <v>102</v>
      </c>
      <c r="J36" s="79">
        <v>0</v>
      </c>
      <c r="K36" s="79">
        <v>2.3E-3</v>
      </c>
      <c r="L36" s="78">
        <v>20445.79</v>
      </c>
      <c r="M36" s="78">
        <v>99.92</v>
      </c>
      <c r="N36" s="78">
        <v>0</v>
      </c>
      <c r="O36" s="78">
        <v>20.429433368000002</v>
      </c>
      <c r="P36" s="79">
        <v>0</v>
      </c>
      <c r="Q36" s="79">
        <v>0</v>
      </c>
      <c r="R36" s="79">
        <v>0</v>
      </c>
    </row>
    <row r="37" spans="2:18">
      <c r="B37" t="s">
        <v>327</v>
      </c>
      <c r="C37" t="s">
        <v>328</v>
      </c>
      <c r="D37" t="s">
        <v>100</v>
      </c>
      <c r="E37" t="s">
        <v>267</v>
      </c>
      <c r="G37" t="s">
        <v>329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143997.04999999999</v>
      </c>
      <c r="M37" s="78">
        <v>99.91</v>
      </c>
      <c r="N37" s="78">
        <v>0</v>
      </c>
      <c r="O37" s="78">
        <v>143.86745265499999</v>
      </c>
      <c r="P37" s="79">
        <v>0</v>
      </c>
      <c r="Q37" s="79">
        <v>1E-4</v>
      </c>
      <c r="R37" s="79">
        <v>0</v>
      </c>
    </row>
    <row r="38" spans="2:18">
      <c r="B38" s="80" t="s">
        <v>330</v>
      </c>
      <c r="C38" s="16"/>
      <c r="D38" s="16"/>
      <c r="H38" s="82">
        <v>9.32</v>
      </c>
      <c r="K38" s="81">
        <v>1.17E-2</v>
      </c>
      <c r="L38" s="82">
        <v>527543560.67000002</v>
      </c>
      <c r="N38" s="82">
        <v>0</v>
      </c>
      <c r="O38" s="82">
        <v>634110.64185614802</v>
      </c>
      <c r="Q38" s="81">
        <v>0.53210000000000002</v>
      </c>
      <c r="R38" s="81">
        <v>5.8299999999999998E-2</v>
      </c>
    </row>
    <row r="39" spans="2:18">
      <c r="B39" t="s">
        <v>331</v>
      </c>
      <c r="C39" t="s">
        <v>332</v>
      </c>
      <c r="D39" t="s">
        <v>100</v>
      </c>
      <c r="E39" t="s">
        <v>267</v>
      </c>
      <c r="G39" t="s">
        <v>333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3174369.79</v>
      </c>
      <c r="M39" s="78">
        <v>111.19</v>
      </c>
      <c r="N39" s="78">
        <v>0</v>
      </c>
      <c r="O39" s="78">
        <v>3529.5817695010001</v>
      </c>
      <c r="P39" s="79">
        <v>2.0000000000000001E-4</v>
      </c>
      <c r="Q39" s="79">
        <v>3.0000000000000001E-3</v>
      </c>
      <c r="R39" s="79">
        <v>2.9999999999999997E-4</v>
      </c>
    </row>
    <row r="40" spans="2:18">
      <c r="B40" t="s">
        <v>334</v>
      </c>
      <c r="C40" t="s">
        <v>335</v>
      </c>
      <c r="D40" t="s">
        <v>100</v>
      </c>
      <c r="E40" t="s">
        <v>267</v>
      </c>
      <c r="G40" t="s">
        <v>336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2988598.2</v>
      </c>
      <c r="M40" s="78">
        <v>100.3</v>
      </c>
      <c r="N40" s="78">
        <v>0</v>
      </c>
      <c r="O40" s="78">
        <v>2997.5639946000001</v>
      </c>
      <c r="P40" s="79">
        <v>2.0000000000000001E-4</v>
      </c>
      <c r="Q40" s="79">
        <v>2.5000000000000001E-3</v>
      </c>
      <c r="R40" s="79">
        <v>2.9999999999999997E-4</v>
      </c>
    </row>
    <row r="41" spans="2:18">
      <c r="B41" t="s">
        <v>337</v>
      </c>
      <c r="C41" t="s">
        <v>338</v>
      </c>
      <c r="D41" t="s">
        <v>100</v>
      </c>
      <c r="E41" t="s">
        <v>267</v>
      </c>
      <c r="G41" t="s">
        <v>339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25000096.489999998</v>
      </c>
      <c r="M41" s="78">
        <v>110.31</v>
      </c>
      <c r="N41" s="78">
        <v>0</v>
      </c>
      <c r="O41" s="78">
        <v>27577.606438119001</v>
      </c>
      <c r="P41" s="79">
        <v>1.4E-3</v>
      </c>
      <c r="Q41" s="79">
        <v>2.3099999999999999E-2</v>
      </c>
      <c r="R41" s="79">
        <v>2.5000000000000001E-3</v>
      </c>
    </row>
    <row r="42" spans="2:18">
      <c r="B42" t="s">
        <v>340</v>
      </c>
      <c r="C42" t="s">
        <v>341</v>
      </c>
      <c r="D42" t="s">
        <v>100</v>
      </c>
      <c r="E42" t="s">
        <v>267</v>
      </c>
      <c r="G42" t="s">
        <v>342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28491370.030000001</v>
      </c>
      <c r="M42" s="78">
        <v>107.5</v>
      </c>
      <c r="N42" s="78">
        <v>0</v>
      </c>
      <c r="O42" s="78">
        <v>30628.222782249999</v>
      </c>
      <c r="P42" s="79">
        <v>1.6999999999999999E-3</v>
      </c>
      <c r="Q42" s="79">
        <v>2.5700000000000001E-2</v>
      </c>
      <c r="R42" s="79">
        <v>2.8E-3</v>
      </c>
    </row>
    <row r="43" spans="2:18">
      <c r="B43" t="s">
        <v>343</v>
      </c>
      <c r="C43" t="s">
        <v>344</v>
      </c>
      <c r="D43" t="s">
        <v>100</v>
      </c>
      <c r="E43" t="s">
        <v>267</v>
      </c>
      <c r="G43" t="s">
        <v>345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106459779.51000001</v>
      </c>
      <c r="M43" s="78">
        <v>132.96</v>
      </c>
      <c r="N43" s="78">
        <v>0</v>
      </c>
      <c r="O43" s="78">
        <v>141548.922836496</v>
      </c>
      <c r="P43" s="79">
        <v>6.7000000000000002E-3</v>
      </c>
      <c r="Q43" s="79">
        <v>0.1188</v>
      </c>
      <c r="R43" s="79">
        <v>1.2999999999999999E-2</v>
      </c>
    </row>
    <row r="44" spans="2:18">
      <c r="B44" t="s">
        <v>346</v>
      </c>
      <c r="C44" t="s">
        <v>347</v>
      </c>
      <c r="D44" t="s">
        <v>100</v>
      </c>
      <c r="E44" t="s">
        <v>267</v>
      </c>
      <c r="G44" t="s">
        <v>348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90974348.25</v>
      </c>
      <c r="M44" s="78">
        <v>106.39</v>
      </c>
      <c r="N44" s="78">
        <v>0</v>
      </c>
      <c r="O44" s="78">
        <v>96787.609103174997</v>
      </c>
      <c r="P44" s="79">
        <v>4.7000000000000002E-3</v>
      </c>
      <c r="Q44" s="79">
        <v>8.1199999999999994E-2</v>
      </c>
      <c r="R44" s="79">
        <v>8.8999999999999999E-3</v>
      </c>
    </row>
    <row r="45" spans="2:18">
      <c r="B45" t="s">
        <v>349</v>
      </c>
      <c r="C45" t="s">
        <v>350</v>
      </c>
      <c r="D45" t="s">
        <v>100</v>
      </c>
      <c r="E45" t="s">
        <v>267</v>
      </c>
      <c r="G45" t="s">
        <v>351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34667643.210000001</v>
      </c>
      <c r="M45" s="78">
        <v>111.16</v>
      </c>
      <c r="N45" s="78">
        <v>0</v>
      </c>
      <c r="O45" s="78">
        <v>38536.552192235999</v>
      </c>
      <c r="P45" s="79">
        <v>2E-3</v>
      </c>
      <c r="Q45" s="79">
        <v>3.2300000000000002E-2</v>
      </c>
      <c r="R45" s="79">
        <v>3.5000000000000001E-3</v>
      </c>
    </row>
    <row r="46" spans="2:18">
      <c r="B46" t="s">
        <v>352</v>
      </c>
      <c r="C46" t="s">
        <v>353</v>
      </c>
      <c r="D46" t="s">
        <v>100</v>
      </c>
      <c r="E46" t="s">
        <v>267</v>
      </c>
      <c r="G46" t="s">
        <v>354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661424.56000000006</v>
      </c>
      <c r="M46" s="78">
        <v>101.73</v>
      </c>
      <c r="N46" s="78">
        <v>0</v>
      </c>
      <c r="O46" s="78">
        <v>672.86720488799995</v>
      </c>
      <c r="P46" s="79">
        <v>0</v>
      </c>
      <c r="Q46" s="79">
        <v>5.9999999999999995E-4</v>
      </c>
      <c r="R46" s="79">
        <v>1E-4</v>
      </c>
    </row>
    <row r="47" spans="2:18">
      <c r="B47" t="s">
        <v>355</v>
      </c>
      <c r="C47" t="s">
        <v>356</v>
      </c>
      <c r="D47" t="s">
        <v>100</v>
      </c>
      <c r="E47" t="s">
        <v>267</v>
      </c>
      <c r="G47" t="s">
        <v>339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25096763.079999998</v>
      </c>
      <c r="M47" s="78">
        <v>137.18</v>
      </c>
      <c r="N47" s="78">
        <v>0</v>
      </c>
      <c r="O47" s="78">
        <v>34427.739593143997</v>
      </c>
      <c r="P47" s="79">
        <v>1.5E-3</v>
      </c>
      <c r="Q47" s="79">
        <v>2.8899999999999999E-2</v>
      </c>
      <c r="R47" s="79">
        <v>3.2000000000000002E-3</v>
      </c>
    </row>
    <row r="48" spans="2:18">
      <c r="B48" t="s">
        <v>357</v>
      </c>
      <c r="C48" t="s">
        <v>358</v>
      </c>
      <c r="D48" t="s">
        <v>100</v>
      </c>
      <c r="E48" t="s">
        <v>267</v>
      </c>
      <c r="G48" t="s">
        <v>359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33587616.890000001</v>
      </c>
      <c r="M48" s="78">
        <v>112.64</v>
      </c>
      <c r="N48" s="78">
        <v>0</v>
      </c>
      <c r="O48" s="78">
        <v>37833.091664895997</v>
      </c>
      <c r="P48" s="79">
        <v>2.0999999999999999E-3</v>
      </c>
      <c r="Q48" s="79">
        <v>3.1699999999999999E-2</v>
      </c>
      <c r="R48" s="79">
        <v>3.5000000000000001E-3</v>
      </c>
    </row>
    <row r="49" spans="2:18">
      <c r="B49" t="s">
        <v>360</v>
      </c>
      <c r="C49" t="s">
        <v>361</v>
      </c>
      <c r="D49" t="s">
        <v>100</v>
      </c>
      <c r="E49" t="s">
        <v>267</v>
      </c>
      <c r="G49" t="s">
        <v>362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61681513.950000003</v>
      </c>
      <c r="M49" s="78">
        <v>165.1</v>
      </c>
      <c r="N49" s="78">
        <v>0</v>
      </c>
      <c r="O49" s="78">
        <v>101836.17953145001</v>
      </c>
      <c r="P49" s="79">
        <v>3.3999999999999998E-3</v>
      </c>
      <c r="Q49" s="79">
        <v>8.5500000000000007E-2</v>
      </c>
      <c r="R49" s="79">
        <v>9.4000000000000004E-3</v>
      </c>
    </row>
    <row r="50" spans="2:18">
      <c r="B50" t="s">
        <v>363</v>
      </c>
      <c r="C50" t="s">
        <v>364</v>
      </c>
      <c r="D50" t="s">
        <v>100</v>
      </c>
      <c r="E50" t="s">
        <v>267</v>
      </c>
      <c r="G50" t="s">
        <v>323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18765742.149999999</v>
      </c>
      <c r="M50" s="78">
        <v>101.3</v>
      </c>
      <c r="N50" s="78">
        <v>0</v>
      </c>
      <c r="O50" s="78">
        <v>19009.69679795</v>
      </c>
      <c r="P50" s="79">
        <v>1.8E-3</v>
      </c>
      <c r="Q50" s="79">
        <v>1.6E-2</v>
      </c>
      <c r="R50" s="79">
        <v>1.6999999999999999E-3</v>
      </c>
    </row>
    <row r="51" spans="2:18">
      <c r="B51" t="s">
        <v>365</v>
      </c>
      <c r="C51" t="s">
        <v>366</v>
      </c>
      <c r="D51" t="s">
        <v>100</v>
      </c>
      <c r="E51" t="s">
        <v>267</v>
      </c>
      <c r="G51" t="s">
        <v>367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17324637.890000001</v>
      </c>
      <c r="M51" s="78">
        <v>99.3</v>
      </c>
      <c r="N51" s="78">
        <v>0</v>
      </c>
      <c r="O51" s="78">
        <v>17203.36542477</v>
      </c>
      <c r="P51" s="79">
        <v>3.2000000000000002E-3</v>
      </c>
      <c r="Q51" s="79">
        <v>1.44E-2</v>
      </c>
      <c r="R51" s="79">
        <v>1.6000000000000001E-3</v>
      </c>
    </row>
    <row r="52" spans="2:18">
      <c r="B52" t="s">
        <v>368</v>
      </c>
      <c r="C52" t="s">
        <v>369</v>
      </c>
      <c r="D52" t="s">
        <v>100</v>
      </c>
      <c r="E52" t="s">
        <v>267</v>
      </c>
      <c r="G52" t="s">
        <v>370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23170143.960000001</v>
      </c>
      <c r="M52" s="78">
        <v>102.56</v>
      </c>
      <c r="N52" s="78">
        <v>0</v>
      </c>
      <c r="O52" s="78">
        <v>23763.299645375999</v>
      </c>
      <c r="P52" s="79">
        <v>2E-3</v>
      </c>
      <c r="Q52" s="79">
        <v>1.9900000000000001E-2</v>
      </c>
      <c r="R52" s="79">
        <v>2.2000000000000001E-3</v>
      </c>
    </row>
    <row r="53" spans="2:18">
      <c r="B53" t="s">
        <v>371</v>
      </c>
      <c r="C53" t="s">
        <v>372</v>
      </c>
      <c r="D53" t="s">
        <v>100</v>
      </c>
      <c r="E53" t="s">
        <v>267</v>
      </c>
      <c r="G53" t="s">
        <v>373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55499512.710000001</v>
      </c>
      <c r="M53" s="78">
        <v>104.07</v>
      </c>
      <c r="N53" s="78">
        <v>0</v>
      </c>
      <c r="O53" s="78">
        <v>57758.342877297</v>
      </c>
      <c r="P53" s="79">
        <v>3.3E-3</v>
      </c>
      <c r="Q53" s="79">
        <v>4.8500000000000001E-2</v>
      </c>
      <c r="R53" s="79">
        <v>5.3E-3</v>
      </c>
    </row>
    <row r="54" spans="2:18">
      <c r="B54" s="80" t="s">
        <v>374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223</v>
      </c>
      <c r="C55" t="s">
        <v>223</v>
      </c>
      <c r="D55" s="16"/>
      <c r="E55" t="s">
        <v>223</v>
      </c>
      <c r="H55" s="78">
        <v>0</v>
      </c>
      <c r="I55" t="s">
        <v>223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375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223</v>
      </c>
      <c r="C57" t="s">
        <v>223</v>
      </c>
      <c r="D57" s="16"/>
      <c r="E57" t="s">
        <v>223</v>
      </c>
      <c r="H57" s="78">
        <v>0</v>
      </c>
      <c r="I57" t="s">
        <v>223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260</v>
      </c>
      <c r="C58" s="16"/>
      <c r="D58" s="16"/>
      <c r="H58" s="82">
        <v>18.75</v>
      </c>
      <c r="K58" s="81">
        <v>3.49E-2</v>
      </c>
      <c r="L58" s="82">
        <v>4488393.01</v>
      </c>
      <c r="N58" s="82">
        <v>0</v>
      </c>
      <c r="O58" s="82">
        <v>15700.099990447299</v>
      </c>
      <c r="Q58" s="81">
        <v>1.32E-2</v>
      </c>
      <c r="R58" s="81">
        <v>1.4E-3</v>
      </c>
    </row>
    <row r="59" spans="2:18">
      <c r="B59" s="80" t="s">
        <v>376</v>
      </c>
      <c r="C59" s="16"/>
      <c r="D59" s="16"/>
      <c r="H59" s="82">
        <v>18.75</v>
      </c>
      <c r="K59" s="81">
        <v>3.49E-2</v>
      </c>
      <c r="L59" s="82">
        <v>4488393.01</v>
      </c>
      <c r="N59" s="82">
        <v>0</v>
      </c>
      <c r="O59" s="82">
        <v>15700.099990447299</v>
      </c>
      <c r="Q59" s="81">
        <v>1.32E-2</v>
      </c>
      <c r="R59" s="81">
        <v>1.4E-3</v>
      </c>
    </row>
    <row r="60" spans="2:18">
      <c r="B60" t="s">
        <v>377</v>
      </c>
      <c r="C60" t="s">
        <v>378</v>
      </c>
      <c r="D60" t="s">
        <v>123</v>
      </c>
      <c r="E60" t="s">
        <v>379</v>
      </c>
      <c r="F60" t="s">
        <v>229</v>
      </c>
      <c r="G60" t="s">
        <v>309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4488393.01</v>
      </c>
      <c r="M60" s="78">
        <v>98.118750000793867</v>
      </c>
      <c r="N60" s="78">
        <v>0</v>
      </c>
      <c r="O60" s="78">
        <v>15700.099990447299</v>
      </c>
      <c r="P60" s="79">
        <v>2.2000000000000001E-3</v>
      </c>
      <c r="Q60" s="79">
        <v>1.32E-2</v>
      </c>
      <c r="R60" s="79">
        <v>1.4E-3</v>
      </c>
    </row>
    <row r="61" spans="2:18">
      <c r="B61" s="80" t="s">
        <v>380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223</v>
      </c>
      <c r="C62" t="s">
        <v>223</v>
      </c>
      <c r="D62" s="16"/>
      <c r="E62" t="s">
        <v>223</v>
      </c>
      <c r="H62" s="78">
        <v>0</v>
      </c>
      <c r="I62" t="s">
        <v>223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381</v>
      </c>
      <c r="C63" s="16"/>
      <c r="D63" s="16"/>
    </row>
    <row r="64" spans="2:18">
      <c r="B64" t="s">
        <v>382</v>
      </c>
      <c r="C64" s="16"/>
      <c r="D64" s="16"/>
    </row>
    <row r="65" spans="2:4">
      <c r="B65" t="s">
        <v>383</v>
      </c>
      <c r="C65" s="16"/>
      <c r="D65" s="16"/>
    </row>
    <row r="66" spans="2:4">
      <c r="B66" t="s">
        <v>384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3627</v>
      </c>
    </row>
    <row r="3" spans="2:23" s="1" customFormat="1">
      <c r="B3" s="2" t="s">
        <v>2</v>
      </c>
      <c r="C3" s="26" t="s">
        <v>3628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31" t="s">
        <v>179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1130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387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388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262</v>
      </c>
      <c r="D26" s="16"/>
    </row>
    <row r="27" spans="2:23">
      <c r="B27" t="s">
        <v>381</v>
      </c>
      <c r="D27" s="16"/>
    </row>
    <row r="28" spans="2:23">
      <c r="B28" t="s">
        <v>382</v>
      </c>
      <c r="D28" s="16"/>
    </row>
    <row r="29" spans="2:23">
      <c r="B29" t="s">
        <v>383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3627</v>
      </c>
    </row>
    <row r="3" spans="2:68" s="1" customFormat="1">
      <c r="B3" s="2" t="s">
        <v>2</v>
      </c>
      <c r="C3" s="26" t="s">
        <v>3628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26" t="s">
        <v>68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BP6" s="19"/>
    </row>
    <row r="7" spans="2:68" ht="26.25" customHeight="1">
      <c r="B7" s="126" t="s">
        <v>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30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385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386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387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388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262</v>
      </c>
      <c r="C24" s="16"/>
      <c r="D24" s="16"/>
      <c r="E24" s="16"/>
      <c r="F24" s="16"/>
      <c r="G24" s="16"/>
    </row>
    <row r="25" spans="2:21">
      <c r="B25" t="s">
        <v>381</v>
      </c>
      <c r="C25" s="16"/>
      <c r="D25" s="16"/>
      <c r="E25" s="16"/>
      <c r="F25" s="16"/>
      <c r="G25" s="16"/>
    </row>
    <row r="26" spans="2:21">
      <c r="B26" t="s">
        <v>382</v>
      </c>
      <c r="C26" s="16"/>
      <c r="D26" s="16"/>
      <c r="E26" s="16"/>
      <c r="F26" s="16"/>
      <c r="G26" s="16"/>
    </row>
    <row r="27" spans="2:21">
      <c r="B27" t="s">
        <v>383</v>
      </c>
      <c r="C27" s="16"/>
      <c r="D27" s="16"/>
      <c r="E27" s="16"/>
      <c r="F27" s="16"/>
      <c r="G27" s="16"/>
    </row>
    <row r="28" spans="2:21">
      <c r="B28" t="s">
        <v>384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3627</v>
      </c>
    </row>
    <row r="3" spans="2:66" s="1" customFormat="1">
      <c r="B3" s="2" t="s">
        <v>2</v>
      </c>
      <c r="C3" s="26" t="s">
        <v>3628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2:66" ht="26.25" customHeight="1">
      <c r="B7" s="131" t="s">
        <v>89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5.0599999999999996</v>
      </c>
      <c r="L11" s="7"/>
      <c r="M11" s="7"/>
      <c r="N11" s="77">
        <v>3.5700000000000003E-2</v>
      </c>
      <c r="O11" s="76">
        <v>1539532349.73</v>
      </c>
      <c r="P11" s="33"/>
      <c r="Q11" s="76">
        <v>3785.16806</v>
      </c>
      <c r="R11" s="76">
        <v>1991786.8938113786</v>
      </c>
      <c r="S11" s="7"/>
      <c r="T11" s="77">
        <v>1</v>
      </c>
      <c r="U11" s="77">
        <v>0.18310000000000001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4.3099999999999996</v>
      </c>
      <c r="N12" s="81">
        <v>3.1199999999999999E-2</v>
      </c>
      <c r="O12" s="82">
        <v>1436516867.8199999</v>
      </c>
      <c r="Q12" s="82">
        <v>3785.16806</v>
      </c>
      <c r="R12" s="82">
        <v>1631184.3357280795</v>
      </c>
      <c r="T12" s="81">
        <v>0.81899999999999995</v>
      </c>
      <c r="U12" s="81">
        <v>0.15</v>
      </c>
    </row>
    <row r="13" spans="2:66">
      <c r="B13" s="80" t="s">
        <v>385</v>
      </c>
      <c r="C13" s="16"/>
      <c r="D13" s="16"/>
      <c r="E13" s="16"/>
      <c r="F13" s="16"/>
      <c r="K13" s="82">
        <v>4.2699999999999996</v>
      </c>
      <c r="N13" s="81">
        <v>2.64E-2</v>
      </c>
      <c r="O13" s="82">
        <v>1061332213.91</v>
      </c>
      <c r="Q13" s="82">
        <v>3534.5263399999999</v>
      </c>
      <c r="R13" s="82">
        <v>1258461.7488122706</v>
      </c>
      <c r="T13" s="81">
        <v>0.63180000000000003</v>
      </c>
      <c r="U13" s="81">
        <v>0.1157</v>
      </c>
    </row>
    <row r="14" spans="2:66">
      <c r="B14" t="s">
        <v>389</v>
      </c>
      <c r="C14" t="s">
        <v>390</v>
      </c>
      <c r="D14" t="s">
        <v>100</v>
      </c>
      <c r="E14" t="s">
        <v>123</v>
      </c>
      <c r="F14" t="s">
        <v>391</v>
      </c>
      <c r="G14" t="s">
        <v>392</v>
      </c>
      <c r="H14" t="s">
        <v>214</v>
      </c>
      <c r="I14" t="s">
        <v>215</v>
      </c>
      <c r="J14" t="s">
        <v>329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13032020.800000001</v>
      </c>
      <c r="P14" s="78">
        <v>96.1</v>
      </c>
      <c r="Q14" s="78">
        <v>0</v>
      </c>
      <c r="R14" s="78">
        <v>12523.771988799999</v>
      </c>
      <c r="S14" s="79">
        <v>8.6999999999999994E-3</v>
      </c>
      <c r="T14" s="79">
        <v>6.3E-3</v>
      </c>
      <c r="U14" s="79">
        <v>1.1999999999999999E-3</v>
      </c>
    </row>
    <row r="15" spans="2:66">
      <c r="B15" t="s">
        <v>393</v>
      </c>
      <c r="C15" t="s">
        <v>394</v>
      </c>
      <c r="D15" t="s">
        <v>100</v>
      </c>
      <c r="E15" t="s">
        <v>123</v>
      </c>
      <c r="F15" t="s">
        <v>391</v>
      </c>
      <c r="G15" t="s">
        <v>392</v>
      </c>
      <c r="H15" t="s">
        <v>214</v>
      </c>
      <c r="I15" t="s">
        <v>215</v>
      </c>
      <c r="J15" t="s">
        <v>395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3394196.86</v>
      </c>
      <c r="P15" s="78">
        <v>100.92</v>
      </c>
      <c r="Q15" s="78">
        <v>0</v>
      </c>
      <c r="R15" s="78">
        <v>3425.4234711119998</v>
      </c>
      <c r="S15" s="79">
        <v>1.5800000000000002E-2</v>
      </c>
      <c r="T15" s="79">
        <v>1.6999999999999999E-3</v>
      </c>
      <c r="U15" s="79">
        <v>2.9999999999999997E-4</v>
      </c>
    </row>
    <row r="16" spans="2:66">
      <c r="B16" t="s">
        <v>396</v>
      </c>
      <c r="C16" t="s">
        <v>397</v>
      </c>
      <c r="D16" t="s">
        <v>100</v>
      </c>
      <c r="E16" t="s">
        <v>123</v>
      </c>
      <c r="F16" t="s">
        <v>398</v>
      </c>
      <c r="G16" t="s">
        <v>392</v>
      </c>
      <c r="H16" t="s">
        <v>214</v>
      </c>
      <c r="I16" t="s">
        <v>215</v>
      </c>
      <c r="J16" t="s">
        <v>274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12726260.949999999</v>
      </c>
      <c r="P16" s="78">
        <v>100.72</v>
      </c>
      <c r="Q16" s="78">
        <v>0</v>
      </c>
      <c r="R16" s="78">
        <v>12817.89002884</v>
      </c>
      <c r="S16" s="79">
        <v>9.9000000000000008E-3</v>
      </c>
      <c r="T16" s="79">
        <v>6.4000000000000003E-3</v>
      </c>
      <c r="U16" s="79">
        <v>1.1999999999999999E-3</v>
      </c>
    </row>
    <row r="17" spans="2:21">
      <c r="B17" t="s">
        <v>399</v>
      </c>
      <c r="C17" t="s">
        <v>400</v>
      </c>
      <c r="D17" t="s">
        <v>100</v>
      </c>
      <c r="E17" t="s">
        <v>123</v>
      </c>
      <c r="F17" t="s">
        <v>398</v>
      </c>
      <c r="G17" t="s">
        <v>392</v>
      </c>
      <c r="H17" t="s">
        <v>214</v>
      </c>
      <c r="I17" t="s">
        <v>215</v>
      </c>
      <c r="J17" t="s">
        <v>401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14296374.630000001</v>
      </c>
      <c r="P17" s="78">
        <v>99.55</v>
      </c>
      <c r="Q17" s="78">
        <v>0</v>
      </c>
      <c r="R17" s="78">
        <v>14232.040944165001</v>
      </c>
      <c r="S17" s="79">
        <v>2.7000000000000001E-3</v>
      </c>
      <c r="T17" s="79">
        <v>7.1000000000000004E-3</v>
      </c>
      <c r="U17" s="79">
        <v>1.2999999999999999E-3</v>
      </c>
    </row>
    <row r="18" spans="2:21">
      <c r="B18" t="s">
        <v>402</v>
      </c>
      <c r="C18" t="s">
        <v>403</v>
      </c>
      <c r="D18" t="s">
        <v>100</v>
      </c>
      <c r="E18" t="s">
        <v>123</v>
      </c>
      <c r="F18" t="s">
        <v>404</v>
      </c>
      <c r="G18" t="s">
        <v>392</v>
      </c>
      <c r="H18" t="s">
        <v>214</v>
      </c>
      <c r="I18" t="s">
        <v>215</v>
      </c>
      <c r="J18" t="s">
        <v>405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915694.09</v>
      </c>
      <c r="P18" s="78">
        <v>124.83</v>
      </c>
      <c r="Q18" s="78">
        <v>0</v>
      </c>
      <c r="R18" s="78">
        <v>1143.060932547</v>
      </c>
      <c r="S18" s="79">
        <v>4.5999999999999999E-3</v>
      </c>
      <c r="T18" s="79">
        <v>5.9999999999999995E-4</v>
      </c>
      <c r="U18" s="79">
        <v>1E-4</v>
      </c>
    </row>
    <row r="19" spans="2:21">
      <c r="B19" t="s">
        <v>406</v>
      </c>
      <c r="C19" t="s">
        <v>407</v>
      </c>
      <c r="D19" t="s">
        <v>100</v>
      </c>
      <c r="E19" t="s">
        <v>123</v>
      </c>
      <c r="F19" t="s">
        <v>404</v>
      </c>
      <c r="G19" t="s">
        <v>392</v>
      </c>
      <c r="H19" t="s">
        <v>214</v>
      </c>
      <c r="I19" t="s">
        <v>215</v>
      </c>
      <c r="J19" t="s">
        <v>408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7740173.29</v>
      </c>
      <c r="P19" s="78">
        <v>103.19</v>
      </c>
      <c r="Q19" s="78">
        <v>0</v>
      </c>
      <c r="R19" s="78">
        <v>7987.0848179510003</v>
      </c>
      <c r="S19" s="79">
        <v>1.67E-2</v>
      </c>
      <c r="T19" s="79">
        <v>4.0000000000000001E-3</v>
      </c>
      <c r="U19" s="79">
        <v>6.9999999999999999E-4</v>
      </c>
    </row>
    <row r="20" spans="2:21">
      <c r="B20" t="s">
        <v>409</v>
      </c>
      <c r="C20" t="s">
        <v>410</v>
      </c>
      <c r="D20" t="s">
        <v>100</v>
      </c>
      <c r="E20" t="s">
        <v>123</v>
      </c>
      <c r="F20" t="s">
        <v>404</v>
      </c>
      <c r="G20" t="s">
        <v>392</v>
      </c>
      <c r="H20" t="s">
        <v>214</v>
      </c>
      <c r="I20" t="s">
        <v>215</v>
      </c>
      <c r="J20" t="s">
        <v>292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2837010.84</v>
      </c>
      <c r="P20" s="78">
        <v>114.04</v>
      </c>
      <c r="Q20" s="78">
        <v>0</v>
      </c>
      <c r="R20" s="78">
        <v>3235.3271619359998</v>
      </c>
      <c r="S20" s="79">
        <v>0.01</v>
      </c>
      <c r="T20" s="79">
        <v>1.6000000000000001E-3</v>
      </c>
      <c r="U20" s="79">
        <v>2.9999999999999997E-4</v>
      </c>
    </row>
    <row r="21" spans="2:21">
      <c r="B21" t="s">
        <v>411</v>
      </c>
      <c r="C21" t="s">
        <v>412</v>
      </c>
      <c r="D21" t="s">
        <v>100</v>
      </c>
      <c r="E21" t="s">
        <v>123</v>
      </c>
      <c r="F21" t="s">
        <v>413</v>
      </c>
      <c r="G21" t="s">
        <v>392</v>
      </c>
      <c r="H21" t="s">
        <v>414</v>
      </c>
      <c r="I21" t="s">
        <v>150</v>
      </c>
      <c r="J21" t="s">
        <v>373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832329.71</v>
      </c>
      <c r="P21" s="78">
        <v>102.59</v>
      </c>
      <c r="Q21" s="78">
        <v>0</v>
      </c>
      <c r="R21" s="78">
        <v>853.88704948899999</v>
      </c>
      <c r="S21" s="79">
        <v>1E-3</v>
      </c>
      <c r="T21" s="79">
        <v>4.0000000000000002E-4</v>
      </c>
      <c r="U21" s="79">
        <v>1E-4</v>
      </c>
    </row>
    <row r="22" spans="2:21">
      <c r="B22" t="s">
        <v>415</v>
      </c>
      <c r="C22" t="s">
        <v>416</v>
      </c>
      <c r="D22" t="s">
        <v>100</v>
      </c>
      <c r="E22" t="s">
        <v>123</v>
      </c>
      <c r="F22" t="s">
        <v>413</v>
      </c>
      <c r="G22" t="s">
        <v>392</v>
      </c>
      <c r="H22" t="s">
        <v>214</v>
      </c>
      <c r="I22" t="s">
        <v>215</v>
      </c>
      <c r="J22" t="s">
        <v>417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22152466.300000001</v>
      </c>
      <c r="P22" s="78">
        <v>100.78</v>
      </c>
      <c r="Q22" s="78">
        <v>0</v>
      </c>
      <c r="R22" s="78">
        <v>22325.255537140001</v>
      </c>
      <c r="S22" s="79">
        <v>7.4000000000000003E-3</v>
      </c>
      <c r="T22" s="79">
        <v>1.12E-2</v>
      </c>
      <c r="U22" s="79">
        <v>2.0999999999999999E-3</v>
      </c>
    </row>
    <row r="23" spans="2:21">
      <c r="B23" t="s">
        <v>418</v>
      </c>
      <c r="C23" t="s">
        <v>419</v>
      </c>
      <c r="D23" t="s">
        <v>100</v>
      </c>
      <c r="E23" t="s">
        <v>123</v>
      </c>
      <c r="F23" t="s">
        <v>413</v>
      </c>
      <c r="G23" t="s">
        <v>392</v>
      </c>
      <c r="H23" t="s">
        <v>214</v>
      </c>
      <c r="I23" t="s">
        <v>215</v>
      </c>
      <c r="J23" t="s">
        <v>420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2343496.6800000002</v>
      </c>
      <c r="P23" s="78">
        <v>99.12</v>
      </c>
      <c r="Q23" s="78">
        <v>0</v>
      </c>
      <c r="R23" s="78">
        <v>2322.8739092159999</v>
      </c>
      <c r="S23" s="79">
        <v>2.8999999999999998E-3</v>
      </c>
      <c r="T23" s="79">
        <v>1.1999999999999999E-3</v>
      </c>
      <c r="U23" s="79">
        <v>2.0000000000000001E-4</v>
      </c>
    </row>
    <row r="24" spans="2:21">
      <c r="B24" t="s">
        <v>421</v>
      </c>
      <c r="C24" t="s">
        <v>422</v>
      </c>
      <c r="D24" t="s">
        <v>100</v>
      </c>
      <c r="E24" t="s">
        <v>123</v>
      </c>
      <c r="F24" t="s">
        <v>413</v>
      </c>
      <c r="G24" t="s">
        <v>392</v>
      </c>
      <c r="H24" t="s">
        <v>414</v>
      </c>
      <c r="I24" t="s">
        <v>150</v>
      </c>
      <c r="J24" t="s">
        <v>423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21614469.059999999</v>
      </c>
      <c r="P24" s="78">
        <v>100.2</v>
      </c>
      <c r="Q24" s="78">
        <v>0</v>
      </c>
      <c r="R24" s="78">
        <v>21657.697998119998</v>
      </c>
      <c r="S24" s="79">
        <v>8.6E-3</v>
      </c>
      <c r="T24" s="79">
        <v>1.09E-2</v>
      </c>
      <c r="U24" s="79">
        <v>2E-3</v>
      </c>
    </row>
    <row r="25" spans="2:21">
      <c r="B25" t="s">
        <v>424</v>
      </c>
      <c r="C25" t="s">
        <v>425</v>
      </c>
      <c r="D25" t="s">
        <v>100</v>
      </c>
      <c r="E25" t="s">
        <v>123</v>
      </c>
      <c r="F25" t="s">
        <v>413</v>
      </c>
      <c r="G25" t="s">
        <v>392</v>
      </c>
      <c r="H25" t="s">
        <v>214</v>
      </c>
      <c r="I25" t="s">
        <v>215</v>
      </c>
      <c r="J25" t="s">
        <v>426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16373308.09</v>
      </c>
      <c r="P25" s="78">
        <v>106.76</v>
      </c>
      <c r="Q25" s="78">
        <v>0</v>
      </c>
      <c r="R25" s="78">
        <v>17480.143716883998</v>
      </c>
      <c r="S25" s="79">
        <v>7.9000000000000008E-3</v>
      </c>
      <c r="T25" s="79">
        <v>8.8000000000000005E-3</v>
      </c>
      <c r="U25" s="79">
        <v>1.6000000000000001E-3</v>
      </c>
    </row>
    <row r="26" spans="2:21">
      <c r="B26" t="s">
        <v>427</v>
      </c>
      <c r="C26" t="s">
        <v>428</v>
      </c>
      <c r="D26" t="s">
        <v>100</v>
      </c>
      <c r="E26" t="s">
        <v>123</v>
      </c>
      <c r="F26" t="s">
        <v>413</v>
      </c>
      <c r="G26" t="s">
        <v>392</v>
      </c>
      <c r="H26" t="s">
        <v>214</v>
      </c>
      <c r="I26" t="s">
        <v>215</v>
      </c>
      <c r="J26" t="s">
        <v>323</v>
      </c>
      <c r="K26" s="78">
        <v>6.15</v>
      </c>
      <c r="L26" t="s">
        <v>102</v>
      </c>
      <c r="M26" s="79">
        <v>3.8E-3</v>
      </c>
      <c r="N26" s="79">
        <v>1.03E-2</v>
      </c>
      <c r="O26" s="78">
        <v>28802707.719999999</v>
      </c>
      <c r="P26" s="78">
        <v>95.06</v>
      </c>
      <c r="Q26" s="78">
        <v>0</v>
      </c>
      <c r="R26" s="78">
        <v>27379.853958632</v>
      </c>
      <c r="S26" s="79">
        <v>9.5999999999999992E-3</v>
      </c>
      <c r="T26" s="79">
        <v>1.37E-2</v>
      </c>
      <c r="U26" s="79">
        <v>2.5000000000000001E-3</v>
      </c>
    </row>
    <row r="27" spans="2:21">
      <c r="B27" t="s">
        <v>429</v>
      </c>
      <c r="C27" t="s">
        <v>430</v>
      </c>
      <c r="D27" t="s">
        <v>100</v>
      </c>
      <c r="E27" t="s">
        <v>123</v>
      </c>
      <c r="F27" t="s">
        <v>413</v>
      </c>
      <c r="G27" t="s">
        <v>392</v>
      </c>
      <c r="H27" t="s">
        <v>214</v>
      </c>
      <c r="I27" t="s">
        <v>215</v>
      </c>
      <c r="J27" t="s">
        <v>431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4324861.4800000004</v>
      </c>
      <c r="P27" s="78">
        <v>95.93</v>
      </c>
      <c r="Q27" s="78">
        <v>0</v>
      </c>
      <c r="R27" s="78">
        <v>4148.8396177639997</v>
      </c>
      <c r="S27" s="79">
        <v>6.1999999999999998E-3</v>
      </c>
      <c r="T27" s="79">
        <v>2.0999999999999999E-3</v>
      </c>
      <c r="U27" s="79">
        <v>4.0000000000000002E-4</v>
      </c>
    </row>
    <row r="28" spans="2:21">
      <c r="B28" t="s">
        <v>432</v>
      </c>
      <c r="C28" t="s">
        <v>433</v>
      </c>
      <c r="D28" t="s">
        <v>100</v>
      </c>
      <c r="E28" t="s">
        <v>123</v>
      </c>
      <c r="F28" t="s">
        <v>413</v>
      </c>
      <c r="G28" t="s">
        <v>392</v>
      </c>
      <c r="H28" t="s">
        <v>214</v>
      </c>
      <c r="I28" t="s">
        <v>215</v>
      </c>
      <c r="J28" t="s">
        <v>306</v>
      </c>
      <c r="K28" s="78">
        <v>3.57</v>
      </c>
      <c r="L28" t="s">
        <v>102</v>
      </c>
      <c r="M28" s="79">
        <v>1E-3</v>
      </c>
      <c r="N28" s="79">
        <v>1.23E-2</v>
      </c>
      <c r="O28" s="78">
        <v>8641635.6300000008</v>
      </c>
      <c r="P28" s="78">
        <v>95.65</v>
      </c>
      <c r="Q28" s="78">
        <v>0</v>
      </c>
      <c r="R28" s="78">
        <v>8265.7244800949993</v>
      </c>
      <c r="S28" s="79">
        <v>3.3999999999999998E-3</v>
      </c>
      <c r="T28" s="79">
        <v>4.1000000000000003E-3</v>
      </c>
      <c r="U28" s="79">
        <v>8.0000000000000004E-4</v>
      </c>
    </row>
    <row r="29" spans="2:21">
      <c r="B29" t="s">
        <v>434</v>
      </c>
      <c r="C29" t="s">
        <v>435</v>
      </c>
      <c r="D29" t="s">
        <v>100</v>
      </c>
      <c r="E29" t="s">
        <v>123</v>
      </c>
      <c r="F29" t="s">
        <v>436</v>
      </c>
      <c r="G29" t="s">
        <v>127</v>
      </c>
      <c r="H29" t="s">
        <v>214</v>
      </c>
      <c r="I29" t="s">
        <v>215</v>
      </c>
      <c r="J29" t="s">
        <v>309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575703.65</v>
      </c>
      <c r="P29" s="78">
        <v>95.38</v>
      </c>
      <c r="Q29" s="78">
        <v>0</v>
      </c>
      <c r="R29" s="78">
        <v>549.10614137000005</v>
      </c>
      <c r="S29" s="79">
        <v>1.1000000000000001E-3</v>
      </c>
      <c r="T29" s="79">
        <v>2.9999999999999997E-4</v>
      </c>
      <c r="U29" s="79">
        <v>1E-4</v>
      </c>
    </row>
    <row r="30" spans="2:21">
      <c r="B30" t="s">
        <v>437</v>
      </c>
      <c r="C30" t="s">
        <v>438</v>
      </c>
      <c r="D30" t="s">
        <v>100</v>
      </c>
      <c r="E30" t="s">
        <v>123</v>
      </c>
      <c r="F30" t="s">
        <v>436</v>
      </c>
      <c r="G30" t="s">
        <v>127</v>
      </c>
      <c r="H30" t="s">
        <v>214</v>
      </c>
      <c r="I30" t="s">
        <v>215</v>
      </c>
      <c r="J30" t="s">
        <v>323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18886218.460000001</v>
      </c>
      <c r="P30" s="78">
        <v>110.8</v>
      </c>
      <c r="Q30" s="78">
        <v>0</v>
      </c>
      <c r="R30" s="78">
        <v>20925.93005368</v>
      </c>
      <c r="S30" s="79">
        <v>1.2800000000000001E-2</v>
      </c>
      <c r="T30" s="79">
        <v>1.0500000000000001E-2</v>
      </c>
      <c r="U30" s="79">
        <v>1.9E-3</v>
      </c>
    </row>
    <row r="31" spans="2:21">
      <c r="B31" t="s">
        <v>439</v>
      </c>
      <c r="C31" t="s">
        <v>440</v>
      </c>
      <c r="D31" t="s">
        <v>100</v>
      </c>
      <c r="E31" t="s">
        <v>123</v>
      </c>
      <c r="F31" t="s">
        <v>441</v>
      </c>
      <c r="G31" t="s">
        <v>392</v>
      </c>
      <c r="H31" t="s">
        <v>214</v>
      </c>
      <c r="I31" t="s">
        <v>215</v>
      </c>
      <c r="J31" t="s">
        <v>442</v>
      </c>
      <c r="K31" s="78">
        <v>0.46</v>
      </c>
      <c r="L31" t="s">
        <v>102</v>
      </c>
      <c r="M31" s="79">
        <v>1.6E-2</v>
      </c>
      <c r="N31" s="79">
        <v>1.84E-2</v>
      </c>
      <c r="O31" s="78">
        <v>534.29999999999995</v>
      </c>
      <c r="P31" s="78">
        <v>100.55</v>
      </c>
      <c r="Q31" s="78">
        <v>0</v>
      </c>
      <c r="R31" s="78">
        <v>0.53723865000000004</v>
      </c>
      <c r="S31" s="79">
        <v>0</v>
      </c>
      <c r="T31" s="79">
        <v>0</v>
      </c>
      <c r="U31" s="79">
        <v>0</v>
      </c>
    </row>
    <row r="32" spans="2:21">
      <c r="B32" t="s">
        <v>443</v>
      </c>
      <c r="C32" t="s">
        <v>444</v>
      </c>
      <c r="D32" t="s">
        <v>100</v>
      </c>
      <c r="E32" t="s">
        <v>123</v>
      </c>
      <c r="F32" t="s">
        <v>441</v>
      </c>
      <c r="G32" t="s">
        <v>392</v>
      </c>
      <c r="H32" t="s">
        <v>214</v>
      </c>
      <c r="I32" t="s">
        <v>215</v>
      </c>
      <c r="J32" t="s">
        <v>445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33870032.869999997</v>
      </c>
      <c r="P32" s="78">
        <v>103.87</v>
      </c>
      <c r="Q32" s="78">
        <v>0</v>
      </c>
      <c r="R32" s="78">
        <v>35180.803142069002</v>
      </c>
      <c r="S32" s="79">
        <v>8.5000000000000006E-3</v>
      </c>
      <c r="T32" s="79">
        <v>1.77E-2</v>
      </c>
      <c r="U32" s="79">
        <v>3.2000000000000002E-3</v>
      </c>
    </row>
    <row r="33" spans="2:21">
      <c r="B33" t="s">
        <v>446</v>
      </c>
      <c r="C33" t="s">
        <v>447</v>
      </c>
      <c r="D33" t="s">
        <v>100</v>
      </c>
      <c r="E33" t="s">
        <v>123</v>
      </c>
      <c r="F33" t="s">
        <v>441</v>
      </c>
      <c r="G33" t="s">
        <v>392</v>
      </c>
      <c r="H33" t="s">
        <v>214</v>
      </c>
      <c r="I33" t="s">
        <v>215</v>
      </c>
      <c r="J33" t="s">
        <v>274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14148559.220000001</v>
      </c>
      <c r="P33" s="78">
        <v>100.6</v>
      </c>
      <c r="Q33" s="78">
        <v>0</v>
      </c>
      <c r="R33" s="78">
        <v>14233.450575319999</v>
      </c>
      <c r="S33" s="79">
        <v>7.1000000000000004E-3</v>
      </c>
      <c r="T33" s="79">
        <v>7.1000000000000004E-3</v>
      </c>
      <c r="U33" s="79">
        <v>1.2999999999999999E-3</v>
      </c>
    </row>
    <row r="34" spans="2:21">
      <c r="B34" t="s">
        <v>448</v>
      </c>
      <c r="C34" t="s">
        <v>449</v>
      </c>
      <c r="D34" t="s">
        <v>100</v>
      </c>
      <c r="E34" t="s">
        <v>123</v>
      </c>
      <c r="F34" t="s">
        <v>441</v>
      </c>
      <c r="G34" t="s">
        <v>392</v>
      </c>
      <c r="H34" t="s">
        <v>214</v>
      </c>
      <c r="I34" t="s">
        <v>215</v>
      </c>
      <c r="J34" t="s">
        <v>450</v>
      </c>
      <c r="K34" s="78">
        <v>2.25</v>
      </c>
      <c r="L34" t="s">
        <v>102</v>
      </c>
      <c r="M34" s="79">
        <v>0.05</v>
      </c>
      <c r="N34" s="79">
        <v>1.52E-2</v>
      </c>
      <c r="O34" s="78">
        <v>25469033.649999999</v>
      </c>
      <c r="P34" s="78">
        <v>112.4</v>
      </c>
      <c r="Q34" s="78">
        <v>0</v>
      </c>
      <c r="R34" s="78">
        <v>28627.193822599998</v>
      </c>
      <c r="S34" s="79">
        <v>8.0999999999999996E-3</v>
      </c>
      <c r="T34" s="79">
        <v>1.44E-2</v>
      </c>
      <c r="U34" s="79">
        <v>2.5999999999999999E-3</v>
      </c>
    </row>
    <row r="35" spans="2:21">
      <c r="B35" t="s">
        <v>451</v>
      </c>
      <c r="C35" t="s">
        <v>452</v>
      </c>
      <c r="D35" t="s">
        <v>100</v>
      </c>
      <c r="E35" t="s">
        <v>123</v>
      </c>
      <c r="F35" t="s">
        <v>441</v>
      </c>
      <c r="G35" t="s">
        <v>392</v>
      </c>
      <c r="H35" t="s">
        <v>214</v>
      </c>
      <c r="I35" t="s">
        <v>215</v>
      </c>
      <c r="J35" t="s">
        <v>453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9167556.2699999996</v>
      </c>
      <c r="P35" s="78">
        <v>99.8</v>
      </c>
      <c r="Q35" s="78">
        <v>0</v>
      </c>
      <c r="R35" s="78">
        <v>9149.2211574600005</v>
      </c>
      <c r="S35" s="79">
        <v>4.3E-3</v>
      </c>
      <c r="T35" s="79">
        <v>4.5999999999999999E-3</v>
      </c>
      <c r="U35" s="79">
        <v>8.0000000000000004E-4</v>
      </c>
    </row>
    <row r="36" spans="2:21">
      <c r="B36" t="s">
        <v>454</v>
      </c>
      <c r="C36" t="s">
        <v>455</v>
      </c>
      <c r="D36" t="s">
        <v>100</v>
      </c>
      <c r="E36" t="s">
        <v>123</v>
      </c>
      <c r="F36" t="s">
        <v>391</v>
      </c>
      <c r="G36" t="s">
        <v>392</v>
      </c>
      <c r="H36" t="s">
        <v>456</v>
      </c>
      <c r="I36" t="s">
        <v>215</v>
      </c>
      <c r="J36" t="s">
        <v>457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117089.97</v>
      </c>
      <c r="P36" s="78">
        <v>126.58</v>
      </c>
      <c r="Q36" s="78">
        <v>0</v>
      </c>
      <c r="R36" s="78">
        <v>148.212484026</v>
      </c>
      <c r="S36" s="79">
        <v>4.4999999999999997E-3</v>
      </c>
      <c r="T36" s="79">
        <v>1E-4</v>
      </c>
      <c r="U36" s="79">
        <v>0</v>
      </c>
    </row>
    <row r="37" spans="2:21">
      <c r="B37" t="s">
        <v>458</v>
      </c>
      <c r="C37" t="s">
        <v>459</v>
      </c>
      <c r="D37" t="s">
        <v>100</v>
      </c>
      <c r="E37" t="s">
        <v>123</v>
      </c>
      <c r="F37" t="s">
        <v>391</v>
      </c>
      <c r="G37" t="s">
        <v>392</v>
      </c>
      <c r="H37" t="s">
        <v>456</v>
      </c>
      <c r="I37" t="s">
        <v>215</v>
      </c>
      <c r="J37" t="s">
        <v>460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2019812.34</v>
      </c>
      <c r="P37" s="78">
        <v>107.03</v>
      </c>
      <c r="Q37" s="78">
        <v>0</v>
      </c>
      <c r="R37" s="78">
        <v>2161.8051475020002</v>
      </c>
      <c r="S37" s="79">
        <v>1.17E-2</v>
      </c>
      <c r="T37" s="79">
        <v>1.1000000000000001E-3</v>
      </c>
      <c r="U37" s="79">
        <v>2.0000000000000001E-4</v>
      </c>
    </row>
    <row r="38" spans="2:21">
      <c r="B38" t="s">
        <v>461</v>
      </c>
      <c r="C38" t="s">
        <v>462</v>
      </c>
      <c r="D38" t="s">
        <v>100</v>
      </c>
      <c r="E38" t="s">
        <v>123</v>
      </c>
      <c r="F38" t="s">
        <v>463</v>
      </c>
      <c r="G38" t="s">
        <v>392</v>
      </c>
      <c r="H38" t="s">
        <v>456</v>
      </c>
      <c r="I38" t="s">
        <v>215</v>
      </c>
      <c r="J38" t="s">
        <v>464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1480936.19</v>
      </c>
      <c r="P38" s="78">
        <v>127.2</v>
      </c>
      <c r="Q38" s="78">
        <v>0</v>
      </c>
      <c r="R38" s="78">
        <v>1883.7508336799999</v>
      </c>
      <c r="S38" s="79">
        <v>6.7999999999999996E-3</v>
      </c>
      <c r="T38" s="79">
        <v>8.9999999999999998E-4</v>
      </c>
      <c r="U38" s="79">
        <v>2.0000000000000001E-4</v>
      </c>
    </row>
    <row r="39" spans="2:21">
      <c r="B39" t="s">
        <v>465</v>
      </c>
      <c r="C39" t="s">
        <v>466</v>
      </c>
      <c r="D39" t="s">
        <v>100</v>
      </c>
      <c r="E39" t="s">
        <v>123</v>
      </c>
      <c r="F39" t="s">
        <v>467</v>
      </c>
      <c r="G39" t="s">
        <v>468</v>
      </c>
      <c r="H39" t="s">
        <v>456</v>
      </c>
      <c r="I39" t="s">
        <v>215</v>
      </c>
      <c r="J39" t="s">
        <v>292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335126.34999999998</v>
      </c>
      <c r="P39" s="78">
        <v>112.16</v>
      </c>
      <c r="Q39" s="78">
        <v>0</v>
      </c>
      <c r="R39" s="78">
        <v>375.87771415999998</v>
      </c>
      <c r="S39" s="79">
        <v>6.1000000000000004E-3</v>
      </c>
      <c r="T39" s="79">
        <v>2.0000000000000001E-4</v>
      </c>
      <c r="U39" s="79">
        <v>0</v>
      </c>
    </row>
    <row r="40" spans="2:21">
      <c r="B40" t="s">
        <v>469</v>
      </c>
      <c r="C40" t="s">
        <v>470</v>
      </c>
      <c r="D40" t="s">
        <v>100</v>
      </c>
      <c r="E40" t="s">
        <v>123</v>
      </c>
      <c r="F40" t="s">
        <v>471</v>
      </c>
      <c r="G40" t="s">
        <v>392</v>
      </c>
      <c r="H40" t="s">
        <v>456</v>
      </c>
      <c r="I40" t="s">
        <v>215</v>
      </c>
      <c r="J40" t="s">
        <v>292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2245715.52</v>
      </c>
      <c r="P40" s="78">
        <v>112.06</v>
      </c>
      <c r="Q40" s="78">
        <v>0</v>
      </c>
      <c r="R40" s="78">
        <v>2516.5488117119999</v>
      </c>
      <c r="S40" s="79">
        <v>7.0000000000000001E-3</v>
      </c>
      <c r="T40" s="79">
        <v>1.2999999999999999E-3</v>
      </c>
      <c r="U40" s="79">
        <v>2.0000000000000001E-4</v>
      </c>
    </row>
    <row r="41" spans="2:21">
      <c r="B41" t="s">
        <v>472</v>
      </c>
      <c r="C41" t="s">
        <v>473</v>
      </c>
      <c r="D41" t="s">
        <v>100</v>
      </c>
      <c r="E41" t="s">
        <v>123</v>
      </c>
      <c r="F41" t="s">
        <v>398</v>
      </c>
      <c r="G41" t="s">
        <v>392</v>
      </c>
      <c r="H41" t="s">
        <v>456</v>
      </c>
      <c r="I41" t="s">
        <v>215</v>
      </c>
      <c r="J41" t="s">
        <v>474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4544703.43</v>
      </c>
      <c r="P41" s="78">
        <v>104.82</v>
      </c>
      <c r="Q41" s="78">
        <v>0</v>
      </c>
      <c r="R41" s="78">
        <v>4763.7581353260002</v>
      </c>
      <c r="S41" s="79">
        <v>5.1000000000000004E-3</v>
      </c>
      <c r="T41" s="79">
        <v>2.3999999999999998E-3</v>
      </c>
      <c r="U41" s="79">
        <v>4.0000000000000002E-4</v>
      </c>
    </row>
    <row r="42" spans="2:21">
      <c r="B42" t="s">
        <v>475</v>
      </c>
      <c r="C42" t="s">
        <v>476</v>
      </c>
      <c r="D42" t="s">
        <v>100</v>
      </c>
      <c r="E42" t="s">
        <v>123</v>
      </c>
      <c r="F42" t="s">
        <v>477</v>
      </c>
      <c r="G42" t="s">
        <v>468</v>
      </c>
      <c r="H42" t="s">
        <v>478</v>
      </c>
      <c r="I42" t="s">
        <v>150</v>
      </c>
      <c r="J42" t="s">
        <v>479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9764073.4100000001</v>
      </c>
      <c r="P42" s="78">
        <v>103.69</v>
      </c>
      <c r="Q42" s="78">
        <v>0</v>
      </c>
      <c r="R42" s="78">
        <v>10124.367718829</v>
      </c>
      <c r="S42" s="79">
        <v>6.7000000000000002E-3</v>
      </c>
      <c r="T42" s="79">
        <v>5.1000000000000004E-3</v>
      </c>
      <c r="U42" s="79">
        <v>8.9999999999999998E-4</v>
      </c>
    </row>
    <row r="43" spans="2:21">
      <c r="B43" t="s">
        <v>480</v>
      </c>
      <c r="C43" t="s">
        <v>481</v>
      </c>
      <c r="D43" t="s">
        <v>100</v>
      </c>
      <c r="E43" t="s">
        <v>123</v>
      </c>
      <c r="F43" t="s">
        <v>477</v>
      </c>
      <c r="G43" t="s">
        <v>468</v>
      </c>
      <c r="H43" t="s">
        <v>478</v>
      </c>
      <c r="I43" t="s">
        <v>150</v>
      </c>
      <c r="J43" t="s">
        <v>479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19674782.66</v>
      </c>
      <c r="P43" s="78">
        <v>100.2</v>
      </c>
      <c r="Q43" s="78">
        <v>0</v>
      </c>
      <c r="R43" s="78">
        <v>19714.132225320001</v>
      </c>
      <c r="S43" s="79">
        <v>1.2800000000000001E-2</v>
      </c>
      <c r="T43" s="79">
        <v>9.9000000000000008E-3</v>
      </c>
      <c r="U43" s="79">
        <v>1.8E-3</v>
      </c>
    </row>
    <row r="44" spans="2:21">
      <c r="B44" t="s">
        <v>482</v>
      </c>
      <c r="C44" t="s">
        <v>483</v>
      </c>
      <c r="D44" t="s">
        <v>100</v>
      </c>
      <c r="E44" t="s">
        <v>123</v>
      </c>
      <c r="F44" t="s">
        <v>484</v>
      </c>
      <c r="G44" t="s">
        <v>127</v>
      </c>
      <c r="H44" t="s">
        <v>456</v>
      </c>
      <c r="I44" t="s">
        <v>215</v>
      </c>
      <c r="J44" t="s">
        <v>485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2223606.56</v>
      </c>
      <c r="P44" s="78">
        <v>114.21</v>
      </c>
      <c r="Q44" s="78">
        <v>0</v>
      </c>
      <c r="R44" s="78">
        <v>2539.581052176</v>
      </c>
      <c r="S44" s="79">
        <v>1.9E-3</v>
      </c>
      <c r="T44" s="79">
        <v>1.2999999999999999E-3</v>
      </c>
      <c r="U44" s="79">
        <v>2.0000000000000001E-4</v>
      </c>
    </row>
    <row r="45" spans="2:21">
      <c r="B45" t="s">
        <v>486</v>
      </c>
      <c r="C45" t="s">
        <v>487</v>
      </c>
      <c r="D45" t="s">
        <v>100</v>
      </c>
      <c r="E45" t="s">
        <v>123</v>
      </c>
      <c r="F45" t="s">
        <v>488</v>
      </c>
      <c r="G45" t="s">
        <v>468</v>
      </c>
      <c r="H45" t="s">
        <v>478</v>
      </c>
      <c r="I45" t="s">
        <v>150</v>
      </c>
      <c r="J45" t="s">
        <v>489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43290674.020000003</v>
      </c>
      <c r="P45" s="78">
        <v>101</v>
      </c>
      <c r="Q45" s="78">
        <v>0</v>
      </c>
      <c r="R45" s="78">
        <v>43723.580760199999</v>
      </c>
      <c r="S45" s="79">
        <v>1.1299999999999999E-2</v>
      </c>
      <c r="T45" s="79">
        <v>2.1999999999999999E-2</v>
      </c>
      <c r="U45" s="79">
        <v>4.0000000000000001E-3</v>
      </c>
    </row>
    <row r="46" spans="2:21">
      <c r="B46" t="s">
        <v>490</v>
      </c>
      <c r="C46" t="s">
        <v>491</v>
      </c>
      <c r="D46" t="s">
        <v>100</v>
      </c>
      <c r="E46" t="s">
        <v>123</v>
      </c>
      <c r="F46" t="s">
        <v>488</v>
      </c>
      <c r="G46" t="s">
        <v>468</v>
      </c>
      <c r="H46" t="s">
        <v>478</v>
      </c>
      <c r="I46" t="s">
        <v>150</v>
      </c>
      <c r="J46" t="s">
        <v>373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19836991.170000002</v>
      </c>
      <c r="P46" s="78">
        <v>102</v>
      </c>
      <c r="Q46" s="78">
        <v>0</v>
      </c>
      <c r="R46" s="78">
        <v>20233.7309934</v>
      </c>
      <c r="S46" s="79">
        <v>8.2000000000000007E-3</v>
      </c>
      <c r="T46" s="79">
        <v>1.0200000000000001E-2</v>
      </c>
      <c r="U46" s="79">
        <v>1.9E-3</v>
      </c>
    </row>
    <row r="47" spans="2:21">
      <c r="B47" t="s">
        <v>492</v>
      </c>
      <c r="C47" t="s">
        <v>493</v>
      </c>
      <c r="D47" t="s">
        <v>100</v>
      </c>
      <c r="E47" t="s">
        <v>123</v>
      </c>
      <c r="F47" t="s">
        <v>488</v>
      </c>
      <c r="G47" t="s">
        <v>468</v>
      </c>
      <c r="H47" t="s">
        <v>478</v>
      </c>
      <c r="I47" t="s">
        <v>150</v>
      </c>
      <c r="J47" t="s">
        <v>373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9822119.5500000007</v>
      </c>
      <c r="P47" s="78">
        <v>109.3</v>
      </c>
      <c r="Q47" s="78">
        <v>0</v>
      </c>
      <c r="R47" s="78">
        <v>10735.576668150001</v>
      </c>
      <c r="S47" s="79">
        <v>8.2000000000000007E-3</v>
      </c>
      <c r="T47" s="79">
        <v>5.4000000000000003E-3</v>
      </c>
      <c r="U47" s="79">
        <v>1E-3</v>
      </c>
    </row>
    <row r="48" spans="2:21">
      <c r="B48" t="s">
        <v>494</v>
      </c>
      <c r="C48" t="s">
        <v>495</v>
      </c>
      <c r="D48" t="s">
        <v>100</v>
      </c>
      <c r="E48" t="s">
        <v>123</v>
      </c>
      <c r="F48" t="s">
        <v>488</v>
      </c>
      <c r="G48" t="s">
        <v>468</v>
      </c>
      <c r="H48" t="s">
        <v>456</v>
      </c>
      <c r="I48" t="s">
        <v>215</v>
      </c>
      <c r="J48" t="s">
        <v>496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5430474.9000000004</v>
      </c>
      <c r="P48" s="78">
        <v>98</v>
      </c>
      <c r="Q48" s="78">
        <v>1108.27594</v>
      </c>
      <c r="R48" s="78">
        <v>6430.1413419999999</v>
      </c>
      <c r="S48" s="79">
        <v>7.1999999999999998E-3</v>
      </c>
      <c r="T48" s="79">
        <v>3.2000000000000002E-3</v>
      </c>
      <c r="U48" s="79">
        <v>5.9999999999999995E-4</v>
      </c>
    </row>
    <row r="49" spans="2:21">
      <c r="B49" t="s">
        <v>497</v>
      </c>
      <c r="C49" t="s">
        <v>498</v>
      </c>
      <c r="D49" t="s">
        <v>100</v>
      </c>
      <c r="E49" t="s">
        <v>123</v>
      </c>
      <c r="F49" t="s">
        <v>441</v>
      </c>
      <c r="G49" t="s">
        <v>392</v>
      </c>
      <c r="H49" t="s">
        <v>456</v>
      </c>
      <c r="I49" t="s">
        <v>215</v>
      </c>
      <c r="J49" t="s">
        <v>499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3514589.24</v>
      </c>
      <c r="P49" s="78">
        <v>110.7</v>
      </c>
      <c r="Q49" s="78">
        <v>0</v>
      </c>
      <c r="R49" s="78">
        <v>3890.6502886799999</v>
      </c>
      <c r="S49" s="79">
        <v>3.5000000000000001E-3</v>
      </c>
      <c r="T49" s="79">
        <v>2E-3</v>
      </c>
      <c r="U49" s="79">
        <v>4.0000000000000002E-4</v>
      </c>
    </row>
    <row r="50" spans="2:21">
      <c r="B50" t="s">
        <v>500</v>
      </c>
      <c r="C50" t="s">
        <v>501</v>
      </c>
      <c r="D50" t="s">
        <v>100</v>
      </c>
      <c r="E50" t="s">
        <v>123</v>
      </c>
      <c r="F50" t="s">
        <v>441</v>
      </c>
      <c r="G50" t="s">
        <v>392</v>
      </c>
      <c r="H50" t="s">
        <v>456</v>
      </c>
      <c r="I50" t="s">
        <v>215</v>
      </c>
      <c r="J50" t="s">
        <v>502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5627350.8799999999</v>
      </c>
      <c r="P50" s="78">
        <v>124.05</v>
      </c>
      <c r="Q50" s="78">
        <v>0</v>
      </c>
      <c r="R50" s="78">
        <v>6980.7287666399998</v>
      </c>
      <c r="S50" s="79">
        <v>7.1999999999999998E-3</v>
      </c>
      <c r="T50" s="79">
        <v>3.5000000000000001E-3</v>
      </c>
      <c r="U50" s="79">
        <v>5.9999999999999995E-4</v>
      </c>
    </row>
    <row r="51" spans="2:21">
      <c r="B51" t="s">
        <v>503</v>
      </c>
      <c r="C51" t="s">
        <v>504</v>
      </c>
      <c r="D51" t="s">
        <v>100</v>
      </c>
      <c r="E51" t="s">
        <v>123</v>
      </c>
      <c r="F51" t="s">
        <v>441</v>
      </c>
      <c r="G51" t="s">
        <v>392</v>
      </c>
      <c r="H51" t="s">
        <v>456</v>
      </c>
      <c r="I51" t="s">
        <v>215</v>
      </c>
      <c r="J51" t="s">
        <v>292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13109749.65</v>
      </c>
      <c r="P51" s="78">
        <v>110.7</v>
      </c>
      <c r="Q51" s="78">
        <v>0</v>
      </c>
      <c r="R51" s="78">
        <v>14512.49286255</v>
      </c>
      <c r="S51" s="79">
        <v>6.0000000000000001E-3</v>
      </c>
      <c r="T51" s="79">
        <v>7.3000000000000001E-3</v>
      </c>
      <c r="U51" s="79">
        <v>1.2999999999999999E-3</v>
      </c>
    </row>
    <row r="52" spans="2:21">
      <c r="B52" t="s">
        <v>505</v>
      </c>
      <c r="C52" t="s">
        <v>506</v>
      </c>
      <c r="D52" t="s">
        <v>100</v>
      </c>
      <c r="E52" t="s">
        <v>123</v>
      </c>
      <c r="F52" t="s">
        <v>507</v>
      </c>
      <c r="G52" t="s">
        <v>468</v>
      </c>
      <c r="H52" t="s">
        <v>508</v>
      </c>
      <c r="I52" t="s">
        <v>215</v>
      </c>
      <c r="J52" t="s">
        <v>317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6271746</v>
      </c>
      <c r="P52" s="78">
        <v>94.74</v>
      </c>
      <c r="Q52" s="78">
        <v>0</v>
      </c>
      <c r="R52" s="78">
        <v>5941.8521603999998</v>
      </c>
      <c r="S52" s="79">
        <v>8.3000000000000001E-3</v>
      </c>
      <c r="T52" s="79">
        <v>3.0000000000000001E-3</v>
      </c>
      <c r="U52" s="79">
        <v>5.0000000000000001E-4</v>
      </c>
    </row>
    <row r="53" spans="2:21">
      <c r="B53" t="s">
        <v>509</v>
      </c>
      <c r="C53" t="s">
        <v>510</v>
      </c>
      <c r="D53" t="s">
        <v>100</v>
      </c>
      <c r="E53" t="s">
        <v>123</v>
      </c>
      <c r="F53" t="s">
        <v>507</v>
      </c>
      <c r="G53" t="s">
        <v>468</v>
      </c>
      <c r="H53" t="s">
        <v>508</v>
      </c>
      <c r="I53" t="s">
        <v>215</v>
      </c>
      <c r="J53" t="s">
        <v>292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23219357.760000002</v>
      </c>
      <c r="P53" s="78">
        <v>134.51</v>
      </c>
      <c r="Q53" s="78">
        <v>0</v>
      </c>
      <c r="R53" s="78">
        <v>31232.358122975998</v>
      </c>
      <c r="S53" s="79">
        <v>1.23E-2</v>
      </c>
      <c r="T53" s="79">
        <v>1.5699999999999999E-2</v>
      </c>
      <c r="U53" s="79">
        <v>2.8999999999999998E-3</v>
      </c>
    </row>
    <row r="54" spans="2:21">
      <c r="B54" t="s">
        <v>511</v>
      </c>
      <c r="C54" t="s">
        <v>512</v>
      </c>
      <c r="D54" t="s">
        <v>100</v>
      </c>
      <c r="E54" t="s">
        <v>123</v>
      </c>
      <c r="F54" t="s">
        <v>513</v>
      </c>
      <c r="G54" t="s">
        <v>468</v>
      </c>
      <c r="H54" t="s">
        <v>508</v>
      </c>
      <c r="I54" t="s">
        <v>215</v>
      </c>
      <c r="J54" t="s">
        <v>367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6733734.8700000001</v>
      </c>
      <c r="P54" s="78">
        <v>91.71</v>
      </c>
      <c r="Q54" s="78">
        <v>0</v>
      </c>
      <c r="R54" s="78">
        <v>6175.5082492769998</v>
      </c>
      <c r="S54" s="79">
        <v>1.6799999999999999E-2</v>
      </c>
      <c r="T54" s="79">
        <v>3.0999999999999999E-3</v>
      </c>
      <c r="U54" s="79">
        <v>5.9999999999999995E-4</v>
      </c>
    </row>
    <row r="55" spans="2:21">
      <c r="B55" t="s">
        <v>514</v>
      </c>
      <c r="C55" t="s">
        <v>515</v>
      </c>
      <c r="D55" t="s">
        <v>100</v>
      </c>
      <c r="E55" t="s">
        <v>123</v>
      </c>
      <c r="F55" t="s">
        <v>513</v>
      </c>
      <c r="G55" t="s">
        <v>468</v>
      </c>
      <c r="H55" t="s">
        <v>508</v>
      </c>
      <c r="I55" t="s">
        <v>215</v>
      </c>
      <c r="J55" t="s">
        <v>516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3615024.45</v>
      </c>
      <c r="P55" s="78">
        <v>112.64</v>
      </c>
      <c r="Q55" s="78">
        <v>0</v>
      </c>
      <c r="R55" s="78">
        <v>4071.9635404800001</v>
      </c>
      <c r="S55" s="79">
        <v>8.0999999999999996E-3</v>
      </c>
      <c r="T55" s="79">
        <v>2E-3</v>
      </c>
      <c r="U55" s="79">
        <v>4.0000000000000002E-4</v>
      </c>
    </row>
    <row r="56" spans="2:21">
      <c r="B56" t="s">
        <v>517</v>
      </c>
      <c r="C56" t="s">
        <v>518</v>
      </c>
      <c r="D56" t="s">
        <v>100</v>
      </c>
      <c r="E56" t="s">
        <v>123</v>
      </c>
      <c r="F56" t="s">
        <v>513</v>
      </c>
      <c r="G56" t="s">
        <v>468</v>
      </c>
      <c r="H56" t="s">
        <v>508</v>
      </c>
      <c r="I56" t="s">
        <v>215</v>
      </c>
      <c r="J56" t="s">
        <v>280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14876857.08</v>
      </c>
      <c r="P56" s="78">
        <v>101</v>
      </c>
      <c r="Q56" s="78">
        <v>0</v>
      </c>
      <c r="R56" s="78">
        <v>15025.625650800001</v>
      </c>
      <c r="S56" s="79">
        <v>1.35E-2</v>
      </c>
      <c r="T56" s="79">
        <v>7.4999999999999997E-3</v>
      </c>
      <c r="U56" s="79">
        <v>1.4E-3</v>
      </c>
    </row>
    <row r="57" spans="2:21">
      <c r="B57" t="s">
        <v>519</v>
      </c>
      <c r="C57" t="s">
        <v>520</v>
      </c>
      <c r="D57" t="s">
        <v>100</v>
      </c>
      <c r="E57" t="s">
        <v>123</v>
      </c>
      <c r="F57" t="s">
        <v>513</v>
      </c>
      <c r="G57" t="s">
        <v>468</v>
      </c>
      <c r="H57" t="s">
        <v>508</v>
      </c>
      <c r="I57" t="s">
        <v>215</v>
      </c>
      <c r="J57" t="s">
        <v>521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15879498.17</v>
      </c>
      <c r="P57" s="78">
        <v>100</v>
      </c>
      <c r="Q57" s="78">
        <v>0</v>
      </c>
      <c r="R57" s="78">
        <v>15879.498170000001</v>
      </c>
      <c r="S57" s="79">
        <v>1.24E-2</v>
      </c>
      <c r="T57" s="79">
        <v>8.0000000000000002E-3</v>
      </c>
      <c r="U57" s="79">
        <v>1.5E-3</v>
      </c>
    </row>
    <row r="58" spans="2:21">
      <c r="B58" t="s">
        <v>522</v>
      </c>
      <c r="C58" t="s">
        <v>523</v>
      </c>
      <c r="D58" t="s">
        <v>100</v>
      </c>
      <c r="E58" t="s">
        <v>123</v>
      </c>
      <c r="F58" t="s">
        <v>513</v>
      </c>
      <c r="G58" t="s">
        <v>468</v>
      </c>
      <c r="H58" t="s">
        <v>508</v>
      </c>
      <c r="I58" t="s">
        <v>215</v>
      </c>
      <c r="J58" t="s">
        <v>524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15154673.539999999</v>
      </c>
      <c r="P58" s="78">
        <v>101.5</v>
      </c>
      <c r="Q58" s="78">
        <v>0</v>
      </c>
      <c r="R58" s="78">
        <v>15381.993643100001</v>
      </c>
      <c r="S58" s="79">
        <v>1.2E-2</v>
      </c>
      <c r="T58" s="79">
        <v>7.7000000000000002E-3</v>
      </c>
      <c r="U58" s="79">
        <v>1.4E-3</v>
      </c>
    </row>
    <row r="59" spans="2:21">
      <c r="B59" t="s">
        <v>525</v>
      </c>
      <c r="C59" t="s">
        <v>526</v>
      </c>
      <c r="D59" t="s">
        <v>100</v>
      </c>
      <c r="E59" t="s">
        <v>123</v>
      </c>
      <c r="F59" t="s">
        <v>513</v>
      </c>
      <c r="G59" t="s">
        <v>468</v>
      </c>
      <c r="H59" t="s">
        <v>508</v>
      </c>
      <c r="I59" t="s">
        <v>215</v>
      </c>
      <c r="J59" t="s">
        <v>527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10247520.01</v>
      </c>
      <c r="P59" s="78">
        <v>100.7</v>
      </c>
      <c r="Q59" s="78">
        <v>234.91292000000001</v>
      </c>
      <c r="R59" s="78">
        <v>10554.165570069999</v>
      </c>
      <c r="S59" s="79">
        <v>1.3100000000000001E-2</v>
      </c>
      <c r="T59" s="79">
        <v>5.3E-3</v>
      </c>
      <c r="U59" s="79">
        <v>1E-3</v>
      </c>
    </row>
    <row r="60" spans="2:21">
      <c r="B60" t="s">
        <v>528</v>
      </c>
      <c r="C60" t="s">
        <v>529</v>
      </c>
      <c r="D60" t="s">
        <v>100</v>
      </c>
      <c r="E60" t="s">
        <v>123</v>
      </c>
      <c r="F60" t="s">
        <v>530</v>
      </c>
      <c r="G60" t="s">
        <v>468</v>
      </c>
      <c r="H60" t="s">
        <v>508</v>
      </c>
      <c r="I60" t="s">
        <v>215</v>
      </c>
      <c r="J60" t="s">
        <v>531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3412828.46</v>
      </c>
      <c r="P60" s="78">
        <v>106.01</v>
      </c>
      <c r="Q60" s="78">
        <v>0</v>
      </c>
      <c r="R60" s="78">
        <v>3617.9394504460001</v>
      </c>
      <c r="S60" s="79">
        <v>5.1999999999999998E-3</v>
      </c>
      <c r="T60" s="79">
        <v>1.8E-3</v>
      </c>
      <c r="U60" s="79">
        <v>2.9999999999999997E-4</v>
      </c>
    </row>
    <row r="61" spans="2:21">
      <c r="B61" t="s">
        <v>532</v>
      </c>
      <c r="C61" t="s">
        <v>533</v>
      </c>
      <c r="D61" t="s">
        <v>100</v>
      </c>
      <c r="E61" t="s">
        <v>123</v>
      </c>
      <c r="F61" t="s">
        <v>530</v>
      </c>
      <c r="G61" t="s">
        <v>468</v>
      </c>
      <c r="H61" t="s">
        <v>508</v>
      </c>
      <c r="I61" t="s">
        <v>215</v>
      </c>
      <c r="J61" t="s">
        <v>534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5020384.34</v>
      </c>
      <c r="P61" s="78">
        <v>115.54</v>
      </c>
      <c r="Q61" s="78">
        <v>0</v>
      </c>
      <c r="R61" s="78">
        <v>5800.5520664360001</v>
      </c>
      <c r="S61" s="79">
        <v>1.14E-2</v>
      </c>
      <c r="T61" s="79">
        <v>2.8999999999999998E-3</v>
      </c>
      <c r="U61" s="79">
        <v>5.0000000000000001E-4</v>
      </c>
    </row>
    <row r="62" spans="2:21">
      <c r="B62" t="s">
        <v>535</v>
      </c>
      <c r="C62" t="s">
        <v>536</v>
      </c>
      <c r="D62" t="s">
        <v>100</v>
      </c>
      <c r="E62" t="s">
        <v>123</v>
      </c>
      <c r="F62" t="s">
        <v>530</v>
      </c>
      <c r="G62" t="s">
        <v>468</v>
      </c>
      <c r="H62" t="s">
        <v>508</v>
      </c>
      <c r="I62" t="s">
        <v>215</v>
      </c>
      <c r="J62" t="s">
        <v>537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12029365.26</v>
      </c>
      <c r="P62" s="78">
        <v>117.1</v>
      </c>
      <c r="Q62" s="78">
        <v>0</v>
      </c>
      <c r="R62" s="78">
        <v>14086.386719460001</v>
      </c>
      <c r="S62" s="79">
        <v>1.2E-2</v>
      </c>
      <c r="T62" s="79">
        <v>7.1000000000000004E-3</v>
      </c>
      <c r="U62" s="79">
        <v>1.2999999999999999E-3</v>
      </c>
    </row>
    <row r="63" spans="2:21">
      <c r="B63" t="s">
        <v>538</v>
      </c>
      <c r="C63" t="s">
        <v>539</v>
      </c>
      <c r="D63" t="s">
        <v>100</v>
      </c>
      <c r="E63" t="s">
        <v>123</v>
      </c>
      <c r="F63" t="s">
        <v>540</v>
      </c>
      <c r="G63" t="s">
        <v>541</v>
      </c>
      <c r="H63" t="s">
        <v>508</v>
      </c>
      <c r="I63" t="s">
        <v>215</v>
      </c>
      <c r="J63" t="s">
        <v>367</v>
      </c>
      <c r="L63" t="s">
        <v>102</v>
      </c>
      <c r="M63" s="79">
        <v>2.9899999999999999E-2</v>
      </c>
      <c r="N63" s="79">
        <v>0</v>
      </c>
      <c r="O63" s="78">
        <v>381751.36</v>
      </c>
      <c r="P63" s="78">
        <v>109.25</v>
      </c>
      <c r="Q63" s="78">
        <v>0</v>
      </c>
      <c r="R63" s="78">
        <v>417.0633608</v>
      </c>
      <c r="S63" s="79">
        <v>1.2999999999999999E-3</v>
      </c>
      <c r="T63" s="79">
        <v>2.0000000000000001E-4</v>
      </c>
      <c r="U63" s="79">
        <v>0</v>
      </c>
    </row>
    <row r="64" spans="2:21">
      <c r="B64" t="s">
        <v>542</v>
      </c>
      <c r="C64" t="s">
        <v>543</v>
      </c>
      <c r="D64" t="s">
        <v>100</v>
      </c>
      <c r="E64" t="s">
        <v>123</v>
      </c>
      <c r="F64" t="s">
        <v>540</v>
      </c>
      <c r="G64" t="s">
        <v>541</v>
      </c>
      <c r="H64" t="s">
        <v>508</v>
      </c>
      <c r="I64" t="s">
        <v>215</v>
      </c>
      <c r="J64" t="s">
        <v>544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3890302.19</v>
      </c>
      <c r="P64" s="78">
        <v>113.29</v>
      </c>
      <c r="Q64" s="78">
        <v>0</v>
      </c>
      <c r="R64" s="78">
        <v>4407.3233510509999</v>
      </c>
      <c r="S64" s="79">
        <v>4.1999999999999997E-3</v>
      </c>
      <c r="T64" s="79">
        <v>2.2000000000000001E-3</v>
      </c>
      <c r="U64" s="79">
        <v>4.0000000000000002E-4</v>
      </c>
    </row>
    <row r="65" spans="2:21">
      <c r="B65" t="s">
        <v>545</v>
      </c>
      <c r="C65" t="s">
        <v>546</v>
      </c>
      <c r="D65" t="s">
        <v>100</v>
      </c>
      <c r="E65" t="s">
        <v>123</v>
      </c>
      <c r="F65" t="s">
        <v>547</v>
      </c>
      <c r="G65" t="s">
        <v>468</v>
      </c>
      <c r="H65" t="s">
        <v>508</v>
      </c>
      <c r="I65" t="s">
        <v>215</v>
      </c>
      <c r="J65" t="s">
        <v>548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26607028.050000001</v>
      </c>
      <c r="P65" s="78">
        <v>103.2</v>
      </c>
      <c r="Q65" s="78">
        <v>0</v>
      </c>
      <c r="R65" s="78">
        <v>27458.452947599999</v>
      </c>
      <c r="S65" s="79">
        <v>8.3000000000000001E-3</v>
      </c>
      <c r="T65" s="79">
        <v>1.38E-2</v>
      </c>
      <c r="U65" s="79">
        <v>2.5000000000000001E-3</v>
      </c>
    </row>
    <row r="66" spans="2:21">
      <c r="B66" t="s">
        <v>549</v>
      </c>
      <c r="C66" t="s">
        <v>550</v>
      </c>
      <c r="D66" t="s">
        <v>100</v>
      </c>
      <c r="E66" t="s">
        <v>123</v>
      </c>
      <c r="F66" t="s">
        <v>551</v>
      </c>
      <c r="G66" t="s">
        <v>468</v>
      </c>
      <c r="H66" t="s">
        <v>508</v>
      </c>
      <c r="I66" t="s">
        <v>215</v>
      </c>
      <c r="J66" t="s">
        <v>552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19608933.27</v>
      </c>
      <c r="P66" s="78">
        <v>107.8</v>
      </c>
      <c r="Q66" s="78">
        <v>0</v>
      </c>
      <c r="R66" s="78">
        <v>21138.430065060002</v>
      </c>
      <c r="S66" s="79">
        <v>1.6E-2</v>
      </c>
      <c r="T66" s="79">
        <v>1.06E-2</v>
      </c>
      <c r="U66" s="79">
        <v>1.9E-3</v>
      </c>
    </row>
    <row r="67" spans="2:21">
      <c r="B67" t="s">
        <v>553</v>
      </c>
      <c r="C67" t="s">
        <v>554</v>
      </c>
      <c r="D67" t="s">
        <v>100</v>
      </c>
      <c r="E67" t="s">
        <v>123</v>
      </c>
      <c r="F67" t="s">
        <v>551</v>
      </c>
      <c r="G67" t="s">
        <v>468</v>
      </c>
      <c r="H67" t="s">
        <v>508</v>
      </c>
      <c r="I67" t="s">
        <v>215</v>
      </c>
      <c r="J67" t="s">
        <v>292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1261020.95</v>
      </c>
      <c r="P67" s="78">
        <v>112</v>
      </c>
      <c r="Q67" s="78">
        <v>0</v>
      </c>
      <c r="R67" s="78">
        <v>1412.343464</v>
      </c>
      <c r="S67" s="79">
        <v>1.2699999999999999E-2</v>
      </c>
      <c r="T67" s="79">
        <v>6.9999999999999999E-4</v>
      </c>
      <c r="U67" s="79">
        <v>1E-4</v>
      </c>
    </row>
    <row r="68" spans="2:21">
      <c r="B68" t="s">
        <v>555</v>
      </c>
      <c r="C68" t="s">
        <v>556</v>
      </c>
      <c r="D68" t="s">
        <v>100</v>
      </c>
      <c r="E68" t="s">
        <v>123</v>
      </c>
      <c r="F68" t="s">
        <v>551</v>
      </c>
      <c r="G68" t="s">
        <v>468</v>
      </c>
      <c r="H68" t="s">
        <v>508</v>
      </c>
      <c r="I68" t="s">
        <v>215</v>
      </c>
      <c r="J68" t="s">
        <v>557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21107727.23</v>
      </c>
      <c r="P68" s="78">
        <v>110.35</v>
      </c>
      <c r="Q68" s="78">
        <v>0</v>
      </c>
      <c r="R68" s="78">
        <v>23292.376998305001</v>
      </c>
      <c r="S68" s="79">
        <v>1.2800000000000001E-2</v>
      </c>
      <c r="T68" s="79">
        <v>1.17E-2</v>
      </c>
      <c r="U68" s="79">
        <v>2.0999999999999999E-3</v>
      </c>
    </row>
    <row r="69" spans="2:21">
      <c r="B69" t="s">
        <v>558</v>
      </c>
      <c r="C69" t="s">
        <v>559</v>
      </c>
      <c r="D69" t="s">
        <v>100</v>
      </c>
      <c r="E69" t="s">
        <v>123</v>
      </c>
      <c r="F69" t="s">
        <v>551</v>
      </c>
      <c r="G69" t="s">
        <v>468</v>
      </c>
      <c r="H69" t="s">
        <v>508</v>
      </c>
      <c r="I69" t="s">
        <v>215</v>
      </c>
      <c r="J69" t="s">
        <v>544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13847363.66</v>
      </c>
      <c r="P69" s="78">
        <v>93.9</v>
      </c>
      <c r="Q69" s="78">
        <v>0</v>
      </c>
      <c r="R69" s="78">
        <v>13002.67447674</v>
      </c>
      <c r="S69" s="79">
        <v>8.6E-3</v>
      </c>
      <c r="T69" s="79">
        <v>6.4999999999999997E-3</v>
      </c>
      <c r="U69" s="79">
        <v>1.1999999999999999E-3</v>
      </c>
    </row>
    <row r="70" spans="2:21">
      <c r="B70" t="s">
        <v>560</v>
      </c>
      <c r="C70" t="s">
        <v>561</v>
      </c>
      <c r="D70" t="s">
        <v>100</v>
      </c>
      <c r="E70" t="s">
        <v>123</v>
      </c>
      <c r="F70" t="s">
        <v>547</v>
      </c>
      <c r="G70" t="s">
        <v>468</v>
      </c>
      <c r="H70" t="s">
        <v>508</v>
      </c>
      <c r="I70" t="s">
        <v>215</v>
      </c>
      <c r="J70" t="s">
        <v>562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5540675.6200000001</v>
      </c>
      <c r="P70" s="78">
        <v>103</v>
      </c>
      <c r="Q70" s="78">
        <v>0</v>
      </c>
      <c r="R70" s="78">
        <v>5706.8958886</v>
      </c>
      <c r="S70" s="79">
        <v>1.54E-2</v>
      </c>
      <c r="T70" s="79">
        <v>2.8999999999999998E-3</v>
      </c>
      <c r="U70" s="79">
        <v>5.0000000000000001E-4</v>
      </c>
    </row>
    <row r="71" spans="2:21">
      <c r="B71" t="s">
        <v>563</v>
      </c>
      <c r="C71" t="s">
        <v>564</v>
      </c>
      <c r="D71" t="s">
        <v>100</v>
      </c>
      <c r="E71" t="s">
        <v>123</v>
      </c>
      <c r="F71" t="s">
        <v>547</v>
      </c>
      <c r="G71" t="s">
        <v>468</v>
      </c>
      <c r="H71" t="s">
        <v>508</v>
      </c>
      <c r="I71" t="s">
        <v>215</v>
      </c>
      <c r="J71" t="s">
        <v>306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4024298.23</v>
      </c>
      <c r="P71" s="78">
        <v>89.4</v>
      </c>
      <c r="Q71" s="78">
        <v>0</v>
      </c>
      <c r="R71" s="78">
        <v>3597.7226176200002</v>
      </c>
      <c r="S71" s="79">
        <v>1.34E-2</v>
      </c>
      <c r="T71" s="79">
        <v>1.8E-3</v>
      </c>
      <c r="U71" s="79">
        <v>2.9999999999999997E-4</v>
      </c>
    </row>
    <row r="72" spans="2:21">
      <c r="B72" t="s">
        <v>565</v>
      </c>
      <c r="C72" t="s">
        <v>566</v>
      </c>
      <c r="D72" t="s">
        <v>100</v>
      </c>
      <c r="E72" t="s">
        <v>123</v>
      </c>
      <c r="F72" t="s">
        <v>567</v>
      </c>
      <c r="G72" t="s">
        <v>468</v>
      </c>
      <c r="H72" t="s">
        <v>508</v>
      </c>
      <c r="I72" t="s">
        <v>215</v>
      </c>
      <c r="J72" t="s">
        <v>326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482948.09</v>
      </c>
      <c r="P72" s="78">
        <v>89.92</v>
      </c>
      <c r="Q72" s="78">
        <v>0</v>
      </c>
      <c r="R72" s="78">
        <v>434.26692252800001</v>
      </c>
      <c r="S72" s="79">
        <v>1.1000000000000001E-3</v>
      </c>
      <c r="T72" s="79">
        <v>2.0000000000000001E-4</v>
      </c>
      <c r="U72" s="79">
        <v>0</v>
      </c>
    </row>
    <row r="73" spans="2:21">
      <c r="B73" t="s">
        <v>568</v>
      </c>
      <c r="C73" t="s">
        <v>569</v>
      </c>
      <c r="D73" t="s">
        <v>100</v>
      </c>
      <c r="E73" t="s">
        <v>123</v>
      </c>
      <c r="F73" t="s">
        <v>567</v>
      </c>
      <c r="G73" t="s">
        <v>468</v>
      </c>
      <c r="H73" t="s">
        <v>508</v>
      </c>
      <c r="I73" t="s">
        <v>215</v>
      </c>
      <c r="J73" t="s">
        <v>309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5400930.9100000001</v>
      </c>
      <c r="P73" s="78">
        <v>92.15</v>
      </c>
      <c r="Q73" s="78">
        <v>0</v>
      </c>
      <c r="R73" s="78">
        <v>4976.9578335650003</v>
      </c>
      <c r="S73" s="79">
        <v>1.44E-2</v>
      </c>
      <c r="T73" s="79">
        <v>2.5000000000000001E-3</v>
      </c>
      <c r="U73" s="79">
        <v>5.0000000000000001E-4</v>
      </c>
    </row>
    <row r="74" spans="2:21">
      <c r="B74" t="s">
        <v>570</v>
      </c>
      <c r="C74" t="s">
        <v>571</v>
      </c>
      <c r="D74" t="s">
        <v>100</v>
      </c>
      <c r="E74" t="s">
        <v>123</v>
      </c>
      <c r="F74" t="s">
        <v>567</v>
      </c>
      <c r="G74" t="s">
        <v>468</v>
      </c>
      <c r="H74" t="s">
        <v>508</v>
      </c>
      <c r="I74" t="s">
        <v>215</v>
      </c>
      <c r="J74" t="s">
        <v>572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6597410.75</v>
      </c>
      <c r="P74" s="78">
        <v>99.17</v>
      </c>
      <c r="Q74" s="78">
        <v>0</v>
      </c>
      <c r="R74" s="78">
        <v>6542.6522407749999</v>
      </c>
      <c r="S74" s="79">
        <v>1.47E-2</v>
      </c>
      <c r="T74" s="79">
        <v>3.3E-3</v>
      </c>
      <c r="U74" s="79">
        <v>5.9999999999999995E-4</v>
      </c>
    </row>
    <row r="75" spans="2:21">
      <c r="B75" t="s">
        <v>573</v>
      </c>
      <c r="C75" t="s">
        <v>574</v>
      </c>
      <c r="D75" t="s">
        <v>100</v>
      </c>
      <c r="E75" t="s">
        <v>123</v>
      </c>
      <c r="F75" t="s">
        <v>398</v>
      </c>
      <c r="G75" t="s">
        <v>392</v>
      </c>
      <c r="H75" t="s">
        <v>508</v>
      </c>
      <c r="I75" t="s">
        <v>215</v>
      </c>
      <c r="J75" t="s">
        <v>575</v>
      </c>
      <c r="K75" s="78">
        <v>0.83</v>
      </c>
      <c r="L75" t="s">
        <v>102</v>
      </c>
      <c r="M75" s="79">
        <v>0.04</v>
      </c>
      <c r="N75" s="79">
        <v>1.44E-2</v>
      </c>
      <c r="O75" s="78">
        <v>19710798.75</v>
      </c>
      <c r="P75" s="78">
        <v>111.43</v>
      </c>
      <c r="Q75" s="78">
        <v>0</v>
      </c>
      <c r="R75" s="78">
        <v>21963.743047125001</v>
      </c>
      <c r="S75" s="79">
        <v>1.46E-2</v>
      </c>
      <c r="T75" s="79">
        <v>1.0999999999999999E-2</v>
      </c>
      <c r="U75" s="79">
        <v>2E-3</v>
      </c>
    </row>
    <row r="76" spans="2:21">
      <c r="B76" t="s">
        <v>576</v>
      </c>
      <c r="C76" t="s">
        <v>577</v>
      </c>
      <c r="D76" t="s">
        <v>100</v>
      </c>
      <c r="E76" t="s">
        <v>123</v>
      </c>
      <c r="F76" t="s">
        <v>578</v>
      </c>
      <c r="G76" t="s">
        <v>579</v>
      </c>
      <c r="H76" t="s">
        <v>508</v>
      </c>
      <c r="I76" t="s">
        <v>215</v>
      </c>
      <c r="J76" t="s">
        <v>580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30933.360000000001</v>
      </c>
      <c r="P76" s="78">
        <v>126.68</v>
      </c>
      <c r="Q76" s="78">
        <v>0</v>
      </c>
      <c r="R76" s="78">
        <v>39.186380448000001</v>
      </c>
      <c r="S76" s="79">
        <v>5.9999999999999995E-4</v>
      </c>
      <c r="T76" s="79">
        <v>0</v>
      </c>
      <c r="U76" s="79">
        <v>0</v>
      </c>
    </row>
    <row r="77" spans="2:21">
      <c r="B77" t="s">
        <v>581</v>
      </c>
      <c r="C77" t="s">
        <v>582</v>
      </c>
      <c r="D77" t="s">
        <v>100</v>
      </c>
      <c r="E77" t="s">
        <v>123</v>
      </c>
      <c r="F77" t="s">
        <v>583</v>
      </c>
      <c r="G77" t="s">
        <v>584</v>
      </c>
      <c r="H77" t="s">
        <v>585</v>
      </c>
      <c r="I77" t="s">
        <v>150</v>
      </c>
      <c r="J77" t="s">
        <v>586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39215169.75</v>
      </c>
      <c r="P77" s="78">
        <v>118.3</v>
      </c>
      <c r="Q77" s="78">
        <v>0</v>
      </c>
      <c r="R77" s="78">
        <v>46391.545814249999</v>
      </c>
      <c r="S77" s="79">
        <v>1.3299999999999999E-2</v>
      </c>
      <c r="T77" s="79">
        <v>2.3300000000000001E-2</v>
      </c>
      <c r="U77" s="79">
        <v>4.3E-3</v>
      </c>
    </row>
    <row r="78" spans="2:21">
      <c r="B78" t="s">
        <v>587</v>
      </c>
      <c r="C78" t="s">
        <v>588</v>
      </c>
      <c r="D78" t="s">
        <v>100</v>
      </c>
      <c r="E78" t="s">
        <v>123</v>
      </c>
      <c r="F78" t="s">
        <v>583</v>
      </c>
      <c r="G78" t="s">
        <v>584</v>
      </c>
      <c r="H78" t="s">
        <v>585</v>
      </c>
      <c r="I78" t="s">
        <v>150</v>
      </c>
      <c r="J78" t="s">
        <v>589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19237016.370000001</v>
      </c>
      <c r="P78" s="78">
        <v>120</v>
      </c>
      <c r="Q78" s="78">
        <v>579.11401999999998</v>
      </c>
      <c r="R78" s="78">
        <v>23663.533663999999</v>
      </c>
      <c r="S78" s="79">
        <v>7.1999999999999998E-3</v>
      </c>
      <c r="T78" s="79">
        <v>1.1900000000000001E-2</v>
      </c>
      <c r="U78" s="79">
        <v>2.2000000000000001E-3</v>
      </c>
    </row>
    <row r="79" spans="2:21">
      <c r="B79" t="s">
        <v>590</v>
      </c>
      <c r="C79" t="s">
        <v>591</v>
      </c>
      <c r="D79" t="s">
        <v>100</v>
      </c>
      <c r="E79" t="s">
        <v>123</v>
      </c>
      <c r="F79" t="s">
        <v>583</v>
      </c>
      <c r="G79" t="s">
        <v>584</v>
      </c>
      <c r="H79" t="s">
        <v>585</v>
      </c>
      <c r="I79" t="s">
        <v>150</v>
      </c>
      <c r="J79" t="s">
        <v>592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14244333.789999999</v>
      </c>
      <c r="P79" s="78">
        <v>108</v>
      </c>
      <c r="Q79" s="78">
        <v>0</v>
      </c>
      <c r="R79" s="78">
        <v>15383.8804932</v>
      </c>
      <c r="S79" s="79">
        <v>1.15E-2</v>
      </c>
      <c r="T79" s="79">
        <v>7.7000000000000002E-3</v>
      </c>
      <c r="U79" s="79">
        <v>1.4E-3</v>
      </c>
    </row>
    <row r="80" spans="2:21">
      <c r="B80" t="s">
        <v>593</v>
      </c>
      <c r="C80" t="s">
        <v>594</v>
      </c>
      <c r="D80" t="s">
        <v>100</v>
      </c>
      <c r="E80" t="s">
        <v>123</v>
      </c>
      <c r="F80" t="s">
        <v>595</v>
      </c>
      <c r="G80" t="s">
        <v>468</v>
      </c>
      <c r="H80" t="s">
        <v>508</v>
      </c>
      <c r="I80" t="s">
        <v>215</v>
      </c>
      <c r="J80" t="s">
        <v>596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4839569.92</v>
      </c>
      <c r="P80" s="78">
        <v>100.87</v>
      </c>
      <c r="Q80" s="78">
        <v>0</v>
      </c>
      <c r="R80" s="78">
        <v>4881.6741783039997</v>
      </c>
      <c r="S80" s="79">
        <v>1.0699999999999999E-2</v>
      </c>
      <c r="T80" s="79">
        <v>2.5000000000000001E-3</v>
      </c>
      <c r="U80" s="79">
        <v>4.0000000000000002E-4</v>
      </c>
    </row>
    <row r="81" spans="2:21">
      <c r="B81" t="s">
        <v>597</v>
      </c>
      <c r="C81" t="s">
        <v>598</v>
      </c>
      <c r="D81" t="s">
        <v>100</v>
      </c>
      <c r="E81" t="s">
        <v>123</v>
      </c>
      <c r="F81" t="s">
        <v>599</v>
      </c>
      <c r="G81" t="s">
        <v>579</v>
      </c>
      <c r="H81" t="s">
        <v>508</v>
      </c>
      <c r="I81" t="s">
        <v>215</v>
      </c>
      <c r="J81" t="s">
        <v>600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61263.25</v>
      </c>
      <c r="P81" s="78">
        <v>125.1</v>
      </c>
      <c r="Q81" s="78">
        <v>0</v>
      </c>
      <c r="R81" s="78">
        <v>76.640325750000002</v>
      </c>
      <c r="S81" s="79">
        <v>1.6000000000000001E-3</v>
      </c>
      <c r="T81" s="79">
        <v>0</v>
      </c>
      <c r="U81" s="79">
        <v>0</v>
      </c>
    </row>
    <row r="82" spans="2:21">
      <c r="B82" t="s">
        <v>601</v>
      </c>
      <c r="C82" t="s">
        <v>602</v>
      </c>
      <c r="D82" t="s">
        <v>100</v>
      </c>
      <c r="E82" t="s">
        <v>123</v>
      </c>
      <c r="F82" t="s">
        <v>398</v>
      </c>
      <c r="G82" t="s">
        <v>392</v>
      </c>
      <c r="H82" t="s">
        <v>508</v>
      </c>
      <c r="I82" t="s">
        <v>215</v>
      </c>
      <c r="J82" t="s">
        <v>373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148.97</v>
      </c>
      <c r="P82" s="78">
        <v>4972667</v>
      </c>
      <c r="Q82" s="78">
        <v>0</v>
      </c>
      <c r="R82" s="78">
        <v>7407.7820299000005</v>
      </c>
      <c r="S82" s="79">
        <v>0</v>
      </c>
      <c r="T82" s="79">
        <v>3.7000000000000002E-3</v>
      </c>
      <c r="U82" s="79">
        <v>6.9999999999999999E-4</v>
      </c>
    </row>
    <row r="83" spans="2:21">
      <c r="B83" t="s">
        <v>603</v>
      </c>
      <c r="C83" t="s">
        <v>604</v>
      </c>
      <c r="D83" t="s">
        <v>100</v>
      </c>
      <c r="E83" t="s">
        <v>123</v>
      </c>
      <c r="F83" t="s">
        <v>398</v>
      </c>
      <c r="G83" t="s">
        <v>392</v>
      </c>
      <c r="H83" t="s">
        <v>508</v>
      </c>
      <c r="I83" t="s">
        <v>215</v>
      </c>
      <c r="J83" t="s">
        <v>544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227.11</v>
      </c>
      <c r="P83" s="78">
        <v>4873513</v>
      </c>
      <c r="Q83" s="78">
        <v>0</v>
      </c>
      <c r="R83" s="78">
        <v>11068.2353743</v>
      </c>
      <c r="S83" s="79">
        <v>0</v>
      </c>
      <c r="T83" s="79">
        <v>5.5999999999999999E-3</v>
      </c>
      <c r="U83" s="79">
        <v>1E-3</v>
      </c>
    </row>
    <row r="84" spans="2:21">
      <c r="B84" t="s">
        <v>605</v>
      </c>
      <c r="C84" t="s">
        <v>606</v>
      </c>
      <c r="D84" t="s">
        <v>100</v>
      </c>
      <c r="E84" t="s">
        <v>123</v>
      </c>
      <c r="F84" t="s">
        <v>398</v>
      </c>
      <c r="G84" t="s">
        <v>392</v>
      </c>
      <c r="H84" t="s">
        <v>508</v>
      </c>
      <c r="I84" t="s">
        <v>215</v>
      </c>
      <c r="J84" t="s">
        <v>607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185.22</v>
      </c>
      <c r="P84" s="78">
        <v>4738000</v>
      </c>
      <c r="Q84" s="78">
        <v>0</v>
      </c>
      <c r="R84" s="78">
        <v>8775.7235999999994</v>
      </c>
      <c r="S84" s="79">
        <v>0</v>
      </c>
      <c r="T84" s="79">
        <v>4.4000000000000003E-3</v>
      </c>
      <c r="U84" s="79">
        <v>8.0000000000000004E-4</v>
      </c>
    </row>
    <row r="85" spans="2:21">
      <c r="B85" t="s">
        <v>608</v>
      </c>
      <c r="C85" t="s">
        <v>609</v>
      </c>
      <c r="D85" t="s">
        <v>100</v>
      </c>
      <c r="E85" t="s">
        <v>123</v>
      </c>
      <c r="F85" t="s">
        <v>398</v>
      </c>
      <c r="G85" t="s">
        <v>392</v>
      </c>
      <c r="H85" t="s">
        <v>508</v>
      </c>
      <c r="I85" t="s">
        <v>215</v>
      </c>
      <c r="J85" t="s">
        <v>607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69.89</v>
      </c>
      <c r="P85" s="78">
        <v>4855001</v>
      </c>
      <c r="Q85" s="78">
        <v>0</v>
      </c>
      <c r="R85" s="78">
        <v>3393.1601989000001</v>
      </c>
      <c r="S85" s="79">
        <v>0</v>
      </c>
      <c r="T85" s="79">
        <v>1.6999999999999999E-3</v>
      </c>
      <c r="U85" s="79">
        <v>2.9999999999999997E-4</v>
      </c>
    </row>
    <row r="86" spans="2:21">
      <c r="B86" t="s">
        <v>610</v>
      </c>
      <c r="C86" t="s">
        <v>611</v>
      </c>
      <c r="D86" t="s">
        <v>100</v>
      </c>
      <c r="E86" t="s">
        <v>123</v>
      </c>
      <c r="F86" t="s">
        <v>398</v>
      </c>
      <c r="G86" t="s">
        <v>392</v>
      </c>
      <c r="H86" t="s">
        <v>508</v>
      </c>
      <c r="I86" t="s">
        <v>215</v>
      </c>
      <c r="J86" t="s">
        <v>474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12432139.43</v>
      </c>
      <c r="P86" s="78">
        <v>109.96</v>
      </c>
      <c r="Q86" s="78">
        <v>0</v>
      </c>
      <c r="R86" s="78">
        <v>13670.380517228001</v>
      </c>
      <c r="S86" s="79">
        <v>1.24E-2</v>
      </c>
      <c r="T86" s="79">
        <v>6.8999999999999999E-3</v>
      </c>
      <c r="U86" s="79">
        <v>1.2999999999999999E-3</v>
      </c>
    </row>
    <row r="87" spans="2:21">
      <c r="B87" t="s">
        <v>612</v>
      </c>
      <c r="C87" t="s">
        <v>613</v>
      </c>
      <c r="D87" t="s">
        <v>100</v>
      </c>
      <c r="E87" t="s">
        <v>123</v>
      </c>
      <c r="F87" t="s">
        <v>614</v>
      </c>
      <c r="G87" t="s">
        <v>468</v>
      </c>
      <c r="H87" t="s">
        <v>508</v>
      </c>
      <c r="I87" t="s">
        <v>215</v>
      </c>
      <c r="J87" t="s">
        <v>615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10523746.810000001</v>
      </c>
      <c r="P87" s="78">
        <v>107.66</v>
      </c>
      <c r="Q87" s="78">
        <v>0</v>
      </c>
      <c r="R87" s="78">
        <v>11329.865815646001</v>
      </c>
      <c r="S87" s="79">
        <v>1.54E-2</v>
      </c>
      <c r="T87" s="79">
        <v>5.7000000000000002E-3</v>
      </c>
      <c r="U87" s="79">
        <v>1E-3</v>
      </c>
    </row>
    <row r="88" spans="2:21">
      <c r="B88" t="s">
        <v>616</v>
      </c>
      <c r="C88" t="s">
        <v>617</v>
      </c>
      <c r="D88" t="s">
        <v>100</v>
      </c>
      <c r="E88" t="s">
        <v>123</v>
      </c>
      <c r="F88" t="s">
        <v>441</v>
      </c>
      <c r="G88" t="s">
        <v>392</v>
      </c>
      <c r="H88" t="s">
        <v>508</v>
      </c>
      <c r="I88" t="s">
        <v>215</v>
      </c>
      <c r="J88" t="s">
        <v>618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24470043.760000002</v>
      </c>
      <c r="P88" s="78">
        <v>110.66</v>
      </c>
      <c r="Q88" s="78">
        <v>442.50080000000003</v>
      </c>
      <c r="R88" s="78">
        <v>27521.051224816001</v>
      </c>
      <c r="S88" s="79">
        <v>1.55E-2</v>
      </c>
      <c r="T88" s="79">
        <v>1.38E-2</v>
      </c>
      <c r="U88" s="79">
        <v>2.5000000000000001E-3</v>
      </c>
    </row>
    <row r="89" spans="2:21">
      <c r="B89" t="s">
        <v>619</v>
      </c>
      <c r="C89" t="s">
        <v>620</v>
      </c>
      <c r="D89" t="s">
        <v>100</v>
      </c>
      <c r="E89" t="s">
        <v>123</v>
      </c>
      <c r="F89" t="s">
        <v>513</v>
      </c>
      <c r="G89" t="s">
        <v>468</v>
      </c>
      <c r="H89" t="s">
        <v>621</v>
      </c>
      <c r="I89" t="s">
        <v>215</v>
      </c>
      <c r="J89" t="s">
        <v>622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2950098.23</v>
      </c>
      <c r="P89" s="78">
        <v>115.65</v>
      </c>
      <c r="Q89" s="78">
        <v>0</v>
      </c>
      <c r="R89" s="78">
        <v>3411.788602995</v>
      </c>
      <c r="S89" s="79">
        <v>3.5999999999999999E-3</v>
      </c>
      <c r="T89" s="79">
        <v>1.6999999999999999E-3</v>
      </c>
      <c r="U89" s="79">
        <v>2.9999999999999997E-4</v>
      </c>
    </row>
    <row r="90" spans="2:21">
      <c r="B90" t="s">
        <v>623</v>
      </c>
      <c r="C90" t="s">
        <v>624</v>
      </c>
      <c r="D90" t="s">
        <v>100</v>
      </c>
      <c r="E90" t="s">
        <v>123</v>
      </c>
      <c r="F90" t="s">
        <v>513</v>
      </c>
      <c r="G90" t="s">
        <v>468</v>
      </c>
      <c r="H90" t="s">
        <v>621</v>
      </c>
      <c r="I90" t="s">
        <v>215</v>
      </c>
      <c r="J90" t="s">
        <v>292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4377719.79</v>
      </c>
      <c r="P90" s="78">
        <v>106</v>
      </c>
      <c r="Q90" s="78">
        <v>110.65745</v>
      </c>
      <c r="R90" s="78">
        <v>4751.0404274000002</v>
      </c>
      <c r="S90" s="79">
        <v>8.2000000000000007E-3</v>
      </c>
      <c r="T90" s="79">
        <v>2.3999999999999998E-3</v>
      </c>
      <c r="U90" s="79">
        <v>4.0000000000000002E-4</v>
      </c>
    </row>
    <row r="91" spans="2:21">
      <c r="B91" t="s">
        <v>625</v>
      </c>
      <c r="C91" t="s">
        <v>626</v>
      </c>
      <c r="D91" t="s">
        <v>100</v>
      </c>
      <c r="E91" t="s">
        <v>123</v>
      </c>
      <c r="F91" t="s">
        <v>513</v>
      </c>
      <c r="G91" t="s">
        <v>468</v>
      </c>
      <c r="H91" t="s">
        <v>621</v>
      </c>
      <c r="I91" t="s">
        <v>215</v>
      </c>
      <c r="J91" t="s">
        <v>521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658430.56000000006</v>
      </c>
      <c r="P91" s="78">
        <v>97</v>
      </c>
      <c r="Q91" s="78">
        <v>0</v>
      </c>
      <c r="R91" s="78">
        <v>638.67764320000003</v>
      </c>
      <c r="S91" s="79">
        <v>5.0000000000000001E-4</v>
      </c>
      <c r="T91" s="79">
        <v>2.9999999999999997E-4</v>
      </c>
      <c r="U91" s="79">
        <v>1E-4</v>
      </c>
    </row>
    <row r="92" spans="2:21">
      <c r="B92" t="s">
        <v>627</v>
      </c>
      <c r="C92" t="s">
        <v>628</v>
      </c>
      <c r="D92" t="s">
        <v>100</v>
      </c>
      <c r="E92" t="s">
        <v>123</v>
      </c>
      <c r="F92" t="s">
        <v>513</v>
      </c>
      <c r="G92" t="s">
        <v>468</v>
      </c>
      <c r="H92" t="s">
        <v>621</v>
      </c>
      <c r="I92" t="s">
        <v>215</v>
      </c>
      <c r="J92" t="s">
        <v>629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3036319.18</v>
      </c>
      <c r="P92" s="78">
        <v>96.14</v>
      </c>
      <c r="Q92" s="78">
        <v>0</v>
      </c>
      <c r="R92" s="78">
        <v>2919.117259652</v>
      </c>
      <c r="S92" s="79">
        <v>7.7000000000000002E-3</v>
      </c>
      <c r="T92" s="79">
        <v>1.5E-3</v>
      </c>
      <c r="U92" s="79">
        <v>2.9999999999999997E-4</v>
      </c>
    </row>
    <row r="93" spans="2:21">
      <c r="B93" t="s">
        <v>630</v>
      </c>
      <c r="C93" t="s">
        <v>631</v>
      </c>
      <c r="D93" t="s">
        <v>100</v>
      </c>
      <c r="E93" t="s">
        <v>123</v>
      </c>
      <c r="F93" t="s">
        <v>632</v>
      </c>
      <c r="G93" t="s">
        <v>584</v>
      </c>
      <c r="H93" t="s">
        <v>621</v>
      </c>
      <c r="I93" t="s">
        <v>215</v>
      </c>
      <c r="J93" t="s">
        <v>633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4968525.4400000004</v>
      </c>
      <c r="P93" s="78">
        <v>101.28</v>
      </c>
      <c r="Q93" s="78">
        <v>0</v>
      </c>
      <c r="R93" s="78">
        <v>5032.1225656320003</v>
      </c>
      <c r="S93" s="79">
        <v>9.1999999999999998E-3</v>
      </c>
      <c r="T93" s="79">
        <v>2.5000000000000001E-3</v>
      </c>
      <c r="U93" s="79">
        <v>5.0000000000000001E-4</v>
      </c>
    </row>
    <row r="94" spans="2:21">
      <c r="B94" t="s">
        <v>634</v>
      </c>
      <c r="C94" t="s">
        <v>635</v>
      </c>
      <c r="D94" t="s">
        <v>100</v>
      </c>
      <c r="E94" t="s">
        <v>123</v>
      </c>
      <c r="F94" t="s">
        <v>632</v>
      </c>
      <c r="G94" t="s">
        <v>584</v>
      </c>
      <c r="H94" t="s">
        <v>621</v>
      </c>
      <c r="I94" t="s">
        <v>215</v>
      </c>
      <c r="J94" t="s">
        <v>636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19747390</v>
      </c>
      <c r="P94" s="78">
        <v>96.55</v>
      </c>
      <c r="Q94" s="78">
        <v>0</v>
      </c>
      <c r="R94" s="78">
        <v>19066.105045</v>
      </c>
      <c r="S94" s="79">
        <v>1.1299999999999999E-2</v>
      </c>
      <c r="T94" s="79">
        <v>9.5999999999999992E-3</v>
      </c>
      <c r="U94" s="79">
        <v>1.8E-3</v>
      </c>
    </row>
    <row r="95" spans="2:21">
      <c r="B95" t="s">
        <v>637</v>
      </c>
      <c r="C95" t="s">
        <v>638</v>
      </c>
      <c r="D95" t="s">
        <v>100</v>
      </c>
      <c r="E95" t="s">
        <v>123</v>
      </c>
      <c r="F95" t="s">
        <v>639</v>
      </c>
      <c r="G95" t="s">
        <v>640</v>
      </c>
      <c r="H95" t="s">
        <v>621</v>
      </c>
      <c r="I95" t="s">
        <v>215</v>
      </c>
      <c r="J95" t="s">
        <v>641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30939442.579999998</v>
      </c>
      <c r="P95" s="78">
        <v>145.5</v>
      </c>
      <c r="Q95" s="78">
        <v>0</v>
      </c>
      <c r="R95" s="78">
        <v>45016.888953900001</v>
      </c>
      <c r="S95" s="79">
        <v>8.6999999999999994E-3</v>
      </c>
      <c r="T95" s="79">
        <v>2.2599999999999999E-2</v>
      </c>
      <c r="U95" s="79">
        <v>4.1000000000000003E-3</v>
      </c>
    </row>
    <row r="96" spans="2:21">
      <c r="B96" t="s">
        <v>642</v>
      </c>
      <c r="C96" t="s">
        <v>643</v>
      </c>
      <c r="D96" t="s">
        <v>100</v>
      </c>
      <c r="E96" t="s">
        <v>123</v>
      </c>
      <c r="F96" t="s">
        <v>644</v>
      </c>
      <c r="G96" t="s">
        <v>132</v>
      </c>
      <c r="H96" t="s">
        <v>621</v>
      </c>
      <c r="I96" t="s">
        <v>215</v>
      </c>
      <c r="J96" t="s">
        <v>645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12656992.140000001</v>
      </c>
      <c r="P96" s="78">
        <v>100.22</v>
      </c>
      <c r="Q96" s="78">
        <v>0</v>
      </c>
      <c r="R96" s="78">
        <v>12684.837522708</v>
      </c>
      <c r="S96" s="79">
        <v>1.44E-2</v>
      </c>
      <c r="T96" s="79">
        <v>6.4000000000000003E-3</v>
      </c>
      <c r="U96" s="79">
        <v>1.1999999999999999E-3</v>
      </c>
    </row>
    <row r="97" spans="2:21">
      <c r="B97" t="s">
        <v>646</v>
      </c>
      <c r="C97" t="s">
        <v>647</v>
      </c>
      <c r="D97" t="s">
        <v>100</v>
      </c>
      <c r="E97" t="s">
        <v>123</v>
      </c>
      <c r="F97" t="s">
        <v>644</v>
      </c>
      <c r="G97" t="s">
        <v>132</v>
      </c>
      <c r="H97" t="s">
        <v>621</v>
      </c>
      <c r="I97" t="s">
        <v>215</v>
      </c>
      <c r="J97" t="s">
        <v>648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10386503.189999999</v>
      </c>
      <c r="P97" s="78">
        <v>107.15</v>
      </c>
      <c r="Q97" s="78">
        <v>0</v>
      </c>
      <c r="R97" s="78">
        <v>11129.138168085001</v>
      </c>
      <c r="S97" s="79">
        <v>6.8999999999999999E-3</v>
      </c>
      <c r="T97" s="79">
        <v>5.5999999999999999E-3</v>
      </c>
      <c r="U97" s="79">
        <v>1E-3</v>
      </c>
    </row>
    <row r="98" spans="2:21">
      <c r="B98" t="s">
        <v>649</v>
      </c>
      <c r="C98" t="s">
        <v>650</v>
      </c>
      <c r="D98" t="s">
        <v>100</v>
      </c>
      <c r="E98" t="s">
        <v>123</v>
      </c>
      <c r="F98" t="s">
        <v>567</v>
      </c>
      <c r="G98" t="s">
        <v>468</v>
      </c>
      <c r="H98" t="s">
        <v>211</v>
      </c>
      <c r="I98" t="s">
        <v>150</v>
      </c>
      <c r="J98" t="s">
        <v>651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2778220.87</v>
      </c>
      <c r="P98" s="78">
        <v>98.05</v>
      </c>
      <c r="Q98" s="78">
        <v>0</v>
      </c>
      <c r="R98" s="78">
        <v>2724.0455630350002</v>
      </c>
      <c r="S98" s="79">
        <v>7.1000000000000004E-3</v>
      </c>
      <c r="T98" s="79">
        <v>1.4E-3</v>
      </c>
      <c r="U98" s="79">
        <v>2.9999999999999997E-4</v>
      </c>
    </row>
    <row r="99" spans="2:21">
      <c r="B99" t="s">
        <v>652</v>
      </c>
      <c r="C99" t="s">
        <v>653</v>
      </c>
      <c r="D99" t="s">
        <v>100</v>
      </c>
      <c r="E99" t="s">
        <v>123</v>
      </c>
      <c r="F99" t="s">
        <v>567</v>
      </c>
      <c r="G99" t="s">
        <v>468</v>
      </c>
      <c r="H99" t="s">
        <v>211</v>
      </c>
      <c r="I99" t="s">
        <v>150</v>
      </c>
      <c r="J99" t="s">
        <v>654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4849043.38</v>
      </c>
      <c r="P99" s="78">
        <v>98.45</v>
      </c>
      <c r="Q99" s="78">
        <v>0</v>
      </c>
      <c r="R99" s="78">
        <v>4773.8832076099998</v>
      </c>
      <c r="S99" s="79">
        <v>7.4000000000000003E-3</v>
      </c>
      <c r="T99" s="79">
        <v>2.3999999999999998E-3</v>
      </c>
      <c r="U99" s="79">
        <v>4.0000000000000002E-4</v>
      </c>
    </row>
    <row r="100" spans="2:21">
      <c r="B100" t="s">
        <v>655</v>
      </c>
      <c r="C100" t="s">
        <v>656</v>
      </c>
      <c r="D100" t="s">
        <v>100</v>
      </c>
      <c r="E100" t="s">
        <v>123</v>
      </c>
      <c r="F100" t="s">
        <v>567</v>
      </c>
      <c r="G100" t="s">
        <v>468</v>
      </c>
      <c r="H100" t="s">
        <v>211</v>
      </c>
      <c r="I100" t="s">
        <v>150</v>
      </c>
      <c r="J100" t="s">
        <v>657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2393530.9500000002</v>
      </c>
      <c r="P100" s="78">
        <v>99.7</v>
      </c>
      <c r="Q100" s="78">
        <v>0</v>
      </c>
      <c r="R100" s="78">
        <v>2386.35035715</v>
      </c>
      <c r="S100" s="79">
        <v>5.3E-3</v>
      </c>
      <c r="T100" s="79">
        <v>1.1999999999999999E-3</v>
      </c>
      <c r="U100" s="79">
        <v>2.0000000000000001E-4</v>
      </c>
    </row>
    <row r="101" spans="2:21">
      <c r="B101" t="s">
        <v>658</v>
      </c>
      <c r="C101" t="s">
        <v>659</v>
      </c>
      <c r="D101" t="s">
        <v>100</v>
      </c>
      <c r="E101" t="s">
        <v>123</v>
      </c>
      <c r="F101" t="s">
        <v>567</v>
      </c>
      <c r="G101" t="s">
        <v>468</v>
      </c>
      <c r="H101" t="s">
        <v>211</v>
      </c>
      <c r="I101" t="s">
        <v>150</v>
      </c>
      <c r="J101" t="s">
        <v>367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504723.11</v>
      </c>
      <c r="P101" s="78">
        <v>86.84</v>
      </c>
      <c r="Q101" s="78">
        <v>0</v>
      </c>
      <c r="R101" s="78">
        <v>438.30154872399999</v>
      </c>
      <c r="S101" s="79">
        <v>8.0000000000000004E-4</v>
      </c>
      <c r="T101" s="79">
        <v>2.0000000000000001E-4</v>
      </c>
      <c r="U101" s="79">
        <v>0</v>
      </c>
    </row>
    <row r="102" spans="2:21">
      <c r="B102" t="s">
        <v>660</v>
      </c>
      <c r="C102" t="s">
        <v>661</v>
      </c>
      <c r="D102" t="s">
        <v>100</v>
      </c>
      <c r="E102" t="s">
        <v>123</v>
      </c>
      <c r="F102" t="s">
        <v>567</v>
      </c>
      <c r="G102" t="s">
        <v>468</v>
      </c>
      <c r="H102" t="s">
        <v>621</v>
      </c>
      <c r="I102" t="s">
        <v>215</v>
      </c>
      <c r="J102" t="s">
        <v>662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3140264.15</v>
      </c>
      <c r="P102" s="78">
        <v>102.1</v>
      </c>
      <c r="Q102" s="78">
        <v>0</v>
      </c>
      <c r="R102" s="78">
        <v>3206.20969715</v>
      </c>
      <c r="S102" s="79">
        <v>7.3000000000000001E-3</v>
      </c>
      <c r="T102" s="79">
        <v>1.6000000000000001E-3</v>
      </c>
      <c r="U102" s="79">
        <v>2.9999999999999997E-4</v>
      </c>
    </row>
    <row r="103" spans="2:21">
      <c r="B103" t="s">
        <v>663</v>
      </c>
      <c r="C103" t="s">
        <v>664</v>
      </c>
      <c r="D103" t="s">
        <v>100</v>
      </c>
      <c r="E103" t="s">
        <v>123</v>
      </c>
      <c r="F103" t="s">
        <v>567</v>
      </c>
      <c r="G103" t="s">
        <v>468</v>
      </c>
      <c r="H103" t="s">
        <v>211</v>
      </c>
      <c r="I103" t="s">
        <v>150</v>
      </c>
      <c r="J103" t="s">
        <v>373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5966931.1900000004</v>
      </c>
      <c r="P103" s="78">
        <v>101.53</v>
      </c>
      <c r="Q103" s="78">
        <v>0</v>
      </c>
      <c r="R103" s="78">
        <v>6058.2252372069997</v>
      </c>
      <c r="S103" s="79">
        <v>1.26E-2</v>
      </c>
      <c r="T103" s="79">
        <v>3.0000000000000001E-3</v>
      </c>
      <c r="U103" s="79">
        <v>5.9999999999999995E-4</v>
      </c>
    </row>
    <row r="104" spans="2:21">
      <c r="B104" t="s">
        <v>665</v>
      </c>
      <c r="C104" t="s">
        <v>666</v>
      </c>
      <c r="D104" t="s">
        <v>100</v>
      </c>
      <c r="E104" t="s">
        <v>123</v>
      </c>
      <c r="F104" t="s">
        <v>391</v>
      </c>
      <c r="G104" t="s">
        <v>392</v>
      </c>
      <c r="H104" t="s">
        <v>621</v>
      </c>
      <c r="I104" t="s">
        <v>215</v>
      </c>
      <c r="J104" t="s">
        <v>667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54.26</v>
      </c>
      <c r="P104" s="78">
        <v>5164800</v>
      </c>
      <c r="Q104" s="78">
        <v>0</v>
      </c>
      <c r="R104" s="78">
        <v>2802.4204800000002</v>
      </c>
      <c r="S104" s="79">
        <v>0</v>
      </c>
      <c r="T104" s="79">
        <v>1.4E-3</v>
      </c>
      <c r="U104" s="79">
        <v>2.9999999999999997E-4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391</v>
      </c>
      <c r="G105" t="s">
        <v>392</v>
      </c>
      <c r="H105" t="s">
        <v>621</v>
      </c>
      <c r="I105" t="s">
        <v>215</v>
      </c>
      <c r="J105" t="s">
        <v>670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238.18</v>
      </c>
      <c r="P105" s="78">
        <v>5095100</v>
      </c>
      <c r="Q105" s="78">
        <v>0</v>
      </c>
      <c r="R105" s="78">
        <v>12135.509179999999</v>
      </c>
      <c r="S105" s="79">
        <v>0</v>
      </c>
      <c r="T105" s="79">
        <v>6.1000000000000004E-3</v>
      </c>
      <c r="U105" s="79">
        <v>1.1000000000000001E-3</v>
      </c>
    </row>
    <row r="106" spans="2:21">
      <c r="B106" t="s">
        <v>671</v>
      </c>
      <c r="C106" t="s">
        <v>672</v>
      </c>
      <c r="D106" t="s">
        <v>100</v>
      </c>
      <c r="E106" t="s">
        <v>123</v>
      </c>
      <c r="F106" t="s">
        <v>391</v>
      </c>
      <c r="G106" t="s">
        <v>392</v>
      </c>
      <c r="H106" t="s">
        <v>621</v>
      </c>
      <c r="I106" t="s">
        <v>215</v>
      </c>
      <c r="J106" t="s">
        <v>673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12.95</v>
      </c>
      <c r="P106" s="78">
        <v>4833000</v>
      </c>
      <c r="Q106" s="78">
        <v>0</v>
      </c>
      <c r="R106" s="78">
        <v>625.87350000000004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674</v>
      </c>
      <c r="C107" t="s">
        <v>675</v>
      </c>
      <c r="D107" t="s">
        <v>100</v>
      </c>
      <c r="E107" t="s">
        <v>123</v>
      </c>
      <c r="F107" t="s">
        <v>676</v>
      </c>
      <c r="G107" t="s">
        <v>677</v>
      </c>
      <c r="H107" t="s">
        <v>621</v>
      </c>
      <c r="I107" t="s">
        <v>215</v>
      </c>
      <c r="J107" t="s">
        <v>678</v>
      </c>
      <c r="K107" s="78">
        <v>2.58</v>
      </c>
      <c r="L107" t="s">
        <v>102</v>
      </c>
      <c r="M107" s="79">
        <v>3.2899999999999999E-2</v>
      </c>
      <c r="N107" s="79">
        <v>4.1599999999999998E-2</v>
      </c>
      <c r="O107" s="78">
        <v>1</v>
      </c>
      <c r="P107" s="78">
        <v>99.99</v>
      </c>
      <c r="Q107" s="78">
        <v>0</v>
      </c>
      <c r="R107" s="78">
        <v>9.9989999999999996E-4</v>
      </c>
      <c r="S107" s="79">
        <v>0</v>
      </c>
      <c r="T107" s="79">
        <v>0</v>
      </c>
      <c r="U107" s="79">
        <v>0</v>
      </c>
    </row>
    <row r="108" spans="2:21">
      <c r="B108" t="s">
        <v>679</v>
      </c>
      <c r="C108" t="s">
        <v>680</v>
      </c>
      <c r="D108" t="s">
        <v>100</v>
      </c>
      <c r="E108" t="s">
        <v>123</v>
      </c>
      <c r="F108" t="s">
        <v>681</v>
      </c>
      <c r="G108" t="s">
        <v>677</v>
      </c>
      <c r="H108" t="s">
        <v>211</v>
      </c>
      <c r="I108" t="s">
        <v>150</v>
      </c>
      <c r="J108" t="s">
        <v>682</v>
      </c>
      <c r="K108" s="78">
        <v>5.16</v>
      </c>
      <c r="L108" t="s">
        <v>102</v>
      </c>
      <c r="M108" s="79">
        <v>0.04</v>
      </c>
      <c r="N108" s="79">
        <v>3.9199999999999999E-2</v>
      </c>
      <c r="O108" s="78">
        <v>3823299.65</v>
      </c>
      <c r="P108" s="78">
        <v>101.5</v>
      </c>
      <c r="Q108" s="78">
        <v>0</v>
      </c>
      <c r="R108" s="78">
        <v>3880.6491447499998</v>
      </c>
      <c r="S108" s="79">
        <v>1.2999999999999999E-3</v>
      </c>
      <c r="T108" s="79">
        <v>1.9E-3</v>
      </c>
      <c r="U108" s="79">
        <v>4.0000000000000002E-4</v>
      </c>
    </row>
    <row r="109" spans="2:21">
      <c r="B109" t="s">
        <v>683</v>
      </c>
      <c r="C109" t="s">
        <v>684</v>
      </c>
      <c r="D109" t="s">
        <v>100</v>
      </c>
      <c r="E109" t="s">
        <v>123</v>
      </c>
      <c r="F109" t="s">
        <v>681</v>
      </c>
      <c r="G109" t="s">
        <v>677</v>
      </c>
      <c r="H109" t="s">
        <v>621</v>
      </c>
      <c r="I109" t="s">
        <v>215</v>
      </c>
      <c r="J109" t="s">
        <v>685</v>
      </c>
      <c r="K109" s="78">
        <v>5.38</v>
      </c>
      <c r="L109" t="s">
        <v>102</v>
      </c>
      <c r="M109" s="79">
        <v>2.7799999999999998E-2</v>
      </c>
      <c r="N109" s="79">
        <v>3.6799999999999999E-2</v>
      </c>
      <c r="O109" s="78">
        <v>9195065.1500000004</v>
      </c>
      <c r="P109" s="78">
        <v>97.5</v>
      </c>
      <c r="Q109" s="78">
        <v>0</v>
      </c>
      <c r="R109" s="78">
        <v>8965.1885212500001</v>
      </c>
      <c r="S109" s="79">
        <v>5.1000000000000004E-3</v>
      </c>
      <c r="T109" s="79">
        <v>4.4999999999999997E-3</v>
      </c>
      <c r="U109" s="79">
        <v>8.0000000000000004E-4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463</v>
      </c>
      <c r="G110" t="s">
        <v>392</v>
      </c>
      <c r="H110" t="s">
        <v>621</v>
      </c>
      <c r="I110" t="s">
        <v>215</v>
      </c>
      <c r="J110" t="s">
        <v>306</v>
      </c>
      <c r="K110" s="78">
        <v>5.36</v>
      </c>
      <c r="L110" t="s">
        <v>102</v>
      </c>
      <c r="M110" s="79">
        <v>1.46E-2</v>
      </c>
      <c r="N110" s="79">
        <v>2.58E-2</v>
      </c>
      <c r="O110" s="78">
        <v>291.36</v>
      </c>
      <c r="P110" s="78">
        <v>4718500</v>
      </c>
      <c r="Q110" s="78">
        <v>0</v>
      </c>
      <c r="R110" s="78">
        <v>13747.821599999999</v>
      </c>
      <c r="S110" s="79">
        <v>0</v>
      </c>
      <c r="T110" s="79">
        <v>6.8999999999999999E-3</v>
      </c>
      <c r="U110" s="79">
        <v>1.2999999999999999E-3</v>
      </c>
    </row>
    <row r="111" spans="2:21">
      <c r="B111" t="s">
        <v>688</v>
      </c>
      <c r="C111" t="s">
        <v>689</v>
      </c>
      <c r="D111" t="s">
        <v>100</v>
      </c>
      <c r="E111" t="s">
        <v>123</v>
      </c>
      <c r="F111" t="s">
        <v>578</v>
      </c>
      <c r="G111" t="s">
        <v>579</v>
      </c>
      <c r="H111" t="s">
        <v>621</v>
      </c>
      <c r="I111" t="s">
        <v>215</v>
      </c>
      <c r="J111" t="s">
        <v>690</v>
      </c>
      <c r="K111" s="78">
        <v>2.98</v>
      </c>
      <c r="L111" t="s">
        <v>102</v>
      </c>
      <c r="M111" s="79">
        <v>3.85E-2</v>
      </c>
      <c r="N111" s="79">
        <v>9.1000000000000004E-3</v>
      </c>
      <c r="O111" s="78">
        <v>2364010.52</v>
      </c>
      <c r="P111" s="78">
        <v>114.18</v>
      </c>
      <c r="Q111" s="78">
        <v>0</v>
      </c>
      <c r="R111" s="78">
        <v>2699.2272117359998</v>
      </c>
      <c r="S111" s="79">
        <v>9.9000000000000008E-3</v>
      </c>
      <c r="T111" s="79">
        <v>1.4E-3</v>
      </c>
      <c r="U111" s="79">
        <v>2.0000000000000001E-4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578</v>
      </c>
      <c r="G112" t="s">
        <v>579</v>
      </c>
      <c r="H112" t="s">
        <v>621</v>
      </c>
      <c r="I112" t="s">
        <v>215</v>
      </c>
      <c r="J112" t="s">
        <v>690</v>
      </c>
      <c r="K112" s="78">
        <v>3.86</v>
      </c>
      <c r="L112" t="s">
        <v>102</v>
      </c>
      <c r="M112" s="79">
        <v>3.85E-2</v>
      </c>
      <c r="N112" s="79">
        <v>1.41E-2</v>
      </c>
      <c r="O112" s="78">
        <v>2069486.43</v>
      </c>
      <c r="P112" s="78">
        <v>114.88</v>
      </c>
      <c r="Q112" s="78">
        <v>0</v>
      </c>
      <c r="R112" s="78">
        <v>2377.426010784</v>
      </c>
      <c r="S112" s="79">
        <v>8.3000000000000001E-3</v>
      </c>
      <c r="T112" s="79">
        <v>1.1999999999999999E-3</v>
      </c>
      <c r="U112" s="79">
        <v>2.0000000000000001E-4</v>
      </c>
    </row>
    <row r="113" spans="2:21">
      <c r="B113" t="s">
        <v>693</v>
      </c>
      <c r="C113" t="s">
        <v>694</v>
      </c>
      <c r="D113" t="s">
        <v>100</v>
      </c>
      <c r="E113" t="s">
        <v>123</v>
      </c>
      <c r="F113" t="s">
        <v>578</v>
      </c>
      <c r="G113" t="s">
        <v>579</v>
      </c>
      <c r="H113" t="s">
        <v>621</v>
      </c>
      <c r="I113" t="s">
        <v>215</v>
      </c>
      <c r="J113" t="s">
        <v>292</v>
      </c>
      <c r="K113" s="78">
        <v>0.16</v>
      </c>
      <c r="L113" t="s">
        <v>102</v>
      </c>
      <c r="M113" s="79">
        <v>3.9E-2</v>
      </c>
      <c r="N113" s="79">
        <v>0.20519999999999999</v>
      </c>
      <c r="O113" s="78">
        <v>1578948.89</v>
      </c>
      <c r="P113" s="78">
        <v>107.2</v>
      </c>
      <c r="Q113" s="78">
        <v>0</v>
      </c>
      <c r="R113" s="78">
        <v>1692.63321008</v>
      </c>
      <c r="S113" s="79">
        <v>7.9000000000000008E-3</v>
      </c>
      <c r="T113" s="79">
        <v>8.0000000000000004E-4</v>
      </c>
      <c r="U113" s="79">
        <v>2.0000000000000001E-4</v>
      </c>
    </row>
    <row r="114" spans="2:21">
      <c r="B114" t="s">
        <v>695</v>
      </c>
      <c r="C114" t="s">
        <v>696</v>
      </c>
      <c r="D114" t="s">
        <v>100</v>
      </c>
      <c r="E114" t="s">
        <v>123</v>
      </c>
      <c r="F114" t="s">
        <v>578</v>
      </c>
      <c r="G114" t="s">
        <v>579</v>
      </c>
      <c r="H114" t="s">
        <v>621</v>
      </c>
      <c r="I114" t="s">
        <v>215</v>
      </c>
      <c r="J114" t="s">
        <v>697</v>
      </c>
      <c r="K114" s="78">
        <v>1.1399999999999999</v>
      </c>
      <c r="L114" t="s">
        <v>102</v>
      </c>
      <c r="M114" s="79">
        <v>3.9E-2</v>
      </c>
      <c r="N114" s="79">
        <v>2.8199999999999999E-2</v>
      </c>
      <c r="O114" s="78">
        <v>2548710.14</v>
      </c>
      <c r="P114" s="78">
        <v>111.2</v>
      </c>
      <c r="Q114" s="78">
        <v>0</v>
      </c>
      <c r="R114" s="78">
        <v>2834.1656756799998</v>
      </c>
      <c r="S114" s="79">
        <v>6.4000000000000003E-3</v>
      </c>
      <c r="T114" s="79">
        <v>1.4E-3</v>
      </c>
      <c r="U114" s="79">
        <v>2.9999999999999997E-4</v>
      </c>
    </row>
    <row r="115" spans="2:21">
      <c r="B115" t="s">
        <v>698</v>
      </c>
      <c r="C115" t="s">
        <v>699</v>
      </c>
      <c r="D115" t="s">
        <v>100</v>
      </c>
      <c r="E115" t="s">
        <v>123</v>
      </c>
      <c r="F115" t="s">
        <v>700</v>
      </c>
      <c r="G115" t="s">
        <v>392</v>
      </c>
      <c r="H115" t="s">
        <v>621</v>
      </c>
      <c r="I115" t="s">
        <v>215</v>
      </c>
      <c r="J115" t="s">
        <v>701</v>
      </c>
      <c r="K115" s="78">
        <v>1.25</v>
      </c>
      <c r="L115" t="s">
        <v>102</v>
      </c>
      <c r="M115" s="79">
        <v>0.02</v>
      </c>
      <c r="N115" s="79">
        <v>1.6199999999999999E-2</v>
      </c>
      <c r="O115" s="78">
        <v>2180036.4900000002</v>
      </c>
      <c r="P115" s="78">
        <v>102.87</v>
      </c>
      <c r="Q115" s="78">
        <v>0</v>
      </c>
      <c r="R115" s="78">
        <v>2242.6035372629999</v>
      </c>
      <c r="S115" s="79">
        <v>7.7000000000000002E-3</v>
      </c>
      <c r="T115" s="79">
        <v>1.1000000000000001E-3</v>
      </c>
      <c r="U115" s="79">
        <v>2.0000000000000001E-4</v>
      </c>
    </row>
    <row r="116" spans="2:21">
      <c r="B116" t="s">
        <v>702</v>
      </c>
      <c r="C116" t="s">
        <v>703</v>
      </c>
      <c r="D116" t="s">
        <v>100</v>
      </c>
      <c r="E116" t="s">
        <v>123</v>
      </c>
      <c r="F116" t="s">
        <v>595</v>
      </c>
      <c r="G116" t="s">
        <v>468</v>
      </c>
      <c r="H116" t="s">
        <v>621</v>
      </c>
      <c r="I116" t="s">
        <v>215</v>
      </c>
      <c r="J116" t="s">
        <v>704</v>
      </c>
      <c r="K116" s="78">
        <v>6.47</v>
      </c>
      <c r="L116" t="s">
        <v>102</v>
      </c>
      <c r="M116" s="79">
        <v>2.4E-2</v>
      </c>
      <c r="N116" s="79">
        <v>2.2499999999999999E-2</v>
      </c>
      <c r="O116" s="78">
        <v>6630561.0300000003</v>
      </c>
      <c r="P116" s="78">
        <v>102.47</v>
      </c>
      <c r="Q116" s="78">
        <v>0</v>
      </c>
      <c r="R116" s="78">
        <v>6794.3358874409996</v>
      </c>
      <c r="S116" s="79">
        <v>1.2699999999999999E-2</v>
      </c>
      <c r="T116" s="79">
        <v>3.3999999999999998E-3</v>
      </c>
      <c r="U116" s="79">
        <v>5.9999999999999995E-4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595</v>
      </c>
      <c r="G117" t="s">
        <v>468</v>
      </c>
      <c r="H117" t="s">
        <v>211</v>
      </c>
      <c r="I117" t="s">
        <v>150</v>
      </c>
      <c r="J117" t="s">
        <v>373</v>
      </c>
      <c r="K117" s="78">
        <v>2.42</v>
      </c>
      <c r="L117" t="s">
        <v>102</v>
      </c>
      <c r="M117" s="79">
        <v>3.4799999999999998E-2</v>
      </c>
      <c r="N117" s="79">
        <v>2.2700000000000001E-2</v>
      </c>
      <c r="O117" s="78">
        <v>118376.67</v>
      </c>
      <c r="P117" s="78">
        <v>103.42</v>
      </c>
      <c r="Q117" s="78">
        <v>0</v>
      </c>
      <c r="R117" s="78">
        <v>122.425152114</v>
      </c>
      <c r="S117" s="79">
        <v>2.9999999999999997E-4</v>
      </c>
      <c r="T117" s="79">
        <v>1E-4</v>
      </c>
      <c r="U117" s="79">
        <v>0</v>
      </c>
    </row>
    <row r="118" spans="2:21">
      <c r="B118" t="s">
        <v>707</v>
      </c>
      <c r="C118" t="s">
        <v>708</v>
      </c>
      <c r="D118" t="s">
        <v>100</v>
      </c>
      <c r="E118" t="s">
        <v>123</v>
      </c>
      <c r="F118" t="s">
        <v>599</v>
      </c>
      <c r="G118" t="s">
        <v>579</v>
      </c>
      <c r="H118" t="s">
        <v>211</v>
      </c>
      <c r="I118" t="s">
        <v>150</v>
      </c>
      <c r="J118" t="s">
        <v>709</v>
      </c>
      <c r="K118" s="78">
        <v>5.01</v>
      </c>
      <c r="L118" t="s">
        <v>102</v>
      </c>
      <c r="M118" s="79">
        <v>2.4799999999999999E-2</v>
      </c>
      <c r="N118" s="79">
        <v>2.3099999999999999E-2</v>
      </c>
      <c r="O118" s="78">
        <v>3143292.28</v>
      </c>
      <c r="P118" s="78">
        <v>101.64</v>
      </c>
      <c r="Q118" s="78">
        <v>0</v>
      </c>
      <c r="R118" s="78">
        <v>3194.8422733920002</v>
      </c>
      <c r="S118" s="79">
        <v>7.4000000000000003E-3</v>
      </c>
      <c r="T118" s="79">
        <v>1.6000000000000001E-3</v>
      </c>
      <c r="U118" s="79">
        <v>2.9999999999999997E-4</v>
      </c>
    </row>
    <row r="119" spans="2:21">
      <c r="B119" t="s">
        <v>710</v>
      </c>
      <c r="C119" t="s">
        <v>711</v>
      </c>
      <c r="D119" t="s">
        <v>100</v>
      </c>
      <c r="E119" t="s">
        <v>123</v>
      </c>
      <c r="F119" t="s">
        <v>712</v>
      </c>
      <c r="G119" t="s">
        <v>468</v>
      </c>
      <c r="H119" t="s">
        <v>621</v>
      </c>
      <c r="I119" t="s">
        <v>215</v>
      </c>
      <c r="J119" t="s">
        <v>312</v>
      </c>
      <c r="K119" s="78">
        <v>2.97</v>
      </c>
      <c r="L119" t="s">
        <v>102</v>
      </c>
      <c r="M119" s="79">
        <v>4.3999999999999997E-2</v>
      </c>
      <c r="N119" s="79">
        <v>1.8499999999999999E-2</v>
      </c>
      <c r="O119" s="78">
        <v>124738.49</v>
      </c>
      <c r="P119" s="78">
        <v>109.08</v>
      </c>
      <c r="Q119" s="78">
        <v>0</v>
      </c>
      <c r="R119" s="78">
        <v>136.06474489199999</v>
      </c>
      <c r="S119" s="79">
        <v>5.0000000000000001E-4</v>
      </c>
      <c r="T119" s="79">
        <v>1E-4</v>
      </c>
      <c r="U119" s="79">
        <v>0</v>
      </c>
    </row>
    <row r="120" spans="2:21">
      <c r="B120" t="s">
        <v>713</v>
      </c>
      <c r="C120" t="s">
        <v>714</v>
      </c>
      <c r="D120" t="s">
        <v>100</v>
      </c>
      <c r="E120" t="s">
        <v>123</v>
      </c>
      <c r="F120" t="s">
        <v>614</v>
      </c>
      <c r="G120" t="s">
        <v>468</v>
      </c>
      <c r="H120" t="s">
        <v>621</v>
      </c>
      <c r="I120" t="s">
        <v>215</v>
      </c>
      <c r="J120" t="s">
        <v>715</v>
      </c>
      <c r="K120" s="78">
        <v>6.1</v>
      </c>
      <c r="L120" t="s">
        <v>102</v>
      </c>
      <c r="M120" s="79">
        <v>2.81E-2</v>
      </c>
      <c r="N120" s="79">
        <v>2.7900000000000001E-2</v>
      </c>
      <c r="O120" s="78">
        <v>547776.91</v>
      </c>
      <c r="P120" s="78">
        <v>102.26</v>
      </c>
      <c r="Q120" s="78">
        <v>0</v>
      </c>
      <c r="R120" s="78">
        <v>560.15666816600003</v>
      </c>
      <c r="S120" s="79">
        <v>1.1000000000000001E-3</v>
      </c>
      <c r="T120" s="79">
        <v>2.9999999999999997E-4</v>
      </c>
      <c r="U120" s="79">
        <v>1E-4</v>
      </c>
    </row>
    <row r="121" spans="2:21">
      <c r="B121" t="s">
        <v>716</v>
      </c>
      <c r="C121" t="s">
        <v>717</v>
      </c>
      <c r="D121" t="s">
        <v>100</v>
      </c>
      <c r="E121" t="s">
        <v>123</v>
      </c>
      <c r="F121" t="s">
        <v>614</v>
      </c>
      <c r="G121" t="s">
        <v>468</v>
      </c>
      <c r="H121" t="s">
        <v>621</v>
      </c>
      <c r="I121" t="s">
        <v>215</v>
      </c>
      <c r="J121" t="s">
        <v>718</v>
      </c>
      <c r="K121" s="78">
        <v>4.1500000000000004</v>
      </c>
      <c r="L121" t="s">
        <v>102</v>
      </c>
      <c r="M121" s="79">
        <v>3.6999999999999998E-2</v>
      </c>
      <c r="N121" s="79">
        <v>1.9400000000000001E-2</v>
      </c>
      <c r="O121" s="78">
        <v>1521319.8</v>
      </c>
      <c r="P121" s="78">
        <v>108.6</v>
      </c>
      <c r="Q121" s="78">
        <v>0</v>
      </c>
      <c r="R121" s="78">
        <v>1652.1533027999999</v>
      </c>
      <c r="S121" s="79">
        <v>2.3999999999999998E-3</v>
      </c>
      <c r="T121" s="79">
        <v>8.0000000000000004E-4</v>
      </c>
      <c r="U121" s="79">
        <v>2.0000000000000001E-4</v>
      </c>
    </row>
    <row r="122" spans="2:21">
      <c r="B122" t="s">
        <v>719</v>
      </c>
      <c r="C122" t="s">
        <v>720</v>
      </c>
      <c r="D122" t="s">
        <v>100</v>
      </c>
      <c r="E122" t="s">
        <v>123</v>
      </c>
      <c r="F122" t="s">
        <v>721</v>
      </c>
      <c r="G122" t="s">
        <v>468</v>
      </c>
      <c r="H122" t="s">
        <v>621</v>
      </c>
      <c r="I122" t="s">
        <v>215</v>
      </c>
      <c r="J122" t="s">
        <v>722</v>
      </c>
      <c r="K122" s="78">
        <v>5.57</v>
      </c>
      <c r="L122" t="s">
        <v>102</v>
      </c>
      <c r="M122" s="79">
        <v>1.4E-2</v>
      </c>
      <c r="N122" s="79">
        <v>1.77E-2</v>
      </c>
      <c r="O122" s="78">
        <v>6929009.4800000004</v>
      </c>
      <c r="P122" s="78">
        <v>98.61</v>
      </c>
      <c r="Q122" s="78">
        <v>0</v>
      </c>
      <c r="R122" s="78">
        <v>6832.6962482279996</v>
      </c>
      <c r="S122" s="79">
        <v>1.3100000000000001E-2</v>
      </c>
      <c r="T122" s="79">
        <v>3.3999999999999998E-3</v>
      </c>
      <c r="U122" s="79">
        <v>5.9999999999999995E-4</v>
      </c>
    </row>
    <row r="123" spans="2:21">
      <c r="B123" t="s">
        <v>723</v>
      </c>
      <c r="C123" t="s">
        <v>724</v>
      </c>
      <c r="D123" t="s">
        <v>100</v>
      </c>
      <c r="E123" t="s">
        <v>123</v>
      </c>
      <c r="F123" t="s">
        <v>413</v>
      </c>
      <c r="G123" t="s">
        <v>392</v>
      </c>
      <c r="H123" t="s">
        <v>621</v>
      </c>
      <c r="I123" t="s">
        <v>215</v>
      </c>
      <c r="J123" t="s">
        <v>725</v>
      </c>
      <c r="K123" s="78">
        <v>3.46</v>
      </c>
      <c r="L123" t="s">
        <v>102</v>
      </c>
      <c r="M123" s="79">
        <v>1.8200000000000001E-2</v>
      </c>
      <c r="N123" s="79">
        <v>7.1999999999999998E-3</v>
      </c>
      <c r="O123" s="78">
        <v>139.35</v>
      </c>
      <c r="P123" s="78">
        <v>5222837</v>
      </c>
      <c r="Q123" s="78">
        <v>0</v>
      </c>
      <c r="R123" s="78">
        <v>7278.0233595</v>
      </c>
      <c r="S123" s="79">
        <v>0</v>
      </c>
      <c r="T123" s="79">
        <v>3.7000000000000002E-3</v>
      </c>
      <c r="U123" s="79">
        <v>6.9999999999999999E-4</v>
      </c>
    </row>
    <row r="124" spans="2:21">
      <c r="B124" t="s">
        <v>726</v>
      </c>
      <c r="C124" t="s">
        <v>727</v>
      </c>
      <c r="D124" t="s">
        <v>100</v>
      </c>
      <c r="E124" t="s">
        <v>123</v>
      </c>
      <c r="F124" t="s">
        <v>413</v>
      </c>
      <c r="G124" t="s">
        <v>392</v>
      </c>
      <c r="H124" t="s">
        <v>621</v>
      </c>
      <c r="I124" t="s">
        <v>215</v>
      </c>
      <c r="J124" t="s">
        <v>728</v>
      </c>
      <c r="K124" s="78">
        <v>2.68</v>
      </c>
      <c r="L124" t="s">
        <v>102</v>
      </c>
      <c r="M124" s="79">
        <v>1.06E-2</v>
      </c>
      <c r="N124" s="79">
        <v>2.5499999999999998E-2</v>
      </c>
      <c r="O124" s="78">
        <v>173.65</v>
      </c>
      <c r="P124" s="78">
        <v>4869803</v>
      </c>
      <c r="Q124" s="78">
        <v>0</v>
      </c>
      <c r="R124" s="78">
        <v>8456.4129095000008</v>
      </c>
      <c r="S124" s="79">
        <v>0</v>
      </c>
      <c r="T124" s="79">
        <v>4.1999999999999997E-3</v>
      </c>
      <c r="U124" s="79">
        <v>8.0000000000000004E-4</v>
      </c>
    </row>
    <row r="125" spans="2:21">
      <c r="B125" t="s">
        <v>729</v>
      </c>
      <c r="C125" t="s">
        <v>730</v>
      </c>
      <c r="D125" t="s">
        <v>100</v>
      </c>
      <c r="E125" t="s">
        <v>123</v>
      </c>
      <c r="F125" t="s">
        <v>413</v>
      </c>
      <c r="G125" t="s">
        <v>392</v>
      </c>
      <c r="H125" t="s">
        <v>621</v>
      </c>
      <c r="I125" t="s">
        <v>215</v>
      </c>
      <c r="J125" t="s">
        <v>323</v>
      </c>
      <c r="K125" s="78">
        <v>4.55</v>
      </c>
      <c r="L125" t="s">
        <v>102</v>
      </c>
      <c r="M125" s="79">
        <v>1.89E-2</v>
      </c>
      <c r="N125" s="79">
        <v>2.2700000000000001E-2</v>
      </c>
      <c r="O125" s="78">
        <v>320.45</v>
      </c>
      <c r="P125" s="78">
        <v>4873378</v>
      </c>
      <c r="Q125" s="78">
        <v>0</v>
      </c>
      <c r="R125" s="78">
        <v>15616.739801</v>
      </c>
      <c r="S125" s="79">
        <v>0</v>
      </c>
      <c r="T125" s="79">
        <v>7.7999999999999996E-3</v>
      </c>
      <c r="U125" s="79">
        <v>1.4E-3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733</v>
      </c>
      <c r="G126" t="s">
        <v>392</v>
      </c>
      <c r="H126" t="s">
        <v>621</v>
      </c>
      <c r="I126" t="s">
        <v>215</v>
      </c>
      <c r="J126" t="s">
        <v>292</v>
      </c>
      <c r="K126" s="78">
        <v>1.7</v>
      </c>
      <c r="L126" t="s">
        <v>102</v>
      </c>
      <c r="M126" s="79">
        <v>4.4999999999999998E-2</v>
      </c>
      <c r="N126" s="79">
        <v>1.9699999999999999E-2</v>
      </c>
      <c r="O126" s="78">
        <v>17577364.010000002</v>
      </c>
      <c r="P126" s="78">
        <v>125.96</v>
      </c>
      <c r="Q126" s="78">
        <v>238.66987</v>
      </c>
      <c r="R126" s="78">
        <v>22379.117576995999</v>
      </c>
      <c r="S126" s="79">
        <v>1.03E-2</v>
      </c>
      <c r="T126" s="79">
        <v>1.12E-2</v>
      </c>
      <c r="U126" s="79">
        <v>2.0999999999999999E-3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736</v>
      </c>
      <c r="G127" t="s">
        <v>579</v>
      </c>
      <c r="H127" t="s">
        <v>211</v>
      </c>
      <c r="I127" t="s">
        <v>150</v>
      </c>
      <c r="J127" t="s">
        <v>737</v>
      </c>
      <c r="K127" s="78">
        <v>1.22</v>
      </c>
      <c r="L127" t="s">
        <v>102</v>
      </c>
      <c r="M127" s="79">
        <v>4.0500000000000001E-2</v>
      </c>
      <c r="N127" s="79">
        <v>2.0000000000000001E-4</v>
      </c>
      <c r="O127" s="78">
        <v>891002.22</v>
      </c>
      <c r="P127" s="78">
        <v>130.35</v>
      </c>
      <c r="Q127" s="78">
        <v>0</v>
      </c>
      <c r="R127" s="78">
        <v>1161.4213937699999</v>
      </c>
      <c r="S127" s="79">
        <v>8.2000000000000007E-3</v>
      </c>
      <c r="T127" s="79">
        <v>5.9999999999999995E-4</v>
      </c>
      <c r="U127" s="79">
        <v>1E-4</v>
      </c>
    </row>
    <row r="128" spans="2:21">
      <c r="B128" t="s">
        <v>738</v>
      </c>
      <c r="C128" t="s">
        <v>739</v>
      </c>
      <c r="D128" t="s">
        <v>100</v>
      </c>
      <c r="E128" t="s">
        <v>123</v>
      </c>
      <c r="F128" t="s">
        <v>740</v>
      </c>
      <c r="G128" t="s">
        <v>468</v>
      </c>
      <c r="H128" t="s">
        <v>211</v>
      </c>
      <c r="I128" t="s">
        <v>150</v>
      </c>
      <c r="J128" t="s">
        <v>741</v>
      </c>
      <c r="K128" s="78">
        <v>2.96</v>
      </c>
      <c r="L128" t="s">
        <v>102</v>
      </c>
      <c r="M128" s="79">
        <v>2.7400000000000001E-2</v>
      </c>
      <c r="N128" s="79">
        <v>1.7299999999999999E-2</v>
      </c>
      <c r="O128" s="78">
        <v>1387479.06</v>
      </c>
      <c r="P128" s="78">
        <v>104.75</v>
      </c>
      <c r="Q128" s="78">
        <v>0</v>
      </c>
      <c r="R128" s="78">
        <v>1453.38431535</v>
      </c>
      <c r="S128" s="79">
        <v>3.2000000000000002E-3</v>
      </c>
      <c r="T128" s="79">
        <v>6.9999999999999999E-4</v>
      </c>
      <c r="U128" s="79">
        <v>1E-4</v>
      </c>
    </row>
    <row r="129" spans="2:21">
      <c r="B129" t="s">
        <v>742</v>
      </c>
      <c r="C129" t="s">
        <v>743</v>
      </c>
      <c r="D129" t="s">
        <v>100</v>
      </c>
      <c r="E129" t="s">
        <v>123</v>
      </c>
      <c r="F129" t="s">
        <v>740</v>
      </c>
      <c r="G129" t="s">
        <v>468</v>
      </c>
      <c r="H129" t="s">
        <v>211</v>
      </c>
      <c r="I129" t="s">
        <v>150</v>
      </c>
      <c r="J129" t="s">
        <v>744</v>
      </c>
      <c r="K129" s="78">
        <v>6.97</v>
      </c>
      <c r="L129" t="s">
        <v>102</v>
      </c>
      <c r="M129" s="79">
        <v>1.9599999999999999E-2</v>
      </c>
      <c r="N129" s="79">
        <v>1.9300000000000001E-2</v>
      </c>
      <c r="O129" s="78">
        <v>5636156.4699999997</v>
      </c>
      <c r="P129" s="78">
        <v>101.9</v>
      </c>
      <c r="Q129" s="78">
        <v>0</v>
      </c>
      <c r="R129" s="78">
        <v>5743.2434429300001</v>
      </c>
      <c r="S129" s="79">
        <v>5.7000000000000002E-3</v>
      </c>
      <c r="T129" s="79">
        <v>2.8999999999999998E-3</v>
      </c>
      <c r="U129" s="79">
        <v>5.0000000000000001E-4</v>
      </c>
    </row>
    <row r="130" spans="2:21">
      <c r="B130" t="s">
        <v>745</v>
      </c>
      <c r="C130" t="s">
        <v>746</v>
      </c>
      <c r="D130" t="s">
        <v>100</v>
      </c>
      <c r="E130" t="s">
        <v>123</v>
      </c>
      <c r="F130" t="s">
        <v>441</v>
      </c>
      <c r="G130" t="s">
        <v>392</v>
      </c>
      <c r="H130" t="s">
        <v>211</v>
      </c>
      <c r="I130" t="s">
        <v>150</v>
      </c>
      <c r="J130" t="s">
        <v>274</v>
      </c>
      <c r="K130" s="78">
        <v>2.99</v>
      </c>
      <c r="L130" t="s">
        <v>102</v>
      </c>
      <c r="M130" s="79">
        <v>1.4200000000000001E-2</v>
      </c>
      <c r="N130" s="79">
        <v>3.4599999999999999E-2</v>
      </c>
      <c r="O130" s="78">
        <v>279.79000000000002</v>
      </c>
      <c r="P130" s="78">
        <v>4820000</v>
      </c>
      <c r="Q130" s="78">
        <v>0</v>
      </c>
      <c r="R130" s="78">
        <v>13485.878000000001</v>
      </c>
      <c r="S130" s="79">
        <v>0</v>
      </c>
      <c r="T130" s="79">
        <v>6.7999999999999996E-3</v>
      </c>
      <c r="U130" s="79">
        <v>1.1999999999999999E-3</v>
      </c>
    </row>
    <row r="131" spans="2:21">
      <c r="B131" t="s">
        <v>747</v>
      </c>
      <c r="C131" t="s">
        <v>748</v>
      </c>
      <c r="D131" t="s">
        <v>100</v>
      </c>
      <c r="E131" t="s">
        <v>123</v>
      </c>
      <c r="F131" t="s">
        <v>441</v>
      </c>
      <c r="G131" t="s">
        <v>392</v>
      </c>
      <c r="H131" t="s">
        <v>211</v>
      </c>
      <c r="I131" t="s">
        <v>150</v>
      </c>
      <c r="J131" t="s">
        <v>309</v>
      </c>
      <c r="K131" s="78">
        <v>4.8099999999999996</v>
      </c>
      <c r="L131" t="s">
        <v>102</v>
      </c>
      <c r="M131" s="79">
        <v>2.0199999999999999E-2</v>
      </c>
      <c r="N131" s="79">
        <v>1.84E-2</v>
      </c>
      <c r="O131" s="78">
        <v>32.270000000000003</v>
      </c>
      <c r="P131" s="78">
        <v>5048000</v>
      </c>
      <c r="Q131" s="78">
        <v>32.803109999999997</v>
      </c>
      <c r="R131" s="78">
        <v>1661.7927099999999</v>
      </c>
      <c r="S131" s="79">
        <v>0</v>
      </c>
      <c r="T131" s="79">
        <v>8.0000000000000004E-4</v>
      </c>
      <c r="U131" s="79">
        <v>2.0000000000000001E-4</v>
      </c>
    </row>
    <row r="132" spans="2:21">
      <c r="B132" t="s">
        <v>749</v>
      </c>
      <c r="C132" t="s">
        <v>750</v>
      </c>
      <c r="D132" t="s">
        <v>100</v>
      </c>
      <c r="E132" t="s">
        <v>123</v>
      </c>
      <c r="F132" t="s">
        <v>441</v>
      </c>
      <c r="G132" t="s">
        <v>392</v>
      </c>
      <c r="H132" t="s">
        <v>211</v>
      </c>
      <c r="I132" t="s">
        <v>150</v>
      </c>
      <c r="J132" t="s">
        <v>274</v>
      </c>
      <c r="K132" s="78">
        <v>3.66</v>
      </c>
      <c r="L132" t="s">
        <v>102</v>
      </c>
      <c r="M132" s="79">
        <v>1.5900000000000001E-2</v>
      </c>
      <c r="N132" s="79">
        <v>2.3699999999999999E-2</v>
      </c>
      <c r="O132" s="78">
        <v>204.11</v>
      </c>
      <c r="P132" s="78">
        <v>4885714</v>
      </c>
      <c r="Q132" s="78">
        <v>0</v>
      </c>
      <c r="R132" s="78">
        <v>9972.2308453999995</v>
      </c>
      <c r="S132" s="79">
        <v>0</v>
      </c>
      <c r="T132" s="79">
        <v>5.0000000000000001E-3</v>
      </c>
      <c r="U132" s="79">
        <v>8.9999999999999998E-4</v>
      </c>
    </row>
    <row r="133" spans="2:21">
      <c r="B133" t="s">
        <v>751</v>
      </c>
      <c r="C133" t="s">
        <v>752</v>
      </c>
      <c r="D133" t="s">
        <v>100</v>
      </c>
      <c r="E133" t="s">
        <v>123</v>
      </c>
      <c r="F133" t="s">
        <v>753</v>
      </c>
      <c r="G133" t="s">
        <v>579</v>
      </c>
      <c r="H133" t="s">
        <v>211</v>
      </c>
      <c r="I133" t="s">
        <v>150</v>
      </c>
      <c r="J133" t="s">
        <v>754</v>
      </c>
      <c r="K133" s="78">
        <v>6.12</v>
      </c>
      <c r="L133" t="s">
        <v>102</v>
      </c>
      <c r="M133" s="79">
        <v>2.2499999999999999E-2</v>
      </c>
      <c r="N133" s="79">
        <v>1.24E-2</v>
      </c>
      <c r="O133" s="78">
        <v>2222965.25</v>
      </c>
      <c r="P133" s="78">
        <v>108.84</v>
      </c>
      <c r="Q133" s="78">
        <v>0</v>
      </c>
      <c r="R133" s="78">
        <v>2419.4753780999999</v>
      </c>
      <c r="S133" s="79">
        <v>5.4000000000000003E-3</v>
      </c>
      <c r="T133" s="79">
        <v>1.1999999999999999E-3</v>
      </c>
      <c r="U133" s="79">
        <v>2.0000000000000001E-4</v>
      </c>
    </row>
    <row r="134" spans="2:21">
      <c r="B134" t="s">
        <v>755</v>
      </c>
      <c r="C134" t="s">
        <v>756</v>
      </c>
      <c r="D134" t="s">
        <v>100</v>
      </c>
      <c r="E134" t="s">
        <v>123</v>
      </c>
      <c r="F134" t="s">
        <v>463</v>
      </c>
      <c r="G134" t="s">
        <v>392</v>
      </c>
      <c r="H134" t="s">
        <v>621</v>
      </c>
      <c r="I134" t="s">
        <v>215</v>
      </c>
      <c r="J134" t="s">
        <v>757</v>
      </c>
      <c r="K134" s="78">
        <v>0.05</v>
      </c>
      <c r="L134" t="s">
        <v>102</v>
      </c>
      <c r="M134" s="79">
        <v>6.4000000000000001E-2</v>
      </c>
      <c r="N134" s="79">
        <v>0.186</v>
      </c>
      <c r="O134" s="78">
        <v>21401158.59</v>
      </c>
      <c r="P134" s="78">
        <v>114.18</v>
      </c>
      <c r="Q134" s="78">
        <v>0</v>
      </c>
      <c r="R134" s="78">
        <v>24435.842878062002</v>
      </c>
      <c r="S134" s="79">
        <v>1.7100000000000001E-2</v>
      </c>
      <c r="T134" s="79">
        <v>1.23E-2</v>
      </c>
      <c r="U134" s="79">
        <v>2.2000000000000001E-3</v>
      </c>
    </row>
    <row r="135" spans="2:21">
      <c r="B135" t="s">
        <v>758</v>
      </c>
      <c r="C135" t="s">
        <v>759</v>
      </c>
      <c r="D135" t="s">
        <v>100</v>
      </c>
      <c r="E135" t="s">
        <v>123</v>
      </c>
      <c r="F135" t="s">
        <v>760</v>
      </c>
      <c r="G135" t="s">
        <v>127</v>
      </c>
      <c r="H135" t="s">
        <v>621</v>
      </c>
      <c r="I135" t="s">
        <v>215</v>
      </c>
      <c r="J135" t="s">
        <v>323</v>
      </c>
      <c r="K135" s="78">
        <v>1.61</v>
      </c>
      <c r="L135" t="s">
        <v>102</v>
      </c>
      <c r="M135" s="79">
        <v>2.1499999999999998E-2</v>
      </c>
      <c r="N135" s="79">
        <v>4.5499999999999999E-2</v>
      </c>
      <c r="O135" s="78">
        <v>5855890.7599999998</v>
      </c>
      <c r="P135" s="78">
        <v>96.96</v>
      </c>
      <c r="Q135" s="78">
        <v>525.70258999999999</v>
      </c>
      <c r="R135" s="78">
        <v>6203.5742708959997</v>
      </c>
      <c r="S135" s="79">
        <v>8.3999999999999995E-3</v>
      </c>
      <c r="T135" s="79">
        <v>3.0999999999999999E-3</v>
      </c>
      <c r="U135" s="79">
        <v>5.9999999999999995E-4</v>
      </c>
    </row>
    <row r="136" spans="2:21">
      <c r="B136" t="s">
        <v>761</v>
      </c>
      <c r="C136" t="s">
        <v>762</v>
      </c>
      <c r="D136" t="s">
        <v>100</v>
      </c>
      <c r="E136" t="s">
        <v>123</v>
      </c>
      <c r="F136" t="s">
        <v>760</v>
      </c>
      <c r="G136" t="s">
        <v>127</v>
      </c>
      <c r="H136" t="s">
        <v>621</v>
      </c>
      <c r="I136" t="s">
        <v>215</v>
      </c>
      <c r="J136" t="s">
        <v>763</v>
      </c>
      <c r="K136" s="78">
        <v>3.03</v>
      </c>
      <c r="L136" t="s">
        <v>102</v>
      </c>
      <c r="M136" s="79">
        <v>1.7999999999999999E-2</v>
      </c>
      <c r="N136" s="79">
        <v>4.36E-2</v>
      </c>
      <c r="O136" s="78">
        <v>3826003.71</v>
      </c>
      <c r="P136" s="78">
        <v>93.3</v>
      </c>
      <c r="Q136" s="78">
        <v>0</v>
      </c>
      <c r="R136" s="78">
        <v>3569.6614614300001</v>
      </c>
      <c r="S136" s="79">
        <v>5.4999999999999997E-3</v>
      </c>
      <c r="T136" s="79">
        <v>1.8E-3</v>
      </c>
      <c r="U136" s="79">
        <v>2.9999999999999997E-4</v>
      </c>
    </row>
    <row r="137" spans="2:21">
      <c r="B137" t="s">
        <v>764</v>
      </c>
      <c r="C137" t="s">
        <v>765</v>
      </c>
      <c r="D137" t="s">
        <v>100</v>
      </c>
      <c r="E137" t="s">
        <v>123</v>
      </c>
      <c r="F137" t="s">
        <v>766</v>
      </c>
      <c r="G137" t="s">
        <v>392</v>
      </c>
      <c r="H137" t="s">
        <v>767</v>
      </c>
      <c r="I137" t="s">
        <v>150</v>
      </c>
      <c r="J137" t="s">
        <v>768</v>
      </c>
      <c r="K137" s="78">
        <v>0.74</v>
      </c>
      <c r="L137" t="s">
        <v>102</v>
      </c>
      <c r="M137" s="79">
        <v>4.1500000000000002E-2</v>
      </c>
      <c r="N137" s="79">
        <v>4.87E-2</v>
      </c>
      <c r="O137" s="78">
        <v>282577.15999999997</v>
      </c>
      <c r="P137" s="78">
        <v>106.4</v>
      </c>
      <c r="Q137" s="78">
        <v>0</v>
      </c>
      <c r="R137" s="78">
        <v>300.66209823999998</v>
      </c>
      <c r="S137" s="79">
        <v>1.4E-3</v>
      </c>
      <c r="T137" s="79">
        <v>2.0000000000000001E-4</v>
      </c>
      <c r="U137" s="79">
        <v>0</v>
      </c>
    </row>
    <row r="138" spans="2:21">
      <c r="B138" t="s">
        <v>769</v>
      </c>
      <c r="C138" t="s">
        <v>770</v>
      </c>
      <c r="D138" t="s">
        <v>100</v>
      </c>
      <c r="E138" t="s">
        <v>123</v>
      </c>
      <c r="F138" t="s">
        <v>771</v>
      </c>
      <c r="G138" t="s">
        <v>127</v>
      </c>
      <c r="H138" t="s">
        <v>772</v>
      </c>
      <c r="I138" t="s">
        <v>215</v>
      </c>
      <c r="J138" t="s">
        <v>773</v>
      </c>
      <c r="K138" s="78">
        <v>1.42</v>
      </c>
      <c r="L138" t="s">
        <v>102</v>
      </c>
      <c r="M138" s="79">
        <v>2.8500000000000001E-2</v>
      </c>
      <c r="N138" s="79">
        <v>0.21690000000000001</v>
      </c>
      <c r="O138" s="78">
        <v>1783235.96</v>
      </c>
      <c r="P138" s="78">
        <v>79.900000000000006</v>
      </c>
      <c r="Q138" s="78">
        <v>0</v>
      </c>
      <c r="R138" s="78">
        <v>1424.8055320399999</v>
      </c>
      <c r="S138" s="79">
        <v>8.2000000000000007E-3</v>
      </c>
      <c r="T138" s="79">
        <v>6.9999999999999999E-4</v>
      </c>
      <c r="U138" s="79">
        <v>1E-4</v>
      </c>
    </row>
    <row r="139" spans="2:21">
      <c r="B139" t="s">
        <v>774</v>
      </c>
      <c r="C139" t="s">
        <v>775</v>
      </c>
      <c r="D139" t="s">
        <v>100</v>
      </c>
      <c r="E139" t="s">
        <v>123</v>
      </c>
      <c r="F139" t="s">
        <v>771</v>
      </c>
      <c r="G139" t="s">
        <v>127</v>
      </c>
      <c r="H139" t="s">
        <v>772</v>
      </c>
      <c r="I139" t="s">
        <v>215</v>
      </c>
      <c r="J139" t="s">
        <v>303</v>
      </c>
      <c r="K139" s="78">
        <v>2.23</v>
      </c>
      <c r="L139" t="s">
        <v>102</v>
      </c>
      <c r="M139" s="79">
        <v>3.15E-2</v>
      </c>
      <c r="N139" s="79">
        <v>0.1794</v>
      </c>
      <c r="O139" s="78">
        <v>3166639.82</v>
      </c>
      <c r="P139" s="78">
        <v>73.3</v>
      </c>
      <c r="Q139" s="78">
        <v>0</v>
      </c>
      <c r="R139" s="78">
        <v>2321.1469880599998</v>
      </c>
      <c r="S139" s="79">
        <v>8.3000000000000001E-3</v>
      </c>
      <c r="T139" s="79">
        <v>1.1999999999999999E-3</v>
      </c>
      <c r="U139" s="79">
        <v>2.0000000000000001E-4</v>
      </c>
    </row>
    <row r="140" spans="2:21">
      <c r="B140" t="s">
        <v>776</v>
      </c>
      <c r="C140" t="s">
        <v>777</v>
      </c>
      <c r="D140" t="s">
        <v>100</v>
      </c>
      <c r="E140" t="s">
        <v>123</v>
      </c>
      <c r="F140" t="s">
        <v>778</v>
      </c>
      <c r="G140" t="s">
        <v>468</v>
      </c>
      <c r="H140" t="s">
        <v>767</v>
      </c>
      <c r="I140" t="s">
        <v>150</v>
      </c>
      <c r="J140" t="s">
        <v>779</v>
      </c>
      <c r="K140" s="78">
        <v>4.54</v>
      </c>
      <c r="L140" t="s">
        <v>102</v>
      </c>
      <c r="M140" s="79">
        <v>2.5000000000000001E-2</v>
      </c>
      <c r="N140" s="79">
        <v>3.0300000000000001E-2</v>
      </c>
      <c r="O140" s="78">
        <v>1746162.18</v>
      </c>
      <c r="P140" s="78">
        <v>99.63</v>
      </c>
      <c r="Q140" s="78">
        <v>0</v>
      </c>
      <c r="R140" s="78">
        <v>1739.701379934</v>
      </c>
      <c r="S140" s="79">
        <v>7.7000000000000002E-3</v>
      </c>
      <c r="T140" s="79">
        <v>8.9999999999999998E-4</v>
      </c>
      <c r="U140" s="79">
        <v>2.0000000000000001E-4</v>
      </c>
    </row>
    <row r="141" spans="2:21">
      <c r="B141" t="s">
        <v>780</v>
      </c>
      <c r="C141" t="s">
        <v>781</v>
      </c>
      <c r="D141" t="s">
        <v>100</v>
      </c>
      <c r="E141" t="s">
        <v>123</v>
      </c>
      <c r="F141" t="s">
        <v>778</v>
      </c>
      <c r="G141" t="s">
        <v>468</v>
      </c>
      <c r="H141" t="s">
        <v>767</v>
      </c>
      <c r="I141" t="s">
        <v>150</v>
      </c>
      <c r="J141" t="s">
        <v>728</v>
      </c>
      <c r="K141" s="78">
        <v>6.73</v>
      </c>
      <c r="L141" t="s">
        <v>102</v>
      </c>
      <c r="M141" s="79">
        <v>1.9E-2</v>
      </c>
      <c r="N141" s="79">
        <v>2.86E-2</v>
      </c>
      <c r="O141" s="78">
        <v>3875609.34</v>
      </c>
      <c r="P141" s="78">
        <v>94.96</v>
      </c>
      <c r="Q141" s="78">
        <v>0</v>
      </c>
      <c r="R141" s="78">
        <v>3680.2786292639998</v>
      </c>
      <c r="S141" s="79">
        <v>1.67E-2</v>
      </c>
      <c r="T141" s="79">
        <v>1.8E-3</v>
      </c>
      <c r="U141" s="79">
        <v>2.9999999999999997E-4</v>
      </c>
    </row>
    <row r="142" spans="2:21">
      <c r="B142" t="s">
        <v>782</v>
      </c>
      <c r="C142" t="s">
        <v>783</v>
      </c>
      <c r="D142" t="s">
        <v>100</v>
      </c>
      <c r="E142" t="s">
        <v>123</v>
      </c>
      <c r="F142" t="s">
        <v>614</v>
      </c>
      <c r="G142" t="s">
        <v>468</v>
      </c>
      <c r="H142" t="s">
        <v>767</v>
      </c>
      <c r="I142" t="s">
        <v>150</v>
      </c>
      <c r="J142" t="s">
        <v>312</v>
      </c>
      <c r="K142" s="78">
        <v>5.05</v>
      </c>
      <c r="L142" t="s">
        <v>102</v>
      </c>
      <c r="M142" s="79">
        <v>2.4E-2</v>
      </c>
      <c r="N142" s="79">
        <v>1.9E-2</v>
      </c>
      <c r="O142" s="78">
        <v>974825.64</v>
      </c>
      <c r="P142" s="78">
        <v>103.3</v>
      </c>
      <c r="Q142" s="78">
        <v>0</v>
      </c>
      <c r="R142" s="78">
        <v>1006.99488612</v>
      </c>
      <c r="S142" s="79">
        <v>2E-3</v>
      </c>
      <c r="T142" s="79">
        <v>5.0000000000000001E-4</v>
      </c>
      <c r="U142" s="79">
        <v>1E-4</v>
      </c>
    </row>
    <row r="143" spans="2:21">
      <c r="B143" t="s">
        <v>784</v>
      </c>
      <c r="C143" t="s">
        <v>785</v>
      </c>
      <c r="D143" t="s">
        <v>100</v>
      </c>
      <c r="E143" t="s">
        <v>123</v>
      </c>
      <c r="F143" t="s">
        <v>614</v>
      </c>
      <c r="G143" t="s">
        <v>468</v>
      </c>
      <c r="H143" t="s">
        <v>767</v>
      </c>
      <c r="I143" t="s">
        <v>150</v>
      </c>
      <c r="J143" t="s">
        <v>312</v>
      </c>
      <c r="K143" s="78">
        <v>6.05</v>
      </c>
      <c r="L143" t="s">
        <v>102</v>
      </c>
      <c r="M143" s="79">
        <v>2.5999999999999999E-2</v>
      </c>
      <c r="N143" s="79">
        <v>2.24E-2</v>
      </c>
      <c r="O143" s="78">
        <v>6582445.5800000001</v>
      </c>
      <c r="P143" s="78">
        <v>103.54</v>
      </c>
      <c r="Q143" s="78">
        <v>0</v>
      </c>
      <c r="R143" s="78">
        <v>6815.4641535319997</v>
      </c>
      <c r="S143" s="79">
        <v>1.12E-2</v>
      </c>
      <c r="T143" s="79">
        <v>3.3999999999999998E-3</v>
      </c>
      <c r="U143" s="79">
        <v>5.9999999999999995E-4</v>
      </c>
    </row>
    <row r="144" spans="2:21">
      <c r="B144" t="s">
        <v>786</v>
      </c>
      <c r="C144" t="s">
        <v>787</v>
      </c>
      <c r="D144" t="s">
        <v>100</v>
      </c>
      <c r="E144" t="s">
        <v>123</v>
      </c>
      <c r="F144" t="s">
        <v>788</v>
      </c>
      <c r="G144" t="s">
        <v>468</v>
      </c>
      <c r="H144" t="s">
        <v>767</v>
      </c>
      <c r="I144" t="s">
        <v>150</v>
      </c>
      <c r="J144" t="s">
        <v>292</v>
      </c>
      <c r="K144" s="78">
        <v>0.25</v>
      </c>
      <c r="L144" t="s">
        <v>102</v>
      </c>
      <c r="M144" s="79">
        <v>4.4999999999999998E-2</v>
      </c>
      <c r="N144" s="79">
        <v>8.6499999999999994E-2</v>
      </c>
      <c r="O144" s="78">
        <v>1229116.75</v>
      </c>
      <c r="P144" s="78">
        <v>108.21</v>
      </c>
      <c r="Q144" s="78">
        <v>0</v>
      </c>
      <c r="R144" s="78">
        <v>1330.027235175</v>
      </c>
      <c r="S144" s="79">
        <v>7.1000000000000004E-3</v>
      </c>
      <c r="T144" s="79">
        <v>6.9999999999999999E-4</v>
      </c>
      <c r="U144" s="79">
        <v>1E-4</v>
      </c>
    </row>
    <row r="145" spans="2:21">
      <c r="B145" t="s">
        <v>789</v>
      </c>
      <c r="C145" t="s">
        <v>790</v>
      </c>
      <c r="D145" t="s">
        <v>100</v>
      </c>
      <c r="E145" t="s">
        <v>123</v>
      </c>
      <c r="F145" t="s">
        <v>788</v>
      </c>
      <c r="G145" t="s">
        <v>468</v>
      </c>
      <c r="H145" t="s">
        <v>767</v>
      </c>
      <c r="I145" t="s">
        <v>150</v>
      </c>
      <c r="J145" t="s">
        <v>791</v>
      </c>
      <c r="K145" s="78">
        <v>4.18</v>
      </c>
      <c r="L145" t="s">
        <v>102</v>
      </c>
      <c r="M145" s="79">
        <v>1.6E-2</v>
      </c>
      <c r="N145" s="79">
        <v>1.21E-2</v>
      </c>
      <c r="O145" s="78">
        <v>805166.77</v>
      </c>
      <c r="P145" s="78">
        <v>103.73</v>
      </c>
      <c r="Q145" s="78">
        <v>0</v>
      </c>
      <c r="R145" s="78">
        <v>835.19949052100003</v>
      </c>
      <c r="S145" s="79">
        <v>5.1000000000000004E-3</v>
      </c>
      <c r="T145" s="79">
        <v>4.0000000000000002E-4</v>
      </c>
      <c r="U145" s="79">
        <v>1E-4</v>
      </c>
    </row>
    <row r="146" spans="2:21">
      <c r="B146" t="s">
        <v>792</v>
      </c>
      <c r="C146" t="s">
        <v>793</v>
      </c>
      <c r="D146" t="s">
        <v>100</v>
      </c>
      <c r="E146" t="s">
        <v>123</v>
      </c>
      <c r="F146" t="s">
        <v>766</v>
      </c>
      <c r="G146" t="s">
        <v>392</v>
      </c>
      <c r="H146" t="s">
        <v>794</v>
      </c>
      <c r="I146" t="s">
        <v>150</v>
      </c>
      <c r="J146" t="s">
        <v>795</v>
      </c>
      <c r="K146" s="78">
        <v>0.44</v>
      </c>
      <c r="L146" t="s">
        <v>102</v>
      </c>
      <c r="M146" s="79">
        <v>5.2999999999999999E-2</v>
      </c>
      <c r="N146" s="79">
        <v>5.7299999999999997E-2</v>
      </c>
      <c r="O146" s="78">
        <v>2899542.92</v>
      </c>
      <c r="P146" s="78">
        <v>109.33</v>
      </c>
      <c r="Q146" s="78">
        <v>0</v>
      </c>
      <c r="R146" s="78">
        <v>3170.0702744360001</v>
      </c>
      <c r="S146" s="79">
        <v>1.12E-2</v>
      </c>
      <c r="T146" s="79">
        <v>1.6000000000000001E-3</v>
      </c>
      <c r="U146" s="79">
        <v>2.9999999999999997E-4</v>
      </c>
    </row>
    <row r="147" spans="2:21">
      <c r="B147" t="s">
        <v>796</v>
      </c>
      <c r="C147" t="s">
        <v>797</v>
      </c>
      <c r="D147" t="s">
        <v>100</v>
      </c>
      <c r="E147" t="s">
        <v>123</v>
      </c>
      <c r="F147" t="s">
        <v>798</v>
      </c>
      <c r="G147" t="s">
        <v>799</v>
      </c>
      <c r="H147" t="s">
        <v>794</v>
      </c>
      <c r="I147" t="s">
        <v>150</v>
      </c>
      <c r="J147" t="s">
        <v>800</v>
      </c>
      <c r="K147" s="78">
        <v>1.21</v>
      </c>
      <c r="L147" t="s">
        <v>102</v>
      </c>
      <c r="M147" s="79">
        <v>5.3499999999999999E-2</v>
      </c>
      <c r="N147" s="79">
        <v>2.3599999999999999E-2</v>
      </c>
      <c r="O147" s="78">
        <v>16.149999999999999</v>
      </c>
      <c r="P147" s="78">
        <v>106.98</v>
      </c>
      <c r="Q147" s="78">
        <v>0</v>
      </c>
      <c r="R147" s="78">
        <v>1.7277270000000001E-2</v>
      </c>
      <c r="S147" s="79">
        <v>0</v>
      </c>
      <c r="T147" s="79">
        <v>0</v>
      </c>
      <c r="U147" s="79">
        <v>0</v>
      </c>
    </row>
    <row r="148" spans="2:21">
      <c r="B148" t="s">
        <v>801</v>
      </c>
      <c r="C148" t="s">
        <v>802</v>
      </c>
      <c r="D148" t="s">
        <v>100</v>
      </c>
      <c r="E148" t="s">
        <v>123</v>
      </c>
      <c r="F148" t="s">
        <v>803</v>
      </c>
      <c r="G148" t="s">
        <v>799</v>
      </c>
      <c r="H148" t="s">
        <v>804</v>
      </c>
      <c r="I148" t="s">
        <v>215</v>
      </c>
      <c r="J148" t="s">
        <v>805</v>
      </c>
      <c r="K148" s="78">
        <v>0.16</v>
      </c>
      <c r="L148" t="s">
        <v>102</v>
      </c>
      <c r="M148" s="79">
        <v>4.8500000000000001E-2</v>
      </c>
      <c r="N148" s="79">
        <v>4.7699999999999999E-2</v>
      </c>
      <c r="O148" s="78">
        <v>56078.58</v>
      </c>
      <c r="P148" s="78">
        <v>123.21</v>
      </c>
      <c r="Q148" s="78">
        <v>0</v>
      </c>
      <c r="R148" s="78">
        <v>69.094418418000004</v>
      </c>
      <c r="S148" s="79">
        <v>8.0000000000000004E-4</v>
      </c>
      <c r="T148" s="79">
        <v>0</v>
      </c>
      <c r="U148" s="79">
        <v>0</v>
      </c>
    </row>
    <row r="149" spans="2:21">
      <c r="B149" t="s">
        <v>806</v>
      </c>
      <c r="C149" t="s">
        <v>807</v>
      </c>
      <c r="D149" t="s">
        <v>100</v>
      </c>
      <c r="E149" t="s">
        <v>123</v>
      </c>
      <c r="F149" t="s">
        <v>471</v>
      </c>
      <c r="G149" t="s">
        <v>392</v>
      </c>
      <c r="H149" t="s">
        <v>804</v>
      </c>
      <c r="I149" t="s">
        <v>215</v>
      </c>
      <c r="J149" t="s">
        <v>808</v>
      </c>
      <c r="K149" s="78">
        <v>1.69</v>
      </c>
      <c r="L149" t="s">
        <v>102</v>
      </c>
      <c r="M149" s="79">
        <v>5.0999999999999997E-2</v>
      </c>
      <c r="N149" s="79">
        <v>2.7099999999999999E-2</v>
      </c>
      <c r="O149" s="78">
        <v>15829349.810000001</v>
      </c>
      <c r="P149" s="78">
        <v>125.89</v>
      </c>
      <c r="Q149" s="78">
        <v>244.06639000000001</v>
      </c>
      <c r="R149" s="78">
        <v>20171.634865808999</v>
      </c>
      <c r="S149" s="79">
        <v>1.38E-2</v>
      </c>
      <c r="T149" s="79">
        <v>1.01E-2</v>
      </c>
      <c r="U149" s="79">
        <v>1.9E-3</v>
      </c>
    </row>
    <row r="150" spans="2:21">
      <c r="B150" t="s">
        <v>809</v>
      </c>
      <c r="C150" t="s">
        <v>810</v>
      </c>
      <c r="D150" t="s">
        <v>100</v>
      </c>
      <c r="E150" t="s">
        <v>123</v>
      </c>
      <c r="F150" t="s">
        <v>700</v>
      </c>
      <c r="G150" t="s">
        <v>392</v>
      </c>
      <c r="H150" t="s">
        <v>804</v>
      </c>
      <c r="I150" t="s">
        <v>215</v>
      </c>
      <c r="J150" t="s">
        <v>811</v>
      </c>
      <c r="K150" s="78">
        <v>0.73</v>
      </c>
      <c r="L150" t="s">
        <v>102</v>
      </c>
      <c r="M150" s="79">
        <v>2.4E-2</v>
      </c>
      <c r="N150" s="79">
        <v>3.6799999999999999E-2</v>
      </c>
      <c r="O150" s="78">
        <v>747407.23</v>
      </c>
      <c r="P150" s="78">
        <v>101.6</v>
      </c>
      <c r="Q150" s="78">
        <v>0</v>
      </c>
      <c r="R150" s="78">
        <v>759.36574568000003</v>
      </c>
      <c r="S150" s="79">
        <v>8.6E-3</v>
      </c>
      <c r="T150" s="79">
        <v>4.0000000000000002E-4</v>
      </c>
      <c r="U150" s="79">
        <v>1E-4</v>
      </c>
    </row>
    <row r="151" spans="2:21">
      <c r="B151" t="s">
        <v>812</v>
      </c>
      <c r="C151" t="s">
        <v>813</v>
      </c>
      <c r="D151" t="s">
        <v>100</v>
      </c>
      <c r="E151" t="s">
        <v>123</v>
      </c>
      <c r="F151" t="s">
        <v>721</v>
      </c>
      <c r="G151" t="s">
        <v>468</v>
      </c>
      <c r="H151" t="s">
        <v>804</v>
      </c>
      <c r="I151" t="s">
        <v>215</v>
      </c>
      <c r="J151" t="s">
        <v>814</v>
      </c>
      <c r="K151" s="78">
        <v>3.85</v>
      </c>
      <c r="L151" t="s">
        <v>102</v>
      </c>
      <c r="M151" s="79">
        <v>2.0500000000000001E-2</v>
      </c>
      <c r="N151" s="79">
        <v>1.7500000000000002E-2</v>
      </c>
      <c r="O151" s="78">
        <v>806996.12</v>
      </c>
      <c r="P151" s="78">
        <v>103.13</v>
      </c>
      <c r="Q151" s="78">
        <v>0</v>
      </c>
      <c r="R151" s="78">
        <v>832.25509855600001</v>
      </c>
      <c r="S151" s="79">
        <v>1.4E-3</v>
      </c>
      <c r="T151" s="79">
        <v>4.0000000000000002E-4</v>
      </c>
      <c r="U151" s="79">
        <v>1E-4</v>
      </c>
    </row>
    <row r="152" spans="2:21">
      <c r="B152" t="s">
        <v>815</v>
      </c>
      <c r="C152" t="s">
        <v>816</v>
      </c>
      <c r="D152" t="s">
        <v>100</v>
      </c>
      <c r="E152" t="s">
        <v>123</v>
      </c>
      <c r="F152" t="s">
        <v>721</v>
      </c>
      <c r="G152" t="s">
        <v>468</v>
      </c>
      <c r="H152" t="s">
        <v>804</v>
      </c>
      <c r="I152" t="s">
        <v>215</v>
      </c>
      <c r="J152" t="s">
        <v>367</v>
      </c>
      <c r="K152" s="78">
        <v>2.4900000000000002</v>
      </c>
      <c r="L152" t="s">
        <v>102</v>
      </c>
      <c r="M152" s="79">
        <v>3.3500000000000002E-2</v>
      </c>
      <c r="N152" s="79">
        <v>2.07E-2</v>
      </c>
      <c r="O152" s="78">
        <v>107691.68</v>
      </c>
      <c r="P152" s="78">
        <v>104.53</v>
      </c>
      <c r="Q152" s="78">
        <v>0</v>
      </c>
      <c r="R152" s="78">
        <v>112.570113104</v>
      </c>
      <c r="S152" s="79">
        <v>2.9999999999999997E-4</v>
      </c>
      <c r="T152" s="79">
        <v>1E-4</v>
      </c>
      <c r="U152" s="79">
        <v>0</v>
      </c>
    </row>
    <row r="153" spans="2:21">
      <c r="B153" t="s">
        <v>817</v>
      </c>
      <c r="C153" t="s">
        <v>818</v>
      </c>
      <c r="D153" t="s">
        <v>100</v>
      </c>
      <c r="E153" t="s">
        <v>123</v>
      </c>
      <c r="F153" t="s">
        <v>721</v>
      </c>
      <c r="G153" t="s">
        <v>468</v>
      </c>
      <c r="H153" t="s">
        <v>804</v>
      </c>
      <c r="I153" t="s">
        <v>215</v>
      </c>
      <c r="J153" t="s">
        <v>373</v>
      </c>
      <c r="K153" s="78">
        <v>4.75</v>
      </c>
      <c r="L153" t="s">
        <v>102</v>
      </c>
      <c r="M153" s="79">
        <v>2.0500000000000001E-2</v>
      </c>
      <c r="N153" s="79">
        <v>1.9699999999999999E-2</v>
      </c>
      <c r="O153" s="78">
        <v>3633654.15</v>
      </c>
      <c r="P153" s="78">
        <v>102</v>
      </c>
      <c r="Q153" s="78">
        <v>0</v>
      </c>
      <c r="R153" s="78">
        <v>3706.327233</v>
      </c>
      <c r="S153" s="79">
        <v>6.4000000000000003E-3</v>
      </c>
      <c r="T153" s="79">
        <v>1.9E-3</v>
      </c>
      <c r="U153" s="79">
        <v>2.9999999999999997E-4</v>
      </c>
    </row>
    <row r="154" spans="2:21">
      <c r="B154" t="s">
        <v>819</v>
      </c>
      <c r="C154" t="s">
        <v>820</v>
      </c>
      <c r="D154" t="s">
        <v>100</v>
      </c>
      <c r="E154" t="s">
        <v>123</v>
      </c>
      <c r="F154" t="s">
        <v>721</v>
      </c>
      <c r="G154" t="s">
        <v>468</v>
      </c>
      <c r="H154" t="s">
        <v>804</v>
      </c>
      <c r="I154" t="s">
        <v>215</v>
      </c>
      <c r="J154" t="s">
        <v>317</v>
      </c>
      <c r="K154" s="78">
        <v>7.32</v>
      </c>
      <c r="L154" t="s">
        <v>102</v>
      </c>
      <c r="M154" s="79">
        <v>8.3999999999999995E-3</v>
      </c>
      <c r="N154" s="79">
        <v>1.72E-2</v>
      </c>
      <c r="O154" s="78">
        <v>8072098.2300000004</v>
      </c>
      <c r="P154" s="78">
        <v>93.8</v>
      </c>
      <c r="Q154" s="78">
        <v>0</v>
      </c>
      <c r="R154" s="78">
        <v>7571.6281397399998</v>
      </c>
      <c r="S154" s="79">
        <v>1.6199999999999999E-2</v>
      </c>
      <c r="T154" s="79">
        <v>3.8E-3</v>
      </c>
      <c r="U154" s="79">
        <v>6.9999999999999999E-4</v>
      </c>
    </row>
    <row r="155" spans="2:21">
      <c r="B155" t="s">
        <v>821</v>
      </c>
      <c r="C155" t="s">
        <v>822</v>
      </c>
      <c r="D155" t="s">
        <v>100</v>
      </c>
      <c r="E155" t="s">
        <v>123</v>
      </c>
      <c r="F155" t="s">
        <v>823</v>
      </c>
      <c r="G155" t="s">
        <v>132</v>
      </c>
      <c r="H155" t="s">
        <v>804</v>
      </c>
      <c r="I155" t="s">
        <v>215</v>
      </c>
      <c r="J155" t="s">
        <v>824</v>
      </c>
      <c r="K155" s="78">
        <v>2.27</v>
      </c>
      <c r="L155" t="s">
        <v>102</v>
      </c>
      <c r="M155" s="79">
        <v>1.9800000000000002E-2</v>
      </c>
      <c r="N155" s="79">
        <v>3.5700000000000003E-2</v>
      </c>
      <c r="O155" s="78">
        <v>7051266.3300000001</v>
      </c>
      <c r="P155" s="78">
        <v>97.2</v>
      </c>
      <c r="Q155" s="78">
        <v>0</v>
      </c>
      <c r="R155" s="78">
        <v>6853.8308727599997</v>
      </c>
      <c r="S155" s="79">
        <v>9.7999999999999997E-3</v>
      </c>
      <c r="T155" s="79">
        <v>3.3999999999999998E-3</v>
      </c>
      <c r="U155" s="79">
        <v>5.9999999999999995E-4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677</v>
      </c>
      <c r="H156" t="s">
        <v>828</v>
      </c>
      <c r="I156" t="s">
        <v>150</v>
      </c>
      <c r="J156" t="s">
        <v>373</v>
      </c>
      <c r="K156" s="78">
        <v>3.01</v>
      </c>
      <c r="L156" t="s">
        <v>102</v>
      </c>
      <c r="M156" s="79">
        <v>4.65E-2</v>
      </c>
      <c r="N156" s="79">
        <v>3.2000000000000001E-2</v>
      </c>
      <c r="O156" s="78">
        <v>0.08</v>
      </c>
      <c r="P156" s="78">
        <v>106.25</v>
      </c>
      <c r="Q156" s="78">
        <v>0</v>
      </c>
      <c r="R156" s="78">
        <v>8.5000000000000006E-5</v>
      </c>
      <c r="S156" s="79">
        <v>0</v>
      </c>
      <c r="T156" s="79">
        <v>0</v>
      </c>
      <c r="U156" s="79">
        <v>0</v>
      </c>
    </row>
    <row r="157" spans="2:21">
      <c r="B157" t="s">
        <v>829</v>
      </c>
      <c r="C157" t="s">
        <v>830</v>
      </c>
      <c r="D157" t="s">
        <v>100</v>
      </c>
      <c r="E157" t="s">
        <v>123</v>
      </c>
      <c r="F157" t="s">
        <v>831</v>
      </c>
      <c r="G157" t="s">
        <v>677</v>
      </c>
      <c r="H157" t="s">
        <v>828</v>
      </c>
      <c r="I157" t="s">
        <v>150</v>
      </c>
      <c r="J157" t="s">
        <v>832</v>
      </c>
      <c r="K157" s="78">
        <v>0.75</v>
      </c>
      <c r="L157" t="s">
        <v>102</v>
      </c>
      <c r="M157" s="79">
        <v>4.8000000000000001E-2</v>
      </c>
      <c r="N157" s="79">
        <v>4.3200000000000002E-2</v>
      </c>
      <c r="O157" s="78">
        <v>578939.72</v>
      </c>
      <c r="P157" s="78">
        <v>101.61</v>
      </c>
      <c r="Q157" s="78">
        <v>0</v>
      </c>
      <c r="R157" s="78">
        <v>588.26064949199997</v>
      </c>
      <c r="S157" s="79">
        <v>7.4000000000000003E-3</v>
      </c>
      <c r="T157" s="79">
        <v>2.9999999999999997E-4</v>
      </c>
      <c r="U157" s="79">
        <v>1E-4</v>
      </c>
    </row>
    <row r="158" spans="2:21">
      <c r="B158" t="s">
        <v>833</v>
      </c>
      <c r="C158" t="s">
        <v>834</v>
      </c>
      <c r="D158" t="s">
        <v>100</v>
      </c>
      <c r="E158" t="s">
        <v>123</v>
      </c>
      <c r="F158" t="s">
        <v>835</v>
      </c>
      <c r="G158" t="s">
        <v>584</v>
      </c>
      <c r="H158" t="s">
        <v>836</v>
      </c>
      <c r="I158" t="s">
        <v>215</v>
      </c>
      <c r="J158" t="s">
        <v>837</v>
      </c>
      <c r="K158" s="78">
        <v>0.25</v>
      </c>
      <c r="L158" t="s">
        <v>102</v>
      </c>
      <c r="M158" s="79">
        <v>4.8000000000000001E-2</v>
      </c>
      <c r="N158" s="79">
        <v>1.6000000000000001E-3</v>
      </c>
      <c r="O158" s="78">
        <v>650351.89</v>
      </c>
      <c r="P158" s="78">
        <v>120.9</v>
      </c>
      <c r="Q158" s="78">
        <v>0</v>
      </c>
      <c r="R158" s="78">
        <v>786.27543501000002</v>
      </c>
      <c r="S158" s="79">
        <v>6.4000000000000003E-3</v>
      </c>
      <c r="T158" s="79">
        <v>4.0000000000000002E-4</v>
      </c>
      <c r="U158" s="79">
        <v>1E-4</v>
      </c>
    </row>
    <row r="159" spans="2:21">
      <c r="B159" t="s">
        <v>838</v>
      </c>
      <c r="C159" t="s">
        <v>839</v>
      </c>
      <c r="D159" t="s">
        <v>100</v>
      </c>
      <c r="E159" t="s">
        <v>123</v>
      </c>
      <c r="F159" t="s">
        <v>840</v>
      </c>
      <c r="G159" t="s">
        <v>677</v>
      </c>
      <c r="H159" t="s">
        <v>836</v>
      </c>
      <c r="I159" t="s">
        <v>215</v>
      </c>
      <c r="J159" t="s">
        <v>292</v>
      </c>
      <c r="K159" s="78">
        <v>0.39</v>
      </c>
      <c r="L159" t="s">
        <v>102</v>
      </c>
      <c r="M159" s="79">
        <v>5.3999999999999999E-2</v>
      </c>
      <c r="N159" s="79">
        <v>0.1406</v>
      </c>
      <c r="O159" s="78">
        <v>478960.01</v>
      </c>
      <c r="P159" s="78">
        <v>99</v>
      </c>
      <c r="Q159" s="78">
        <v>0</v>
      </c>
      <c r="R159" s="78">
        <v>474.17040989999998</v>
      </c>
      <c r="S159" s="79">
        <v>1.3299999999999999E-2</v>
      </c>
      <c r="T159" s="79">
        <v>2.0000000000000001E-4</v>
      </c>
      <c r="U159" s="79">
        <v>0</v>
      </c>
    </row>
    <row r="160" spans="2:21">
      <c r="B160" t="s">
        <v>841</v>
      </c>
      <c r="C160" t="s">
        <v>842</v>
      </c>
      <c r="D160" t="s">
        <v>100</v>
      </c>
      <c r="E160" t="s">
        <v>123</v>
      </c>
      <c r="F160" t="s">
        <v>840</v>
      </c>
      <c r="G160" t="s">
        <v>677</v>
      </c>
      <c r="H160" t="s">
        <v>836</v>
      </c>
      <c r="I160" t="s">
        <v>215</v>
      </c>
      <c r="J160" t="s">
        <v>843</v>
      </c>
      <c r="K160" s="78">
        <v>1.36</v>
      </c>
      <c r="L160" t="s">
        <v>102</v>
      </c>
      <c r="M160" s="79">
        <v>2.5000000000000001E-2</v>
      </c>
      <c r="N160" s="79">
        <v>0.1754</v>
      </c>
      <c r="O160" s="78">
        <v>1651580.7</v>
      </c>
      <c r="P160" s="78">
        <v>83.25</v>
      </c>
      <c r="Q160" s="78">
        <v>0</v>
      </c>
      <c r="R160" s="78">
        <v>1374.94093275</v>
      </c>
      <c r="S160" s="79">
        <v>4.1999999999999997E-3</v>
      </c>
      <c r="T160" s="79">
        <v>6.9999999999999999E-4</v>
      </c>
      <c r="U160" s="79">
        <v>1E-4</v>
      </c>
    </row>
    <row r="161" spans="2:21">
      <c r="B161" t="s">
        <v>844</v>
      </c>
      <c r="C161" t="s">
        <v>845</v>
      </c>
      <c r="D161" t="s">
        <v>100</v>
      </c>
      <c r="E161" t="s">
        <v>123</v>
      </c>
      <c r="F161" t="s">
        <v>398</v>
      </c>
      <c r="G161" t="s">
        <v>392</v>
      </c>
      <c r="H161" t="s">
        <v>846</v>
      </c>
      <c r="I161" t="s">
        <v>259</v>
      </c>
      <c r="J161" t="s">
        <v>317</v>
      </c>
      <c r="K161" s="78">
        <v>5.29</v>
      </c>
      <c r="L161" t="s">
        <v>106</v>
      </c>
      <c r="M161" s="79">
        <v>3.2800000000000003E-2</v>
      </c>
      <c r="N161" s="79">
        <v>4.9200000000000001E-2</v>
      </c>
      <c r="O161" s="78">
        <v>2670536.44</v>
      </c>
      <c r="P161" s="78">
        <v>90.68</v>
      </c>
      <c r="Q161" s="78">
        <v>0</v>
      </c>
      <c r="R161" s="78">
        <v>8633.1553121184807</v>
      </c>
      <c r="S161" s="79">
        <v>3.5999999999999999E-3</v>
      </c>
      <c r="T161" s="79">
        <v>4.3E-3</v>
      </c>
      <c r="U161" s="79">
        <v>8.0000000000000004E-4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 t="s">
        <v>530</v>
      </c>
      <c r="G162" t="s">
        <v>468</v>
      </c>
      <c r="H162" t="s">
        <v>223</v>
      </c>
      <c r="I162" t="s">
        <v>224</v>
      </c>
      <c r="J162" t="s">
        <v>367</v>
      </c>
      <c r="K162" s="78">
        <v>2.68</v>
      </c>
      <c r="L162" t="s">
        <v>102</v>
      </c>
      <c r="M162" s="79">
        <v>0</v>
      </c>
      <c r="N162" s="79">
        <v>2.5899999999999999E-2</v>
      </c>
      <c r="O162" s="78">
        <v>390639.58</v>
      </c>
      <c r="P162" s="78">
        <v>100.23</v>
      </c>
      <c r="Q162" s="78">
        <v>17.823250000000002</v>
      </c>
      <c r="R162" s="78">
        <v>409.36130103400001</v>
      </c>
      <c r="S162" s="79">
        <v>1.6000000000000001E-3</v>
      </c>
      <c r="T162" s="79">
        <v>2.0000000000000001E-4</v>
      </c>
      <c r="U162" s="79">
        <v>0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468</v>
      </c>
      <c r="H163" t="s">
        <v>223</v>
      </c>
      <c r="I163" t="s">
        <v>224</v>
      </c>
      <c r="J163" t="s">
        <v>309</v>
      </c>
      <c r="K163" s="78">
        <v>6.07</v>
      </c>
      <c r="L163" t="s">
        <v>102</v>
      </c>
      <c r="M163" s="79">
        <v>2.75E-2</v>
      </c>
      <c r="N163" s="79">
        <v>2.4299999999999999E-2</v>
      </c>
      <c r="O163" s="78">
        <v>6606083.7300000004</v>
      </c>
      <c r="P163" s="78">
        <v>102.24</v>
      </c>
      <c r="Q163" s="78">
        <v>0</v>
      </c>
      <c r="R163" s="78">
        <v>6754.0600055519999</v>
      </c>
      <c r="S163" s="79">
        <v>1.66E-2</v>
      </c>
      <c r="T163" s="79">
        <v>3.3999999999999998E-3</v>
      </c>
      <c r="U163" s="79">
        <v>5.9999999999999995E-4</v>
      </c>
    </row>
    <row r="164" spans="2:21">
      <c r="B164" t="s">
        <v>852</v>
      </c>
      <c r="C164" t="s">
        <v>853</v>
      </c>
      <c r="D164" t="s">
        <v>100</v>
      </c>
      <c r="E164" t="s">
        <v>123</v>
      </c>
      <c r="F164" t="s">
        <v>854</v>
      </c>
      <c r="G164" t="s">
        <v>112</v>
      </c>
      <c r="H164" t="s">
        <v>223</v>
      </c>
      <c r="I164" t="s">
        <v>224</v>
      </c>
      <c r="J164" t="s">
        <v>855</v>
      </c>
      <c r="K164" s="78">
        <v>0.03</v>
      </c>
      <c r="L164" t="s">
        <v>102</v>
      </c>
      <c r="M164" s="79">
        <v>6.7799999999999999E-2</v>
      </c>
      <c r="N164" s="79">
        <v>1E-4</v>
      </c>
      <c r="O164" s="78">
        <v>2567240.21</v>
      </c>
      <c r="P164" s="78">
        <v>17.5</v>
      </c>
      <c r="Q164" s="78">
        <v>0</v>
      </c>
      <c r="R164" s="78">
        <v>449.26703674999999</v>
      </c>
      <c r="S164" s="79">
        <v>3.5000000000000001E-3</v>
      </c>
      <c r="T164" s="79">
        <v>2.0000000000000001E-4</v>
      </c>
      <c r="U164" s="79">
        <v>0</v>
      </c>
    </row>
    <row r="165" spans="2:21">
      <c r="B165" s="80" t="s">
        <v>299</v>
      </c>
      <c r="C165" s="16"/>
      <c r="D165" s="16"/>
      <c r="E165" s="16"/>
      <c r="F165" s="16"/>
      <c r="K165" s="82">
        <v>4.58</v>
      </c>
      <c r="N165" s="81">
        <v>4.19E-2</v>
      </c>
      <c r="O165" s="82">
        <v>317079605.74000001</v>
      </c>
      <c r="Q165" s="82">
        <v>250.64171999999999</v>
      </c>
      <c r="R165" s="82">
        <v>323367.91024328902</v>
      </c>
      <c r="T165" s="81">
        <v>0.16239999999999999</v>
      </c>
      <c r="U165" s="81">
        <v>2.9700000000000001E-2</v>
      </c>
    </row>
    <row r="166" spans="2:21">
      <c r="B166" t="s">
        <v>856</v>
      </c>
      <c r="C166" t="s">
        <v>857</v>
      </c>
      <c r="D166" t="s">
        <v>100</v>
      </c>
      <c r="E166" t="s">
        <v>123</v>
      </c>
      <c r="F166" t="s">
        <v>463</v>
      </c>
      <c r="G166" t="s">
        <v>392</v>
      </c>
      <c r="H166" t="s">
        <v>214</v>
      </c>
      <c r="I166" t="s">
        <v>215</v>
      </c>
      <c r="J166" t="s">
        <v>373</v>
      </c>
      <c r="K166" s="78">
        <v>2.62</v>
      </c>
      <c r="L166" t="s">
        <v>102</v>
      </c>
      <c r="M166" s="79">
        <v>1.8700000000000001E-2</v>
      </c>
      <c r="N166" s="79">
        <v>1.2500000000000001E-2</v>
      </c>
      <c r="O166" s="78">
        <v>2999606.87</v>
      </c>
      <c r="P166" s="78">
        <v>102.2</v>
      </c>
      <c r="Q166" s="78">
        <v>0</v>
      </c>
      <c r="R166" s="78">
        <v>3065.5982211400001</v>
      </c>
      <c r="S166" s="79">
        <v>2.2000000000000001E-3</v>
      </c>
      <c r="T166" s="79">
        <v>1.5E-3</v>
      </c>
      <c r="U166" s="79">
        <v>2.9999999999999997E-4</v>
      </c>
    </row>
    <row r="167" spans="2:21">
      <c r="B167" t="s">
        <v>858</v>
      </c>
      <c r="C167" t="s">
        <v>859</v>
      </c>
      <c r="D167" t="s">
        <v>100</v>
      </c>
      <c r="E167" t="s">
        <v>123</v>
      </c>
      <c r="F167" t="s">
        <v>463</v>
      </c>
      <c r="G167" t="s">
        <v>392</v>
      </c>
      <c r="H167" t="s">
        <v>214</v>
      </c>
      <c r="I167" t="s">
        <v>215</v>
      </c>
      <c r="J167" t="s">
        <v>373</v>
      </c>
      <c r="K167" s="78">
        <v>5.3</v>
      </c>
      <c r="L167" t="s">
        <v>102</v>
      </c>
      <c r="M167" s="79">
        <v>2.6800000000000001E-2</v>
      </c>
      <c r="N167" s="79">
        <v>1.6E-2</v>
      </c>
      <c r="O167" s="78">
        <v>24111418.390000001</v>
      </c>
      <c r="P167" s="78">
        <v>106.6</v>
      </c>
      <c r="Q167" s="78">
        <v>0</v>
      </c>
      <c r="R167" s="78">
        <v>25702.772003739999</v>
      </c>
      <c r="S167" s="79">
        <v>0.01</v>
      </c>
      <c r="T167" s="79">
        <v>1.29E-2</v>
      </c>
      <c r="U167" s="79">
        <v>2.3999999999999998E-3</v>
      </c>
    </row>
    <row r="168" spans="2:21">
      <c r="B168" t="s">
        <v>860</v>
      </c>
      <c r="C168" t="s">
        <v>861</v>
      </c>
      <c r="D168" t="s">
        <v>100</v>
      </c>
      <c r="E168" t="s">
        <v>123</v>
      </c>
      <c r="F168" t="s">
        <v>404</v>
      </c>
      <c r="G168" t="s">
        <v>392</v>
      </c>
      <c r="H168" t="s">
        <v>214</v>
      </c>
      <c r="I168" t="s">
        <v>215</v>
      </c>
      <c r="J168" t="s">
        <v>408</v>
      </c>
      <c r="K168" s="78">
        <v>0.01</v>
      </c>
      <c r="L168" t="s">
        <v>102</v>
      </c>
      <c r="M168" s="79">
        <v>1.2E-2</v>
      </c>
      <c r="N168" s="79">
        <v>1E-4</v>
      </c>
      <c r="O168" s="78">
        <v>1436668.76</v>
      </c>
      <c r="P168" s="78">
        <v>100.53</v>
      </c>
      <c r="Q168" s="78">
        <v>0</v>
      </c>
      <c r="R168" s="78">
        <v>1444.2831044279999</v>
      </c>
      <c r="S168" s="79">
        <v>4.7999999999999996E-3</v>
      </c>
      <c r="T168" s="79">
        <v>6.9999999999999999E-4</v>
      </c>
      <c r="U168" s="79">
        <v>1E-4</v>
      </c>
    </row>
    <row r="169" spans="2:21">
      <c r="B169" t="s">
        <v>862</v>
      </c>
      <c r="C169" t="s">
        <v>863</v>
      </c>
      <c r="D169" t="s">
        <v>100</v>
      </c>
      <c r="E169" t="s">
        <v>123</v>
      </c>
      <c r="F169" t="s">
        <v>413</v>
      </c>
      <c r="G169" t="s">
        <v>392</v>
      </c>
      <c r="H169" t="s">
        <v>214</v>
      </c>
      <c r="I169" t="s">
        <v>215</v>
      </c>
      <c r="J169" t="s">
        <v>864</v>
      </c>
      <c r="K169" s="78">
        <v>2.11</v>
      </c>
      <c r="L169" t="s">
        <v>102</v>
      </c>
      <c r="M169" s="79">
        <v>2.47E-2</v>
      </c>
      <c r="N169" s="79">
        <v>1.44E-2</v>
      </c>
      <c r="O169" s="78">
        <v>4922500.91</v>
      </c>
      <c r="P169" s="78">
        <v>104.21</v>
      </c>
      <c r="Q169" s="78">
        <v>0</v>
      </c>
      <c r="R169" s="78">
        <v>5129.7381983109999</v>
      </c>
      <c r="S169" s="79">
        <v>1.5E-3</v>
      </c>
      <c r="T169" s="79">
        <v>2.5999999999999999E-3</v>
      </c>
      <c r="U169" s="79">
        <v>5.0000000000000001E-4</v>
      </c>
    </row>
    <row r="170" spans="2:21">
      <c r="B170" t="s">
        <v>865</v>
      </c>
      <c r="C170" t="s">
        <v>866</v>
      </c>
      <c r="D170" t="s">
        <v>100</v>
      </c>
      <c r="E170" t="s">
        <v>123</v>
      </c>
      <c r="F170" t="s">
        <v>413</v>
      </c>
      <c r="G170" t="s">
        <v>392</v>
      </c>
      <c r="H170" t="s">
        <v>214</v>
      </c>
      <c r="I170" t="s">
        <v>215</v>
      </c>
      <c r="J170" t="s">
        <v>867</v>
      </c>
      <c r="K170" s="78">
        <v>4.79</v>
      </c>
      <c r="L170" t="s">
        <v>102</v>
      </c>
      <c r="M170" s="79">
        <v>2.98E-2</v>
      </c>
      <c r="N170" s="79">
        <v>1.67E-2</v>
      </c>
      <c r="O170" s="78">
        <v>5841505.79</v>
      </c>
      <c r="P170" s="78">
        <v>108.89</v>
      </c>
      <c r="Q170" s="78">
        <v>0</v>
      </c>
      <c r="R170" s="78">
        <v>6360.815654731</v>
      </c>
      <c r="S170" s="79">
        <v>2.3E-3</v>
      </c>
      <c r="T170" s="79">
        <v>3.2000000000000002E-3</v>
      </c>
      <c r="U170" s="79">
        <v>5.9999999999999995E-4</v>
      </c>
    </row>
    <row r="171" spans="2:21">
      <c r="B171" t="s">
        <v>868</v>
      </c>
      <c r="C171" t="s">
        <v>869</v>
      </c>
      <c r="D171" t="s">
        <v>100</v>
      </c>
      <c r="E171" t="s">
        <v>123</v>
      </c>
      <c r="F171" t="s">
        <v>870</v>
      </c>
      <c r="G171" t="s">
        <v>392</v>
      </c>
      <c r="H171" t="s">
        <v>214</v>
      </c>
      <c r="I171" t="s">
        <v>215</v>
      </c>
      <c r="J171" t="s">
        <v>871</v>
      </c>
      <c r="K171" s="78">
        <v>1.98</v>
      </c>
      <c r="L171" t="s">
        <v>102</v>
      </c>
      <c r="M171" s="79">
        <v>2.07E-2</v>
      </c>
      <c r="N171" s="79">
        <v>1.3100000000000001E-2</v>
      </c>
      <c r="O171" s="78">
        <v>2173912.62</v>
      </c>
      <c r="P171" s="78">
        <v>101.5</v>
      </c>
      <c r="Q171" s="78">
        <v>0</v>
      </c>
      <c r="R171" s="78">
        <v>2206.5213093000002</v>
      </c>
      <c r="S171" s="79">
        <v>8.6E-3</v>
      </c>
      <c r="T171" s="79">
        <v>1.1000000000000001E-3</v>
      </c>
      <c r="U171" s="79">
        <v>2.0000000000000001E-4</v>
      </c>
    </row>
    <row r="172" spans="2:21">
      <c r="B172" t="s">
        <v>872</v>
      </c>
      <c r="C172" t="s">
        <v>873</v>
      </c>
      <c r="D172" t="s">
        <v>100</v>
      </c>
      <c r="E172" t="s">
        <v>123</v>
      </c>
      <c r="F172" t="s">
        <v>874</v>
      </c>
      <c r="G172" t="s">
        <v>468</v>
      </c>
      <c r="H172" t="s">
        <v>214</v>
      </c>
      <c r="I172" t="s">
        <v>215</v>
      </c>
      <c r="J172" t="s">
        <v>875</v>
      </c>
      <c r="K172" s="78">
        <v>4.0999999999999996</v>
      </c>
      <c r="L172" t="s">
        <v>102</v>
      </c>
      <c r="M172" s="79">
        <v>1.44E-2</v>
      </c>
      <c r="N172" s="79">
        <v>1.41E-2</v>
      </c>
      <c r="O172" s="78">
        <v>5338380.5599999996</v>
      </c>
      <c r="P172" s="78">
        <v>100.15</v>
      </c>
      <c r="Q172" s="78">
        <v>0</v>
      </c>
      <c r="R172" s="78">
        <v>5346.3881308399996</v>
      </c>
      <c r="S172" s="79">
        <v>6.7000000000000002E-3</v>
      </c>
      <c r="T172" s="79">
        <v>2.7000000000000001E-3</v>
      </c>
      <c r="U172" s="79">
        <v>5.0000000000000001E-4</v>
      </c>
    </row>
    <row r="173" spans="2:21">
      <c r="B173" t="s">
        <v>876</v>
      </c>
      <c r="C173" t="s">
        <v>877</v>
      </c>
      <c r="D173" t="s">
        <v>100</v>
      </c>
      <c r="E173" t="s">
        <v>123</v>
      </c>
      <c r="F173" t="s">
        <v>878</v>
      </c>
      <c r="G173" t="s">
        <v>879</v>
      </c>
      <c r="H173" t="s">
        <v>478</v>
      </c>
      <c r="I173" t="s">
        <v>150</v>
      </c>
      <c r="J173" t="s">
        <v>880</v>
      </c>
      <c r="K173" s="78">
        <v>0.25</v>
      </c>
      <c r="L173" t="s">
        <v>102</v>
      </c>
      <c r="M173" s="79">
        <v>4.8399999999999999E-2</v>
      </c>
      <c r="N173" s="79">
        <v>8.0000000000000002E-3</v>
      </c>
      <c r="O173" s="78">
        <v>459141.95</v>
      </c>
      <c r="P173" s="78">
        <v>102.22</v>
      </c>
      <c r="Q173" s="78">
        <v>0</v>
      </c>
      <c r="R173" s="78">
        <v>469.33490129</v>
      </c>
      <c r="S173" s="79">
        <v>2.2000000000000001E-3</v>
      </c>
      <c r="T173" s="79">
        <v>2.0000000000000001E-4</v>
      </c>
      <c r="U173" s="79">
        <v>0</v>
      </c>
    </row>
    <row r="174" spans="2:21">
      <c r="B174" t="s">
        <v>881</v>
      </c>
      <c r="C174" t="s">
        <v>882</v>
      </c>
      <c r="D174" t="s">
        <v>100</v>
      </c>
      <c r="E174" t="s">
        <v>123</v>
      </c>
      <c r="F174" t="s">
        <v>471</v>
      </c>
      <c r="G174" t="s">
        <v>392</v>
      </c>
      <c r="H174" t="s">
        <v>456</v>
      </c>
      <c r="I174" t="s">
        <v>215</v>
      </c>
      <c r="J174" t="s">
        <v>457</v>
      </c>
      <c r="K174" s="78">
        <v>1.1599999999999999</v>
      </c>
      <c r="L174" t="s">
        <v>102</v>
      </c>
      <c r="M174" s="79">
        <v>6.4000000000000001E-2</v>
      </c>
      <c r="N174" s="79">
        <v>8.6999999999999994E-3</v>
      </c>
      <c r="O174" s="78">
        <v>1763770.99</v>
      </c>
      <c r="P174" s="78">
        <v>108.5</v>
      </c>
      <c r="Q174" s="78">
        <v>0</v>
      </c>
      <c r="R174" s="78">
        <v>1913.6915241500001</v>
      </c>
      <c r="S174" s="79">
        <v>7.1999999999999998E-3</v>
      </c>
      <c r="T174" s="79">
        <v>1E-3</v>
      </c>
      <c r="U174" s="79">
        <v>2.0000000000000001E-4</v>
      </c>
    </row>
    <row r="175" spans="2:21">
      <c r="B175" t="s">
        <v>883</v>
      </c>
      <c r="C175" t="s">
        <v>884</v>
      </c>
      <c r="D175" t="s">
        <v>100</v>
      </c>
      <c r="E175" t="s">
        <v>123</v>
      </c>
      <c r="F175" t="s">
        <v>477</v>
      </c>
      <c r="G175" t="s">
        <v>468</v>
      </c>
      <c r="H175" t="s">
        <v>478</v>
      </c>
      <c r="I175" t="s">
        <v>150</v>
      </c>
      <c r="J175" t="s">
        <v>479</v>
      </c>
      <c r="K175" s="78">
        <v>3.16</v>
      </c>
      <c r="L175" t="s">
        <v>102</v>
      </c>
      <c r="M175" s="79">
        <v>1.6299999999999999E-2</v>
      </c>
      <c r="N175" s="79">
        <v>1.3599999999999999E-2</v>
      </c>
      <c r="O175" s="78">
        <v>4487373.57</v>
      </c>
      <c r="P175" s="78">
        <v>101.27</v>
      </c>
      <c r="Q175" s="78">
        <v>0</v>
      </c>
      <c r="R175" s="78">
        <v>4544.3632143389996</v>
      </c>
      <c r="S175" s="79">
        <v>5.4000000000000003E-3</v>
      </c>
      <c r="T175" s="79">
        <v>2.3E-3</v>
      </c>
      <c r="U175" s="79">
        <v>4.0000000000000002E-4</v>
      </c>
    </row>
    <row r="176" spans="2:21">
      <c r="B176" t="s">
        <v>885</v>
      </c>
      <c r="C176" t="s">
        <v>886</v>
      </c>
      <c r="D176" t="s">
        <v>100</v>
      </c>
      <c r="E176" t="s">
        <v>123</v>
      </c>
      <c r="F176" t="s">
        <v>441</v>
      </c>
      <c r="G176" t="s">
        <v>392</v>
      </c>
      <c r="H176" t="s">
        <v>456</v>
      </c>
      <c r="I176" t="s">
        <v>215</v>
      </c>
      <c r="J176" t="s">
        <v>887</v>
      </c>
      <c r="K176" s="78">
        <v>0.99</v>
      </c>
      <c r="L176" t="s">
        <v>102</v>
      </c>
      <c r="M176" s="79">
        <v>6.0999999999999999E-2</v>
      </c>
      <c r="N176" s="79">
        <v>6.7999999999999996E-3</v>
      </c>
      <c r="O176" s="78">
        <v>632123.36</v>
      </c>
      <c r="P176" s="78">
        <v>105.39</v>
      </c>
      <c r="Q176" s="78">
        <v>0</v>
      </c>
      <c r="R176" s="78">
        <v>666.194809104</v>
      </c>
      <c r="S176" s="79">
        <v>1.8E-3</v>
      </c>
      <c r="T176" s="79">
        <v>2.9999999999999997E-4</v>
      </c>
      <c r="U176" s="79">
        <v>1E-4</v>
      </c>
    </row>
    <row r="177" spans="2:21">
      <c r="B177" t="s">
        <v>888</v>
      </c>
      <c r="C177" t="s">
        <v>889</v>
      </c>
      <c r="D177" t="s">
        <v>100</v>
      </c>
      <c r="E177" t="s">
        <v>123</v>
      </c>
      <c r="F177" t="s">
        <v>890</v>
      </c>
      <c r="G177" t="s">
        <v>891</v>
      </c>
      <c r="H177" t="s">
        <v>456</v>
      </c>
      <c r="I177" t="s">
        <v>215</v>
      </c>
      <c r="J177" t="s">
        <v>892</v>
      </c>
      <c r="K177" s="78">
        <v>4.6500000000000004</v>
      </c>
      <c r="L177" t="s">
        <v>102</v>
      </c>
      <c r="M177" s="79">
        <v>2.6100000000000002E-2</v>
      </c>
      <c r="N177" s="79">
        <v>1.4500000000000001E-2</v>
      </c>
      <c r="O177" s="78">
        <v>4410548.75</v>
      </c>
      <c r="P177" s="78">
        <v>106.18</v>
      </c>
      <c r="Q177" s="78">
        <v>0</v>
      </c>
      <c r="R177" s="78">
        <v>4683.1206627499996</v>
      </c>
      <c r="S177" s="79">
        <v>7.3000000000000001E-3</v>
      </c>
      <c r="T177" s="79">
        <v>2.3999999999999998E-3</v>
      </c>
      <c r="U177" s="79">
        <v>4.0000000000000002E-4</v>
      </c>
    </row>
    <row r="178" spans="2:21">
      <c r="B178" t="s">
        <v>893</v>
      </c>
      <c r="C178" t="s">
        <v>894</v>
      </c>
      <c r="D178" t="s">
        <v>100</v>
      </c>
      <c r="E178" t="s">
        <v>123</v>
      </c>
      <c r="F178" t="s">
        <v>507</v>
      </c>
      <c r="G178" t="s">
        <v>468</v>
      </c>
      <c r="H178" t="s">
        <v>508</v>
      </c>
      <c r="I178" t="s">
        <v>215</v>
      </c>
      <c r="J178" t="s">
        <v>895</v>
      </c>
      <c r="K178" s="78">
        <v>6.18</v>
      </c>
      <c r="L178" t="s">
        <v>102</v>
      </c>
      <c r="M178" s="79">
        <v>2.5499999999999998E-2</v>
      </c>
      <c r="N178" s="79">
        <v>2.7E-2</v>
      </c>
      <c r="O178" s="78">
        <v>19360252.890000001</v>
      </c>
      <c r="P178" s="78">
        <v>99.8</v>
      </c>
      <c r="Q178" s="78">
        <v>0</v>
      </c>
      <c r="R178" s="78">
        <v>19321.532384220001</v>
      </c>
      <c r="S178" s="79">
        <v>1.49E-2</v>
      </c>
      <c r="T178" s="79">
        <v>9.7000000000000003E-3</v>
      </c>
      <c r="U178" s="79">
        <v>1.8E-3</v>
      </c>
    </row>
    <row r="179" spans="2:21">
      <c r="B179" t="s">
        <v>896</v>
      </c>
      <c r="C179" t="s">
        <v>897</v>
      </c>
      <c r="D179" t="s">
        <v>100</v>
      </c>
      <c r="E179" t="s">
        <v>123</v>
      </c>
      <c r="F179" t="s">
        <v>898</v>
      </c>
      <c r="G179" t="s">
        <v>128</v>
      </c>
      <c r="H179" t="s">
        <v>585</v>
      </c>
      <c r="I179" t="s">
        <v>150</v>
      </c>
      <c r="J179" t="s">
        <v>320</v>
      </c>
      <c r="K179" s="78">
        <v>2.11</v>
      </c>
      <c r="L179" t="s">
        <v>102</v>
      </c>
      <c r="M179" s="79">
        <v>1.49E-2</v>
      </c>
      <c r="N179" s="79">
        <v>1.8800000000000001E-2</v>
      </c>
      <c r="O179" s="78">
        <v>5257912.1100000003</v>
      </c>
      <c r="P179" s="78">
        <v>99.7</v>
      </c>
      <c r="Q179" s="78">
        <v>0</v>
      </c>
      <c r="R179" s="78">
        <v>5242.13837367</v>
      </c>
      <c r="S179" s="79">
        <v>4.8999999999999998E-3</v>
      </c>
      <c r="T179" s="79">
        <v>2.5999999999999999E-3</v>
      </c>
      <c r="U179" s="79">
        <v>5.0000000000000001E-4</v>
      </c>
    </row>
    <row r="180" spans="2:21">
      <c r="B180" t="s">
        <v>899</v>
      </c>
      <c r="C180" t="s">
        <v>900</v>
      </c>
      <c r="D180" t="s">
        <v>100</v>
      </c>
      <c r="E180" t="s">
        <v>123</v>
      </c>
      <c r="F180" t="s">
        <v>901</v>
      </c>
      <c r="G180" t="s">
        <v>677</v>
      </c>
      <c r="H180" t="s">
        <v>508</v>
      </c>
      <c r="I180" t="s">
        <v>215</v>
      </c>
      <c r="J180" t="s">
        <v>902</v>
      </c>
      <c r="K180" s="78">
        <v>3.06</v>
      </c>
      <c r="L180" t="s">
        <v>102</v>
      </c>
      <c r="M180" s="79">
        <v>3.3799999999999997E-2</v>
      </c>
      <c r="N180" s="79">
        <v>3.6900000000000002E-2</v>
      </c>
      <c r="O180" s="78">
        <v>2863933.15</v>
      </c>
      <c r="P180" s="78">
        <v>100.01</v>
      </c>
      <c r="Q180" s="78">
        <v>0</v>
      </c>
      <c r="R180" s="78">
        <v>2864.219543315</v>
      </c>
      <c r="S180" s="79">
        <v>3.5000000000000001E-3</v>
      </c>
      <c r="T180" s="79">
        <v>1.4E-3</v>
      </c>
      <c r="U180" s="79">
        <v>2.9999999999999997E-4</v>
      </c>
    </row>
    <row r="181" spans="2:21">
      <c r="B181" t="s">
        <v>903</v>
      </c>
      <c r="C181" t="s">
        <v>904</v>
      </c>
      <c r="D181" t="s">
        <v>100</v>
      </c>
      <c r="E181" t="s">
        <v>123</v>
      </c>
      <c r="F181" t="s">
        <v>540</v>
      </c>
      <c r="G181" t="s">
        <v>541</v>
      </c>
      <c r="H181" t="s">
        <v>508</v>
      </c>
      <c r="I181" t="s">
        <v>215</v>
      </c>
      <c r="J181" t="s">
        <v>814</v>
      </c>
      <c r="K181" s="78">
        <v>4.55</v>
      </c>
      <c r="L181" t="s">
        <v>102</v>
      </c>
      <c r="M181" s="79">
        <v>5.0900000000000001E-2</v>
      </c>
      <c r="N181" s="79">
        <v>1.83E-2</v>
      </c>
      <c r="O181" s="78">
        <v>4382644.21</v>
      </c>
      <c r="P181" s="78">
        <v>117.7</v>
      </c>
      <c r="Q181" s="78">
        <v>0</v>
      </c>
      <c r="R181" s="78">
        <v>5158.3722351699998</v>
      </c>
      <c r="S181" s="79">
        <v>4.1999999999999997E-3</v>
      </c>
      <c r="T181" s="79">
        <v>2.5999999999999999E-3</v>
      </c>
      <c r="U181" s="79">
        <v>5.0000000000000001E-4</v>
      </c>
    </row>
    <row r="182" spans="2:21">
      <c r="B182" t="s">
        <v>905</v>
      </c>
      <c r="C182" t="s">
        <v>906</v>
      </c>
      <c r="D182" t="s">
        <v>100</v>
      </c>
      <c r="E182" t="s">
        <v>123</v>
      </c>
      <c r="F182" t="s">
        <v>551</v>
      </c>
      <c r="G182" t="s">
        <v>468</v>
      </c>
      <c r="H182" t="s">
        <v>508</v>
      </c>
      <c r="I182" t="s">
        <v>215</v>
      </c>
      <c r="J182" t="s">
        <v>907</v>
      </c>
      <c r="K182" s="78">
        <v>3.48</v>
      </c>
      <c r="L182" t="s">
        <v>102</v>
      </c>
      <c r="M182" s="79">
        <v>3.39E-2</v>
      </c>
      <c r="N182" s="79">
        <v>2.18E-2</v>
      </c>
      <c r="O182" s="78">
        <v>6591423.0899999999</v>
      </c>
      <c r="P182" s="78">
        <v>105</v>
      </c>
      <c r="Q182" s="78">
        <v>0</v>
      </c>
      <c r="R182" s="78">
        <v>6920.9942444999997</v>
      </c>
      <c r="S182" s="79">
        <v>6.1000000000000004E-3</v>
      </c>
      <c r="T182" s="79">
        <v>3.5000000000000001E-3</v>
      </c>
      <c r="U182" s="79">
        <v>5.9999999999999995E-4</v>
      </c>
    </row>
    <row r="183" spans="2:21">
      <c r="B183" t="s">
        <v>908</v>
      </c>
      <c r="C183" t="s">
        <v>909</v>
      </c>
      <c r="D183" t="s">
        <v>100</v>
      </c>
      <c r="E183" t="s">
        <v>123</v>
      </c>
      <c r="F183" t="s">
        <v>551</v>
      </c>
      <c r="G183" t="s">
        <v>468</v>
      </c>
      <c r="H183" t="s">
        <v>508</v>
      </c>
      <c r="I183" t="s">
        <v>215</v>
      </c>
      <c r="J183" t="s">
        <v>317</v>
      </c>
      <c r="K183" s="78">
        <v>9.11</v>
      </c>
      <c r="L183" t="s">
        <v>102</v>
      </c>
      <c r="M183" s="79">
        <v>2.4400000000000002E-2</v>
      </c>
      <c r="N183" s="79">
        <v>3.2599999999999997E-2</v>
      </c>
      <c r="O183" s="78">
        <v>4757272.54</v>
      </c>
      <c r="P183" s="78">
        <v>93.27</v>
      </c>
      <c r="Q183" s="78">
        <v>0</v>
      </c>
      <c r="R183" s="78">
        <v>4437.108098058</v>
      </c>
      <c r="S183" s="79">
        <v>1.0200000000000001E-2</v>
      </c>
      <c r="T183" s="79">
        <v>2.2000000000000001E-3</v>
      </c>
      <c r="U183" s="79">
        <v>4.0000000000000002E-4</v>
      </c>
    </row>
    <row r="184" spans="2:21">
      <c r="B184" t="s">
        <v>910</v>
      </c>
      <c r="C184" t="s">
        <v>911</v>
      </c>
      <c r="D184" t="s">
        <v>100</v>
      </c>
      <c r="E184" t="s">
        <v>123</v>
      </c>
      <c r="F184" t="s">
        <v>398</v>
      </c>
      <c r="G184" t="s">
        <v>392</v>
      </c>
      <c r="H184" t="s">
        <v>508</v>
      </c>
      <c r="I184" t="s">
        <v>215</v>
      </c>
      <c r="J184" t="s">
        <v>292</v>
      </c>
      <c r="K184" s="78">
        <v>0.84</v>
      </c>
      <c r="L184" t="s">
        <v>102</v>
      </c>
      <c r="M184" s="79">
        <v>3.6400000000000002E-2</v>
      </c>
      <c r="N184" s="79">
        <v>2.4500000000000001E-2</v>
      </c>
      <c r="O184" s="78">
        <v>9381344.0700000003</v>
      </c>
      <c r="P184" s="78">
        <v>99.55</v>
      </c>
      <c r="Q184" s="78">
        <v>0</v>
      </c>
      <c r="R184" s="78">
        <v>9339.1280216849991</v>
      </c>
      <c r="S184" s="79">
        <v>1.1599999999999999E-2</v>
      </c>
      <c r="T184" s="79">
        <v>4.7000000000000002E-3</v>
      </c>
      <c r="U184" s="79">
        <v>8.9999999999999998E-4</v>
      </c>
    </row>
    <row r="185" spans="2:21">
      <c r="B185" t="s">
        <v>912</v>
      </c>
      <c r="C185" t="s">
        <v>913</v>
      </c>
      <c r="D185" t="s">
        <v>100</v>
      </c>
      <c r="E185" t="s">
        <v>123</v>
      </c>
      <c r="F185" t="s">
        <v>914</v>
      </c>
      <c r="G185" t="s">
        <v>677</v>
      </c>
      <c r="H185" t="s">
        <v>508</v>
      </c>
      <c r="I185" t="s">
        <v>215</v>
      </c>
      <c r="J185" t="s">
        <v>915</v>
      </c>
      <c r="K185" s="78">
        <v>2.82</v>
      </c>
      <c r="L185" t="s">
        <v>102</v>
      </c>
      <c r="M185" s="79">
        <v>4.3499999999999997E-2</v>
      </c>
      <c r="N185" s="79">
        <v>0.18529999999999999</v>
      </c>
      <c r="O185" s="78">
        <v>4692763.55</v>
      </c>
      <c r="P185" s="78">
        <v>68.3</v>
      </c>
      <c r="Q185" s="78">
        <v>0</v>
      </c>
      <c r="R185" s="78">
        <v>3205.1575046500002</v>
      </c>
      <c r="S185" s="79">
        <v>2.8E-3</v>
      </c>
      <c r="T185" s="79">
        <v>1.6000000000000001E-3</v>
      </c>
      <c r="U185" s="79">
        <v>2.9999999999999997E-4</v>
      </c>
    </row>
    <row r="186" spans="2:21">
      <c r="B186" t="s">
        <v>916</v>
      </c>
      <c r="C186" t="s">
        <v>917</v>
      </c>
      <c r="D186" t="s">
        <v>100</v>
      </c>
      <c r="E186" t="s">
        <v>123</v>
      </c>
      <c r="F186" t="s">
        <v>583</v>
      </c>
      <c r="G186" t="s">
        <v>584</v>
      </c>
      <c r="H186" t="s">
        <v>585</v>
      </c>
      <c r="I186" t="s">
        <v>150</v>
      </c>
      <c r="J186" t="s">
        <v>589</v>
      </c>
      <c r="K186" s="78">
        <v>2.42</v>
      </c>
      <c r="L186" t="s">
        <v>102</v>
      </c>
      <c r="M186" s="79">
        <v>4.8000000000000001E-2</v>
      </c>
      <c r="N186" s="79">
        <v>1.43E-2</v>
      </c>
      <c r="O186" s="78">
        <v>9079778.1400000006</v>
      </c>
      <c r="P186" s="78">
        <v>108.15</v>
      </c>
      <c r="Q186" s="78">
        <v>217.91468</v>
      </c>
      <c r="R186" s="78">
        <v>10037.69473841</v>
      </c>
      <c r="S186" s="79">
        <v>4.5999999999999999E-3</v>
      </c>
      <c r="T186" s="79">
        <v>5.0000000000000001E-3</v>
      </c>
      <c r="U186" s="79">
        <v>8.9999999999999998E-4</v>
      </c>
    </row>
    <row r="187" spans="2:21">
      <c r="B187" t="s">
        <v>918</v>
      </c>
      <c r="C187" t="s">
        <v>919</v>
      </c>
      <c r="D187" t="s">
        <v>100</v>
      </c>
      <c r="E187" t="s">
        <v>123</v>
      </c>
      <c r="F187" t="s">
        <v>583</v>
      </c>
      <c r="G187" t="s">
        <v>584</v>
      </c>
      <c r="H187" t="s">
        <v>585</v>
      </c>
      <c r="I187" t="s">
        <v>150</v>
      </c>
      <c r="J187" t="s">
        <v>373</v>
      </c>
      <c r="K187" s="78">
        <v>0.9</v>
      </c>
      <c r="L187" t="s">
        <v>102</v>
      </c>
      <c r="M187" s="79">
        <v>4.4999999999999998E-2</v>
      </c>
      <c r="N187" s="79">
        <v>1.2500000000000001E-2</v>
      </c>
      <c r="O187" s="78">
        <v>0.41</v>
      </c>
      <c r="P187" s="78">
        <v>103.34</v>
      </c>
      <c r="Q187" s="78">
        <v>0</v>
      </c>
      <c r="R187" s="78">
        <v>4.2369400000000001E-4</v>
      </c>
      <c r="S187" s="79">
        <v>0</v>
      </c>
      <c r="T187" s="79">
        <v>0</v>
      </c>
      <c r="U187" s="79">
        <v>0</v>
      </c>
    </row>
    <row r="188" spans="2:21">
      <c r="B188" t="s">
        <v>920</v>
      </c>
      <c r="C188" t="s">
        <v>921</v>
      </c>
      <c r="D188" t="s">
        <v>100</v>
      </c>
      <c r="E188" t="s">
        <v>123</v>
      </c>
      <c r="F188" t="s">
        <v>595</v>
      </c>
      <c r="G188" t="s">
        <v>468</v>
      </c>
      <c r="H188" t="s">
        <v>508</v>
      </c>
      <c r="I188" t="s">
        <v>215</v>
      </c>
      <c r="J188" t="s">
        <v>329</v>
      </c>
      <c r="K188" s="78">
        <v>8.06</v>
      </c>
      <c r="L188" t="s">
        <v>102</v>
      </c>
      <c r="M188" s="79">
        <v>8.3999999999999995E-3</v>
      </c>
      <c r="N188" s="79">
        <v>2.1600000000000001E-2</v>
      </c>
      <c r="O188" s="78">
        <v>4069770.52</v>
      </c>
      <c r="P188" s="78">
        <v>89.75</v>
      </c>
      <c r="Q188" s="78">
        <v>0</v>
      </c>
      <c r="R188" s="78">
        <v>3652.6190416999998</v>
      </c>
      <c r="S188" s="79">
        <v>1.6299999999999999E-2</v>
      </c>
      <c r="T188" s="79">
        <v>1.8E-3</v>
      </c>
      <c r="U188" s="79">
        <v>2.9999999999999997E-4</v>
      </c>
    </row>
    <row r="189" spans="2:21">
      <c r="B189" t="s">
        <v>922</v>
      </c>
      <c r="C189" t="s">
        <v>923</v>
      </c>
      <c r="D189" t="s">
        <v>100</v>
      </c>
      <c r="E189" t="s">
        <v>123</v>
      </c>
      <c r="F189" t="s">
        <v>924</v>
      </c>
      <c r="G189" t="s">
        <v>640</v>
      </c>
      <c r="H189" t="s">
        <v>508</v>
      </c>
      <c r="I189" t="s">
        <v>215</v>
      </c>
      <c r="J189" t="s">
        <v>317</v>
      </c>
      <c r="K189" s="78">
        <v>10.92</v>
      </c>
      <c r="L189" t="s">
        <v>102</v>
      </c>
      <c r="M189" s="79">
        <v>2.4E-2</v>
      </c>
      <c r="N189" s="79">
        <v>3.0599999999999999E-2</v>
      </c>
      <c r="O189" s="78">
        <v>1081582.8799999999</v>
      </c>
      <c r="P189" s="78">
        <v>93.85</v>
      </c>
      <c r="Q189" s="78">
        <v>0</v>
      </c>
      <c r="R189" s="78">
        <v>1015.06553288</v>
      </c>
      <c r="S189" s="79">
        <v>2.8E-3</v>
      </c>
      <c r="T189" s="79">
        <v>5.0000000000000001E-4</v>
      </c>
      <c r="U189" s="79">
        <v>1E-4</v>
      </c>
    </row>
    <row r="190" spans="2:21">
      <c r="B190" t="s">
        <v>925</v>
      </c>
      <c r="C190" t="s">
        <v>926</v>
      </c>
      <c r="D190" t="s">
        <v>100</v>
      </c>
      <c r="E190" t="s">
        <v>123</v>
      </c>
      <c r="F190" t="s">
        <v>924</v>
      </c>
      <c r="G190" t="s">
        <v>640</v>
      </c>
      <c r="H190" t="s">
        <v>508</v>
      </c>
      <c r="I190" t="s">
        <v>215</v>
      </c>
      <c r="J190" t="s">
        <v>636</v>
      </c>
      <c r="K190" s="78">
        <v>2.42</v>
      </c>
      <c r="L190" t="s">
        <v>102</v>
      </c>
      <c r="M190" s="79">
        <v>2.4500000000000001E-2</v>
      </c>
      <c r="N190" s="79">
        <v>2.3800000000000002E-2</v>
      </c>
      <c r="O190" s="78">
        <v>1484784.77</v>
      </c>
      <c r="P190" s="78">
        <v>100.21</v>
      </c>
      <c r="Q190" s="78">
        <v>0</v>
      </c>
      <c r="R190" s="78">
        <v>1487.9028180170001</v>
      </c>
      <c r="S190" s="79">
        <v>8.9999999999999998E-4</v>
      </c>
      <c r="T190" s="79">
        <v>6.9999999999999999E-4</v>
      </c>
      <c r="U190" s="79">
        <v>1E-4</v>
      </c>
    </row>
    <row r="191" spans="2:21">
      <c r="B191" t="s">
        <v>927</v>
      </c>
      <c r="C191" t="s">
        <v>928</v>
      </c>
      <c r="D191" t="s">
        <v>100</v>
      </c>
      <c r="E191" t="s">
        <v>123</v>
      </c>
      <c r="F191" t="s">
        <v>398</v>
      </c>
      <c r="G191" t="s">
        <v>392</v>
      </c>
      <c r="H191" t="s">
        <v>508</v>
      </c>
      <c r="I191" t="s">
        <v>215</v>
      </c>
      <c r="J191" t="s">
        <v>929</v>
      </c>
      <c r="K191" s="78">
        <v>0.8</v>
      </c>
      <c r="L191" t="s">
        <v>102</v>
      </c>
      <c r="M191" s="79">
        <v>3.2500000000000001E-2</v>
      </c>
      <c r="N191" s="79">
        <v>3.7999999999999999E-2</v>
      </c>
      <c r="O191" s="78">
        <v>17.8</v>
      </c>
      <c r="P191" s="78">
        <v>4980000</v>
      </c>
      <c r="Q191" s="78">
        <v>0</v>
      </c>
      <c r="R191" s="78">
        <v>886.44</v>
      </c>
      <c r="S191" s="79">
        <v>0</v>
      </c>
      <c r="T191" s="79">
        <v>4.0000000000000002E-4</v>
      </c>
      <c r="U191" s="79">
        <v>1E-4</v>
      </c>
    </row>
    <row r="192" spans="2:21">
      <c r="B192" t="s">
        <v>930</v>
      </c>
      <c r="C192" t="s">
        <v>931</v>
      </c>
      <c r="D192" t="s">
        <v>100</v>
      </c>
      <c r="E192" t="s">
        <v>123</v>
      </c>
      <c r="F192" t="s">
        <v>932</v>
      </c>
      <c r="G192" t="s">
        <v>879</v>
      </c>
      <c r="H192" t="s">
        <v>508</v>
      </c>
      <c r="I192" t="s">
        <v>215</v>
      </c>
      <c r="J192" t="s">
        <v>373</v>
      </c>
      <c r="K192" s="78">
        <v>0.74</v>
      </c>
      <c r="L192" t="s">
        <v>102</v>
      </c>
      <c r="M192" s="79">
        <v>4.1000000000000002E-2</v>
      </c>
      <c r="N192" s="79">
        <v>1.0200000000000001E-2</v>
      </c>
      <c r="O192" s="78">
        <v>10272.36</v>
      </c>
      <c r="P192" s="78">
        <v>103.32</v>
      </c>
      <c r="Q192" s="78">
        <v>0</v>
      </c>
      <c r="R192" s="78">
        <v>10.613402352</v>
      </c>
      <c r="S192" s="79">
        <v>0</v>
      </c>
      <c r="T192" s="79">
        <v>0</v>
      </c>
      <c r="U192" s="79">
        <v>0</v>
      </c>
    </row>
    <row r="193" spans="2:21">
      <c r="B193" t="s">
        <v>933</v>
      </c>
      <c r="C193" t="s">
        <v>934</v>
      </c>
      <c r="D193" t="s">
        <v>100</v>
      </c>
      <c r="E193" t="s">
        <v>123</v>
      </c>
      <c r="F193" t="s">
        <v>932</v>
      </c>
      <c r="G193" t="s">
        <v>879</v>
      </c>
      <c r="H193" t="s">
        <v>508</v>
      </c>
      <c r="I193" t="s">
        <v>215</v>
      </c>
      <c r="J193" t="s">
        <v>935</v>
      </c>
      <c r="K193" s="78">
        <v>2.62</v>
      </c>
      <c r="L193" t="s">
        <v>102</v>
      </c>
      <c r="M193" s="79">
        <v>1.2E-2</v>
      </c>
      <c r="N193" s="79">
        <v>1.4E-2</v>
      </c>
      <c r="O193" s="78">
        <v>1.44</v>
      </c>
      <c r="P193" s="78">
        <v>99.89</v>
      </c>
      <c r="Q193" s="78">
        <v>0</v>
      </c>
      <c r="R193" s="78">
        <v>1.4384160000000001E-3</v>
      </c>
      <c r="S193" s="79">
        <v>0</v>
      </c>
      <c r="T193" s="79">
        <v>0</v>
      </c>
      <c r="U193" s="79">
        <v>0</v>
      </c>
    </row>
    <row r="194" spans="2:21">
      <c r="B194" t="s">
        <v>936</v>
      </c>
      <c r="C194" t="s">
        <v>937</v>
      </c>
      <c r="D194" t="s">
        <v>100</v>
      </c>
      <c r="E194" t="s">
        <v>123</v>
      </c>
      <c r="F194" t="s">
        <v>632</v>
      </c>
      <c r="G194" t="s">
        <v>584</v>
      </c>
      <c r="H194" t="s">
        <v>621</v>
      </c>
      <c r="I194" t="s">
        <v>215</v>
      </c>
      <c r="J194" t="s">
        <v>317</v>
      </c>
      <c r="K194" s="78">
        <v>7.72</v>
      </c>
      <c r="L194" t="s">
        <v>102</v>
      </c>
      <c r="M194" s="79">
        <v>2.4299999999999999E-2</v>
      </c>
      <c r="N194" s="79">
        <v>3.5799999999999998E-2</v>
      </c>
      <c r="O194" s="78">
        <v>9560337.6699999999</v>
      </c>
      <c r="P194" s="78">
        <v>92.11</v>
      </c>
      <c r="Q194" s="78">
        <v>0</v>
      </c>
      <c r="R194" s="78">
        <v>8806.0270278370008</v>
      </c>
      <c r="S194" s="79">
        <v>1.11E-2</v>
      </c>
      <c r="T194" s="79">
        <v>4.4000000000000003E-3</v>
      </c>
      <c r="U194" s="79">
        <v>8.0000000000000004E-4</v>
      </c>
    </row>
    <row r="195" spans="2:21">
      <c r="B195" t="s">
        <v>938</v>
      </c>
      <c r="C195" t="s">
        <v>939</v>
      </c>
      <c r="D195" t="s">
        <v>100</v>
      </c>
      <c r="E195" t="s">
        <v>123</v>
      </c>
      <c r="F195" t="s">
        <v>632</v>
      </c>
      <c r="G195" t="s">
        <v>584</v>
      </c>
      <c r="H195" t="s">
        <v>621</v>
      </c>
      <c r="I195" t="s">
        <v>215</v>
      </c>
      <c r="J195" t="s">
        <v>633</v>
      </c>
      <c r="K195" s="78">
        <v>2.56</v>
      </c>
      <c r="L195" t="s">
        <v>102</v>
      </c>
      <c r="M195" s="79">
        <v>2.9499999999999998E-2</v>
      </c>
      <c r="N195" s="79">
        <v>1.3100000000000001E-2</v>
      </c>
      <c r="O195" s="78">
        <v>2211341.5299999998</v>
      </c>
      <c r="P195" s="78">
        <v>105.32</v>
      </c>
      <c r="Q195" s="78">
        <v>0</v>
      </c>
      <c r="R195" s="78">
        <v>2328.9848993959999</v>
      </c>
      <c r="S195" s="79">
        <v>5.4000000000000003E-3</v>
      </c>
      <c r="T195" s="79">
        <v>1.1999999999999999E-3</v>
      </c>
      <c r="U195" s="79">
        <v>2.0000000000000001E-4</v>
      </c>
    </row>
    <row r="196" spans="2:21">
      <c r="B196" t="s">
        <v>940</v>
      </c>
      <c r="C196" t="s">
        <v>941</v>
      </c>
      <c r="D196" t="s">
        <v>100</v>
      </c>
      <c r="E196" t="s">
        <v>123</v>
      </c>
      <c r="F196" t="s">
        <v>632</v>
      </c>
      <c r="G196" t="s">
        <v>584</v>
      </c>
      <c r="H196" t="s">
        <v>621</v>
      </c>
      <c r="I196" t="s">
        <v>215</v>
      </c>
      <c r="J196" t="s">
        <v>942</v>
      </c>
      <c r="K196" s="78">
        <v>4.01</v>
      </c>
      <c r="L196" t="s">
        <v>102</v>
      </c>
      <c r="M196" s="79">
        <v>1.9E-2</v>
      </c>
      <c r="N196" s="79">
        <v>2.3599999999999999E-2</v>
      </c>
      <c r="O196" s="78">
        <v>6175699.8899999997</v>
      </c>
      <c r="P196" s="78">
        <v>98.42</v>
      </c>
      <c r="Q196" s="78">
        <v>0</v>
      </c>
      <c r="R196" s="78">
        <v>6078.1238317380003</v>
      </c>
      <c r="S196" s="79">
        <v>8.8999999999999999E-3</v>
      </c>
      <c r="T196" s="79">
        <v>3.0999999999999999E-3</v>
      </c>
      <c r="U196" s="79">
        <v>5.9999999999999995E-4</v>
      </c>
    </row>
    <row r="197" spans="2:21">
      <c r="B197" t="s">
        <v>943</v>
      </c>
      <c r="C197" t="s">
        <v>944</v>
      </c>
      <c r="D197" t="s">
        <v>100</v>
      </c>
      <c r="E197" t="s">
        <v>123</v>
      </c>
      <c r="F197" t="s">
        <v>644</v>
      </c>
      <c r="G197" t="s">
        <v>132</v>
      </c>
      <c r="H197" t="s">
        <v>621</v>
      </c>
      <c r="I197" t="s">
        <v>215</v>
      </c>
      <c r="J197" t="s">
        <v>645</v>
      </c>
      <c r="K197" s="78">
        <v>4.12</v>
      </c>
      <c r="L197" t="s">
        <v>102</v>
      </c>
      <c r="M197" s="79">
        <v>3.6499999999999998E-2</v>
      </c>
      <c r="N197" s="79">
        <v>2.8500000000000001E-2</v>
      </c>
      <c r="O197" s="78">
        <v>11032645.98</v>
      </c>
      <c r="P197" s="78">
        <v>104.6</v>
      </c>
      <c r="Q197" s="78">
        <v>0</v>
      </c>
      <c r="R197" s="78">
        <v>11540.147695080001</v>
      </c>
      <c r="S197" s="79">
        <v>5.1000000000000004E-3</v>
      </c>
      <c r="T197" s="79">
        <v>5.7999999999999996E-3</v>
      </c>
      <c r="U197" s="79">
        <v>1.1000000000000001E-3</v>
      </c>
    </row>
    <row r="198" spans="2:21">
      <c r="B198" t="s">
        <v>945</v>
      </c>
      <c r="C198" t="s">
        <v>946</v>
      </c>
      <c r="D198" t="s">
        <v>100</v>
      </c>
      <c r="E198" t="s">
        <v>123</v>
      </c>
      <c r="F198" t="s">
        <v>567</v>
      </c>
      <c r="G198" t="s">
        <v>468</v>
      </c>
      <c r="H198" t="s">
        <v>621</v>
      </c>
      <c r="I198" t="s">
        <v>215</v>
      </c>
      <c r="J198" t="s">
        <v>947</v>
      </c>
      <c r="K198" s="78">
        <v>2.72</v>
      </c>
      <c r="L198" t="s">
        <v>102</v>
      </c>
      <c r="M198" s="79">
        <v>3.5000000000000003E-2</v>
      </c>
      <c r="N198" s="79">
        <v>2.2100000000000002E-2</v>
      </c>
      <c r="O198" s="78">
        <v>1625904.5</v>
      </c>
      <c r="P198" s="78">
        <v>104.42</v>
      </c>
      <c r="Q198" s="78">
        <v>0</v>
      </c>
      <c r="R198" s="78">
        <v>1697.7694789</v>
      </c>
      <c r="S198" s="79">
        <v>1.14E-2</v>
      </c>
      <c r="T198" s="79">
        <v>8.9999999999999998E-4</v>
      </c>
      <c r="U198" s="79">
        <v>2.0000000000000001E-4</v>
      </c>
    </row>
    <row r="199" spans="2:21">
      <c r="B199" t="s">
        <v>948</v>
      </c>
      <c r="C199" t="s">
        <v>949</v>
      </c>
      <c r="D199" t="s">
        <v>100</v>
      </c>
      <c r="E199" t="s">
        <v>123</v>
      </c>
      <c r="F199" t="s">
        <v>471</v>
      </c>
      <c r="G199" t="s">
        <v>392</v>
      </c>
      <c r="H199" t="s">
        <v>211</v>
      </c>
      <c r="I199" t="s">
        <v>150</v>
      </c>
      <c r="J199" t="s">
        <v>950</v>
      </c>
      <c r="K199" s="78">
        <v>1.74</v>
      </c>
      <c r="L199" t="s">
        <v>102</v>
      </c>
      <c r="M199" s="79">
        <v>3.5999999999999997E-2</v>
      </c>
      <c r="N199" s="79">
        <v>4.19E-2</v>
      </c>
      <c r="O199" s="78">
        <v>173.43</v>
      </c>
      <c r="P199" s="78">
        <v>4990000</v>
      </c>
      <c r="Q199" s="78">
        <v>0</v>
      </c>
      <c r="R199" s="78">
        <v>8654.1569999999992</v>
      </c>
      <c r="S199" s="79">
        <v>0</v>
      </c>
      <c r="T199" s="79">
        <v>4.3E-3</v>
      </c>
      <c r="U199" s="79">
        <v>8.0000000000000004E-4</v>
      </c>
    </row>
    <row r="200" spans="2:21">
      <c r="B200" t="s">
        <v>951</v>
      </c>
      <c r="C200" t="s">
        <v>952</v>
      </c>
      <c r="D200" t="s">
        <v>100</v>
      </c>
      <c r="E200" t="s">
        <v>123</v>
      </c>
      <c r="F200" t="s">
        <v>578</v>
      </c>
      <c r="G200" t="s">
        <v>579</v>
      </c>
      <c r="H200" t="s">
        <v>621</v>
      </c>
      <c r="I200" t="s">
        <v>215</v>
      </c>
      <c r="J200" t="s">
        <v>953</v>
      </c>
      <c r="K200" s="78">
        <v>9.9</v>
      </c>
      <c r="L200" t="s">
        <v>102</v>
      </c>
      <c r="M200" s="79">
        <v>3.0499999999999999E-2</v>
      </c>
      <c r="N200" s="79">
        <v>3.04E-2</v>
      </c>
      <c r="O200" s="78">
        <v>4266634.54</v>
      </c>
      <c r="P200" s="78">
        <v>101.05</v>
      </c>
      <c r="Q200" s="78">
        <v>0</v>
      </c>
      <c r="R200" s="78">
        <v>4311.4342026699996</v>
      </c>
      <c r="S200" s="79">
        <v>1.35E-2</v>
      </c>
      <c r="T200" s="79">
        <v>2.2000000000000001E-3</v>
      </c>
      <c r="U200" s="79">
        <v>4.0000000000000002E-4</v>
      </c>
    </row>
    <row r="201" spans="2:21">
      <c r="B201" t="s">
        <v>954</v>
      </c>
      <c r="C201" t="s">
        <v>955</v>
      </c>
      <c r="D201" t="s">
        <v>100</v>
      </c>
      <c r="E201" t="s">
        <v>123</v>
      </c>
      <c r="F201" t="s">
        <v>578</v>
      </c>
      <c r="G201" t="s">
        <v>579</v>
      </c>
      <c r="H201" t="s">
        <v>621</v>
      </c>
      <c r="I201" t="s">
        <v>215</v>
      </c>
      <c r="J201" t="s">
        <v>303</v>
      </c>
      <c r="K201" s="78">
        <v>5.73</v>
      </c>
      <c r="L201" t="s">
        <v>102</v>
      </c>
      <c r="M201" s="79">
        <v>2.9100000000000001E-2</v>
      </c>
      <c r="N201" s="79">
        <v>2.53E-2</v>
      </c>
      <c r="O201" s="78">
        <v>3590330.56</v>
      </c>
      <c r="P201" s="78">
        <v>103.01</v>
      </c>
      <c r="Q201" s="78">
        <v>0</v>
      </c>
      <c r="R201" s="78">
        <v>3698.3995098559999</v>
      </c>
      <c r="S201" s="79">
        <v>6.0000000000000001E-3</v>
      </c>
      <c r="T201" s="79">
        <v>1.9E-3</v>
      </c>
      <c r="U201" s="79">
        <v>2.9999999999999997E-4</v>
      </c>
    </row>
    <row r="202" spans="2:21">
      <c r="B202" t="s">
        <v>956</v>
      </c>
      <c r="C202" t="s">
        <v>957</v>
      </c>
      <c r="D202" t="s">
        <v>100</v>
      </c>
      <c r="E202" t="s">
        <v>123</v>
      </c>
      <c r="F202" t="s">
        <v>578</v>
      </c>
      <c r="G202" t="s">
        <v>579</v>
      </c>
      <c r="H202" t="s">
        <v>621</v>
      </c>
      <c r="I202" t="s">
        <v>215</v>
      </c>
      <c r="J202" t="s">
        <v>953</v>
      </c>
      <c r="K202" s="78">
        <v>9.18</v>
      </c>
      <c r="L202" t="s">
        <v>102</v>
      </c>
      <c r="M202" s="79">
        <v>3.0499999999999999E-2</v>
      </c>
      <c r="N202" s="79">
        <v>3.0800000000000001E-2</v>
      </c>
      <c r="O202" s="78">
        <v>7311362.5300000003</v>
      </c>
      <c r="P202" s="78">
        <v>100.65</v>
      </c>
      <c r="Q202" s="78">
        <v>0</v>
      </c>
      <c r="R202" s="78">
        <v>7358.8863864450004</v>
      </c>
      <c r="S202" s="79">
        <v>0.01</v>
      </c>
      <c r="T202" s="79">
        <v>3.7000000000000002E-3</v>
      </c>
      <c r="U202" s="79">
        <v>6.9999999999999999E-4</v>
      </c>
    </row>
    <row r="203" spans="2:21">
      <c r="B203" t="s">
        <v>958</v>
      </c>
      <c r="C203" t="s">
        <v>959</v>
      </c>
      <c r="D203" t="s">
        <v>100</v>
      </c>
      <c r="E203" t="s">
        <v>123</v>
      </c>
      <c r="F203" t="s">
        <v>578</v>
      </c>
      <c r="G203" t="s">
        <v>579</v>
      </c>
      <c r="H203" t="s">
        <v>621</v>
      </c>
      <c r="I203" t="s">
        <v>215</v>
      </c>
      <c r="J203" t="s">
        <v>960</v>
      </c>
      <c r="K203" s="78">
        <v>7.51</v>
      </c>
      <c r="L203" t="s">
        <v>102</v>
      </c>
      <c r="M203" s="79">
        <v>3.95E-2</v>
      </c>
      <c r="N203" s="79">
        <v>2.3900000000000001E-2</v>
      </c>
      <c r="O203" s="78">
        <v>2613358.41</v>
      </c>
      <c r="P203" s="78">
        <v>113.38</v>
      </c>
      <c r="Q203" s="78">
        <v>0</v>
      </c>
      <c r="R203" s="78">
        <v>2963.0257652579999</v>
      </c>
      <c r="S203" s="79">
        <v>1.09E-2</v>
      </c>
      <c r="T203" s="79">
        <v>1.5E-3</v>
      </c>
      <c r="U203" s="79">
        <v>2.9999999999999997E-4</v>
      </c>
    </row>
    <row r="204" spans="2:21">
      <c r="B204" t="s">
        <v>961</v>
      </c>
      <c r="C204" t="s">
        <v>962</v>
      </c>
      <c r="D204" t="s">
        <v>100</v>
      </c>
      <c r="E204" t="s">
        <v>123</v>
      </c>
      <c r="F204" t="s">
        <v>578</v>
      </c>
      <c r="G204" t="s">
        <v>579</v>
      </c>
      <c r="H204" t="s">
        <v>621</v>
      </c>
      <c r="I204" t="s">
        <v>215</v>
      </c>
      <c r="J204" t="s">
        <v>960</v>
      </c>
      <c r="K204" s="78">
        <v>8.1999999999999993</v>
      </c>
      <c r="L204" t="s">
        <v>102</v>
      </c>
      <c r="M204" s="79">
        <v>3.95E-2</v>
      </c>
      <c r="N204" s="79">
        <v>2.8299999999999999E-2</v>
      </c>
      <c r="O204" s="78">
        <v>642561.9</v>
      </c>
      <c r="P204" s="78">
        <v>110.66</v>
      </c>
      <c r="Q204" s="78">
        <v>0</v>
      </c>
      <c r="R204" s="78">
        <v>711.05899853999995</v>
      </c>
      <c r="S204" s="79">
        <v>2.7000000000000001E-3</v>
      </c>
      <c r="T204" s="79">
        <v>4.0000000000000002E-4</v>
      </c>
      <c r="U204" s="79">
        <v>1E-4</v>
      </c>
    </row>
    <row r="205" spans="2:21">
      <c r="B205" t="s">
        <v>963</v>
      </c>
      <c r="C205" t="s">
        <v>964</v>
      </c>
      <c r="D205" t="s">
        <v>100</v>
      </c>
      <c r="E205" t="s">
        <v>123</v>
      </c>
      <c r="F205" t="s">
        <v>595</v>
      </c>
      <c r="G205" t="s">
        <v>468</v>
      </c>
      <c r="H205" t="s">
        <v>211</v>
      </c>
      <c r="I205" t="s">
        <v>150</v>
      </c>
      <c r="J205" t="s">
        <v>965</v>
      </c>
      <c r="K205" s="78">
        <v>3.62</v>
      </c>
      <c r="L205" t="s">
        <v>102</v>
      </c>
      <c r="M205" s="79">
        <v>5.0500000000000003E-2</v>
      </c>
      <c r="N205" s="79">
        <v>2.1999999999999999E-2</v>
      </c>
      <c r="O205" s="78">
        <v>910337.22</v>
      </c>
      <c r="P205" s="78">
        <v>111</v>
      </c>
      <c r="Q205" s="78">
        <v>0</v>
      </c>
      <c r="R205" s="78">
        <v>1010.4743142</v>
      </c>
      <c r="S205" s="79">
        <v>1.4E-3</v>
      </c>
      <c r="T205" s="79">
        <v>5.0000000000000001E-4</v>
      </c>
      <c r="U205" s="79">
        <v>1E-4</v>
      </c>
    </row>
    <row r="206" spans="2:21">
      <c r="B206" t="s">
        <v>966</v>
      </c>
      <c r="C206" t="s">
        <v>967</v>
      </c>
      <c r="D206" t="s">
        <v>100</v>
      </c>
      <c r="E206" t="s">
        <v>123</v>
      </c>
      <c r="F206" t="s">
        <v>599</v>
      </c>
      <c r="G206" t="s">
        <v>579</v>
      </c>
      <c r="H206" t="s">
        <v>211</v>
      </c>
      <c r="I206" t="s">
        <v>150</v>
      </c>
      <c r="J206" t="s">
        <v>709</v>
      </c>
      <c r="K206" s="78">
        <v>4.01</v>
      </c>
      <c r="L206" t="s">
        <v>102</v>
      </c>
      <c r="M206" s="79">
        <v>3.9199999999999999E-2</v>
      </c>
      <c r="N206" s="79">
        <v>2.9000000000000001E-2</v>
      </c>
      <c r="O206" s="78">
        <v>4556193.8</v>
      </c>
      <c r="P206" s="78">
        <v>104.86</v>
      </c>
      <c r="Q206" s="78">
        <v>0</v>
      </c>
      <c r="R206" s="78">
        <v>4777.6248186800003</v>
      </c>
      <c r="S206" s="79">
        <v>4.7000000000000002E-3</v>
      </c>
      <c r="T206" s="79">
        <v>2.3999999999999998E-3</v>
      </c>
      <c r="U206" s="79">
        <v>4.0000000000000002E-4</v>
      </c>
    </row>
    <row r="207" spans="2:21">
      <c r="B207" t="s">
        <v>968</v>
      </c>
      <c r="C207" t="s">
        <v>969</v>
      </c>
      <c r="D207" t="s">
        <v>100</v>
      </c>
      <c r="E207" t="s">
        <v>123</v>
      </c>
      <c r="F207" t="s">
        <v>599</v>
      </c>
      <c r="G207" t="s">
        <v>579</v>
      </c>
      <c r="H207" t="s">
        <v>211</v>
      </c>
      <c r="I207" t="s">
        <v>150</v>
      </c>
      <c r="J207" t="s">
        <v>329</v>
      </c>
      <c r="K207" s="78">
        <v>8.77</v>
      </c>
      <c r="L207" t="s">
        <v>102</v>
      </c>
      <c r="M207" s="79">
        <v>2.64E-2</v>
      </c>
      <c r="N207" s="79">
        <v>3.9800000000000002E-2</v>
      </c>
      <c r="O207" s="78">
        <v>14223268.34</v>
      </c>
      <c r="P207" s="78">
        <v>89.29</v>
      </c>
      <c r="Q207" s="78">
        <v>0</v>
      </c>
      <c r="R207" s="78">
        <v>12699.956300786</v>
      </c>
      <c r="S207" s="79">
        <v>8.6999999999999994E-3</v>
      </c>
      <c r="T207" s="79">
        <v>6.4000000000000003E-3</v>
      </c>
      <c r="U207" s="79">
        <v>1.1999999999999999E-3</v>
      </c>
    </row>
    <row r="208" spans="2:21">
      <c r="B208" t="s">
        <v>970</v>
      </c>
      <c r="C208" t="s">
        <v>971</v>
      </c>
      <c r="D208" t="s">
        <v>100</v>
      </c>
      <c r="E208" t="s">
        <v>123</v>
      </c>
      <c r="F208" t="s">
        <v>614</v>
      </c>
      <c r="G208" t="s">
        <v>468</v>
      </c>
      <c r="H208" t="s">
        <v>621</v>
      </c>
      <c r="I208" t="s">
        <v>215</v>
      </c>
      <c r="J208" t="s">
        <v>373</v>
      </c>
      <c r="K208" s="78">
        <v>4.0199999999999996</v>
      </c>
      <c r="L208" t="s">
        <v>102</v>
      </c>
      <c r="M208" s="79">
        <v>5.6500000000000002E-2</v>
      </c>
      <c r="N208" s="79">
        <v>2.5399999999999999E-2</v>
      </c>
      <c r="O208" s="78">
        <v>174630.05</v>
      </c>
      <c r="P208" s="78">
        <v>114.38</v>
      </c>
      <c r="Q208" s="78">
        <v>0</v>
      </c>
      <c r="R208" s="78">
        <v>199.74185119000001</v>
      </c>
      <c r="S208" s="79">
        <v>2E-3</v>
      </c>
      <c r="T208" s="79">
        <v>1E-4</v>
      </c>
      <c r="U208" s="79">
        <v>0</v>
      </c>
    </row>
    <row r="209" spans="2:21">
      <c r="B209" t="s">
        <v>972</v>
      </c>
      <c r="C209" t="s">
        <v>973</v>
      </c>
      <c r="D209" t="s">
        <v>100</v>
      </c>
      <c r="E209" t="s">
        <v>123</v>
      </c>
      <c r="F209" t="s">
        <v>614</v>
      </c>
      <c r="G209" t="s">
        <v>468</v>
      </c>
      <c r="H209" t="s">
        <v>621</v>
      </c>
      <c r="I209" t="s">
        <v>215</v>
      </c>
      <c r="J209" t="s">
        <v>974</v>
      </c>
      <c r="K209" s="78">
        <v>2.38</v>
      </c>
      <c r="L209" t="s">
        <v>102</v>
      </c>
      <c r="M209" s="79">
        <v>5.74E-2</v>
      </c>
      <c r="N209" s="79">
        <v>2.53E-2</v>
      </c>
      <c r="O209" s="78">
        <v>938.26</v>
      </c>
      <c r="P209" s="78">
        <v>107.73</v>
      </c>
      <c r="Q209" s="78">
        <v>0.26822000000000001</v>
      </c>
      <c r="R209" s="78">
        <v>1.2790074979999999</v>
      </c>
      <c r="S209" s="79">
        <v>0</v>
      </c>
      <c r="T209" s="79">
        <v>0</v>
      </c>
      <c r="U209" s="79">
        <v>0</v>
      </c>
    </row>
    <row r="210" spans="2:21">
      <c r="B210" t="s">
        <v>975</v>
      </c>
      <c r="C210" t="s">
        <v>976</v>
      </c>
      <c r="D210" t="s">
        <v>100</v>
      </c>
      <c r="E210" t="s">
        <v>123</v>
      </c>
      <c r="F210" t="s">
        <v>736</v>
      </c>
      <c r="G210" t="s">
        <v>579</v>
      </c>
      <c r="H210" t="s">
        <v>211</v>
      </c>
      <c r="I210" t="s">
        <v>150</v>
      </c>
      <c r="J210" t="s">
        <v>320</v>
      </c>
      <c r="K210" s="78">
        <v>3.93</v>
      </c>
      <c r="L210" t="s">
        <v>102</v>
      </c>
      <c r="M210" s="79">
        <v>4.1000000000000002E-2</v>
      </c>
      <c r="N210" s="79">
        <v>1.7899999999999999E-2</v>
      </c>
      <c r="O210" s="78">
        <v>1643576.98</v>
      </c>
      <c r="P210" s="78">
        <v>110.47</v>
      </c>
      <c r="Q210" s="78">
        <v>0</v>
      </c>
      <c r="R210" s="78">
        <v>1815.659489806</v>
      </c>
      <c r="S210" s="79">
        <v>5.4999999999999997E-3</v>
      </c>
      <c r="T210" s="79">
        <v>8.9999999999999998E-4</v>
      </c>
      <c r="U210" s="79">
        <v>2.0000000000000001E-4</v>
      </c>
    </row>
    <row r="211" spans="2:21">
      <c r="B211" t="s">
        <v>977</v>
      </c>
      <c r="C211" t="s">
        <v>978</v>
      </c>
      <c r="D211" t="s">
        <v>100</v>
      </c>
      <c r="E211" t="s">
        <v>123</v>
      </c>
      <c r="F211" t="s">
        <v>753</v>
      </c>
      <c r="G211" t="s">
        <v>579</v>
      </c>
      <c r="H211" t="s">
        <v>621</v>
      </c>
      <c r="I211" t="s">
        <v>215</v>
      </c>
      <c r="J211" t="s">
        <v>320</v>
      </c>
      <c r="K211" s="78">
        <v>3.59</v>
      </c>
      <c r="L211" t="s">
        <v>102</v>
      </c>
      <c r="M211" s="79">
        <v>3.85E-2</v>
      </c>
      <c r="N211" s="79">
        <v>2.3400000000000001E-2</v>
      </c>
      <c r="O211" s="78">
        <v>620633.5</v>
      </c>
      <c r="P211" s="78">
        <v>106.18</v>
      </c>
      <c r="Q211" s="78">
        <v>0</v>
      </c>
      <c r="R211" s="78">
        <v>658.98865030000002</v>
      </c>
      <c r="S211" s="79">
        <v>1.6000000000000001E-3</v>
      </c>
      <c r="T211" s="79">
        <v>2.9999999999999997E-4</v>
      </c>
      <c r="U211" s="79">
        <v>1E-4</v>
      </c>
    </row>
    <row r="212" spans="2:21">
      <c r="B212" t="s">
        <v>979</v>
      </c>
      <c r="C212" t="s">
        <v>980</v>
      </c>
      <c r="D212" t="s">
        <v>100</v>
      </c>
      <c r="E212" t="s">
        <v>123</v>
      </c>
      <c r="F212" t="s">
        <v>753</v>
      </c>
      <c r="G212" t="s">
        <v>579</v>
      </c>
      <c r="H212" t="s">
        <v>211</v>
      </c>
      <c r="I212" t="s">
        <v>150</v>
      </c>
      <c r="J212" t="s">
        <v>527</v>
      </c>
      <c r="K212" s="78">
        <v>4.8899999999999997</v>
      </c>
      <c r="L212" t="s">
        <v>102</v>
      </c>
      <c r="M212" s="79">
        <v>3.61E-2</v>
      </c>
      <c r="N212" s="79">
        <v>2.06E-2</v>
      </c>
      <c r="O212" s="78">
        <v>8984264.0700000003</v>
      </c>
      <c r="P212" s="78">
        <v>108.42</v>
      </c>
      <c r="Q212" s="78">
        <v>0</v>
      </c>
      <c r="R212" s="78">
        <v>9740.7391046939993</v>
      </c>
      <c r="S212" s="79">
        <v>1.17E-2</v>
      </c>
      <c r="T212" s="79">
        <v>4.8999999999999998E-3</v>
      </c>
      <c r="U212" s="79">
        <v>8.9999999999999998E-4</v>
      </c>
    </row>
    <row r="213" spans="2:21">
      <c r="B213" t="s">
        <v>981</v>
      </c>
      <c r="C213" t="s">
        <v>982</v>
      </c>
      <c r="D213" t="s">
        <v>100</v>
      </c>
      <c r="E213" t="s">
        <v>123</v>
      </c>
      <c r="F213" t="s">
        <v>753</v>
      </c>
      <c r="G213" t="s">
        <v>579</v>
      </c>
      <c r="H213" t="s">
        <v>211</v>
      </c>
      <c r="I213" t="s">
        <v>150</v>
      </c>
      <c r="J213" t="s">
        <v>983</v>
      </c>
      <c r="K213" s="78">
        <v>5.83</v>
      </c>
      <c r="L213" t="s">
        <v>102</v>
      </c>
      <c r="M213" s="79">
        <v>3.3000000000000002E-2</v>
      </c>
      <c r="N213" s="79">
        <v>2.7099999999999999E-2</v>
      </c>
      <c r="O213" s="78">
        <v>3120421.9</v>
      </c>
      <c r="P213" s="78">
        <v>103.83</v>
      </c>
      <c r="Q213" s="78">
        <v>0</v>
      </c>
      <c r="R213" s="78">
        <v>3239.9340587699999</v>
      </c>
      <c r="S213" s="79">
        <v>1.01E-2</v>
      </c>
      <c r="T213" s="79">
        <v>1.6000000000000001E-3</v>
      </c>
      <c r="U213" s="79">
        <v>2.9999999999999997E-4</v>
      </c>
    </row>
    <row r="214" spans="2:21">
      <c r="B214" t="s">
        <v>984</v>
      </c>
      <c r="C214" t="s">
        <v>985</v>
      </c>
      <c r="D214" t="s">
        <v>100</v>
      </c>
      <c r="E214" t="s">
        <v>123</v>
      </c>
      <c r="F214" t="s">
        <v>753</v>
      </c>
      <c r="G214" t="s">
        <v>579</v>
      </c>
      <c r="H214" t="s">
        <v>211</v>
      </c>
      <c r="I214" t="s">
        <v>150</v>
      </c>
      <c r="J214" t="s">
        <v>544</v>
      </c>
      <c r="K214" s="78">
        <v>8.0299999999999994</v>
      </c>
      <c r="L214" t="s">
        <v>102</v>
      </c>
      <c r="M214" s="79">
        <v>2.6200000000000001E-2</v>
      </c>
      <c r="N214" s="79">
        <v>3.1199999999999999E-2</v>
      </c>
      <c r="O214" s="78">
        <v>9653549.3699999992</v>
      </c>
      <c r="P214" s="78">
        <v>97.33</v>
      </c>
      <c r="Q214" s="78">
        <v>0</v>
      </c>
      <c r="R214" s="78">
        <v>9395.7996018209997</v>
      </c>
      <c r="S214" s="79">
        <v>1.21E-2</v>
      </c>
      <c r="T214" s="79">
        <v>4.7000000000000002E-3</v>
      </c>
      <c r="U214" s="79">
        <v>8.9999999999999998E-4</v>
      </c>
    </row>
    <row r="215" spans="2:21">
      <c r="B215" t="s">
        <v>986</v>
      </c>
      <c r="C215" t="s">
        <v>987</v>
      </c>
      <c r="D215" t="s">
        <v>100</v>
      </c>
      <c r="E215" t="s">
        <v>123</v>
      </c>
      <c r="F215" t="s">
        <v>988</v>
      </c>
      <c r="G215" t="s">
        <v>541</v>
      </c>
      <c r="H215" t="s">
        <v>211</v>
      </c>
      <c r="I215" t="s">
        <v>150</v>
      </c>
      <c r="J215" t="s">
        <v>989</v>
      </c>
      <c r="K215" s="78">
        <v>4.05</v>
      </c>
      <c r="L215" t="s">
        <v>102</v>
      </c>
      <c r="M215" s="79">
        <v>2.3E-2</v>
      </c>
      <c r="N215" s="79">
        <v>2.53E-2</v>
      </c>
      <c r="O215" s="78">
        <v>5069835.7</v>
      </c>
      <c r="P215" s="78">
        <v>99.34</v>
      </c>
      <c r="Q215" s="78">
        <v>0</v>
      </c>
      <c r="R215" s="78">
        <v>5036.3747843800002</v>
      </c>
      <c r="S215" s="79">
        <v>1.6799999999999999E-2</v>
      </c>
      <c r="T215" s="79">
        <v>2.5000000000000001E-3</v>
      </c>
      <c r="U215" s="79">
        <v>5.0000000000000001E-4</v>
      </c>
    </row>
    <row r="216" spans="2:21">
      <c r="B216" t="s">
        <v>990</v>
      </c>
      <c r="C216" t="s">
        <v>991</v>
      </c>
      <c r="D216" t="s">
        <v>100</v>
      </c>
      <c r="E216" t="s">
        <v>123</v>
      </c>
      <c r="F216" t="s">
        <v>988</v>
      </c>
      <c r="G216" t="s">
        <v>541</v>
      </c>
      <c r="H216" t="s">
        <v>211</v>
      </c>
      <c r="I216" t="s">
        <v>150</v>
      </c>
      <c r="J216" t="s">
        <v>992</v>
      </c>
      <c r="K216" s="78">
        <v>3.18</v>
      </c>
      <c r="L216" t="s">
        <v>102</v>
      </c>
      <c r="M216" s="79">
        <v>2.75E-2</v>
      </c>
      <c r="N216" s="79">
        <v>4.4699999999999997E-2</v>
      </c>
      <c r="O216" s="78">
        <v>2728060.31</v>
      </c>
      <c r="P216" s="78">
        <v>95.08</v>
      </c>
      <c r="Q216" s="78">
        <v>0</v>
      </c>
      <c r="R216" s="78">
        <v>2593.8397427479999</v>
      </c>
      <c r="S216" s="79">
        <v>6.7999999999999996E-3</v>
      </c>
      <c r="T216" s="79">
        <v>1.2999999999999999E-3</v>
      </c>
      <c r="U216" s="79">
        <v>2.0000000000000001E-4</v>
      </c>
    </row>
    <row r="217" spans="2:21">
      <c r="B217" t="s">
        <v>993</v>
      </c>
      <c r="C217" t="s">
        <v>994</v>
      </c>
      <c r="D217" t="s">
        <v>100</v>
      </c>
      <c r="E217" t="s">
        <v>123</v>
      </c>
      <c r="F217" t="s">
        <v>760</v>
      </c>
      <c r="G217" t="s">
        <v>127</v>
      </c>
      <c r="H217" t="s">
        <v>621</v>
      </c>
      <c r="I217" t="s">
        <v>215</v>
      </c>
      <c r="J217" t="s">
        <v>367</v>
      </c>
      <c r="K217" s="78">
        <v>3.01</v>
      </c>
      <c r="L217" t="s">
        <v>102</v>
      </c>
      <c r="M217" s="79">
        <v>2.7E-2</v>
      </c>
      <c r="N217" s="79">
        <v>4.1500000000000002E-2</v>
      </c>
      <c r="O217" s="78">
        <v>130533.41</v>
      </c>
      <c r="P217" s="78">
        <v>96</v>
      </c>
      <c r="Q217" s="78">
        <v>0</v>
      </c>
      <c r="R217" s="78">
        <v>125.31207360000001</v>
      </c>
      <c r="S217" s="79">
        <v>6.9999999999999999E-4</v>
      </c>
      <c r="T217" s="79">
        <v>1E-4</v>
      </c>
      <c r="U217" s="79">
        <v>0</v>
      </c>
    </row>
    <row r="218" spans="2:21">
      <c r="B218" t="s">
        <v>995</v>
      </c>
      <c r="C218" t="s">
        <v>996</v>
      </c>
      <c r="D218" t="s">
        <v>100</v>
      </c>
      <c r="E218" t="s">
        <v>123</v>
      </c>
      <c r="F218" t="s">
        <v>997</v>
      </c>
      <c r="G218" t="s">
        <v>112</v>
      </c>
      <c r="H218" t="s">
        <v>772</v>
      </c>
      <c r="I218" t="s">
        <v>215</v>
      </c>
      <c r="J218" t="s">
        <v>373</v>
      </c>
      <c r="K218" s="78">
        <v>3.06</v>
      </c>
      <c r="L218" t="s">
        <v>102</v>
      </c>
      <c r="M218" s="79">
        <v>3.7499999999999999E-2</v>
      </c>
      <c r="N218" s="79">
        <v>2.18E-2</v>
      </c>
      <c r="O218" s="78">
        <v>665156.37</v>
      </c>
      <c r="P218" s="78">
        <v>105.81</v>
      </c>
      <c r="Q218" s="78">
        <v>0</v>
      </c>
      <c r="R218" s="78">
        <v>703.80195509700002</v>
      </c>
      <c r="S218" s="79">
        <v>1.4E-3</v>
      </c>
      <c r="T218" s="79">
        <v>4.0000000000000002E-4</v>
      </c>
      <c r="U218" s="79">
        <v>1E-4</v>
      </c>
    </row>
    <row r="219" spans="2:21">
      <c r="B219" t="s">
        <v>998</v>
      </c>
      <c r="C219" t="s">
        <v>999</v>
      </c>
      <c r="D219" t="s">
        <v>100</v>
      </c>
      <c r="E219" t="s">
        <v>123</v>
      </c>
      <c r="F219" t="s">
        <v>997</v>
      </c>
      <c r="G219" t="s">
        <v>112</v>
      </c>
      <c r="H219" t="s">
        <v>772</v>
      </c>
      <c r="I219" t="s">
        <v>215</v>
      </c>
      <c r="J219" t="s">
        <v>1000</v>
      </c>
      <c r="K219" s="78">
        <v>6.01</v>
      </c>
      <c r="L219" t="s">
        <v>102</v>
      </c>
      <c r="M219" s="79">
        <v>3.7499999999999999E-2</v>
      </c>
      <c r="N219" s="79">
        <v>2.4299999999999999E-2</v>
      </c>
      <c r="O219" s="78">
        <v>3316163.09</v>
      </c>
      <c r="P219" s="78">
        <v>109</v>
      </c>
      <c r="Q219" s="78">
        <v>0</v>
      </c>
      <c r="R219" s="78">
        <v>3614.6177680999999</v>
      </c>
      <c r="S219" s="79">
        <v>8.9999999999999993E-3</v>
      </c>
      <c r="T219" s="79">
        <v>1.8E-3</v>
      </c>
      <c r="U219" s="79">
        <v>2.9999999999999997E-4</v>
      </c>
    </row>
    <row r="220" spans="2:21">
      <c r="B220" t="s">
        <v>1001</v>
      </c>
      <c r="C220" t="s">
        <v>1002</v>
      </c>
      <c r="D220" t="s">
        <v>100</v>
      </c>
      <c r="E220" t="s">
        <v>123</v>
      </c>
      <c r="F220" t="s">
        <v>1003</v>
      </c>
      <c r="G220" t="s">
        <v>1004</v>
      </c>
      <c r="H220" t="s">
        <v>767</v>
      </c>
      <c r="I220" t="s">
        <v>150</v>
      </c>
      <c r="J220" t="s">
        <v>367</v>
      </c>
      <c r="K220" s="78">
        <v>2.96</v>
      </c>
      <c r="L220" t="s">
        <v>102</v>
      </c>
      <c r="M220" s="79">
        <v>3.2500000000000001E-2</v>
      </c>
      <c r="N220" s="79">
        <v>0.19950000000000001</v>
      </c>
      <c r="O220" s="78">
        <v>677590.08</v>
      </c>
      <c r="P220" s="78">
        <v>62.26</v>
      </c>
      <c r="Q220" s="78">
        <v>0</v>
      </c>
      <c r="R220" s="78">
        <v>421.86758380800001</v>
      </c>
      <c r="S220" s="79">
        <v>8.9999999999999998E-4</v>
      </c>
      <c r="T220" s="79">
        <v>2.0000000000000001E-4</v>
      </c>
      <c r="U220" s="79">
        <v>0</v>
      </c>
    </row>
    <row r="221" spans="2:21">
      <c r="B221" t="s">
        <v>1005</v>
      </c>
      <c r="C221" t="s">
        <v>1006</v>
      </c>
      <c r="D221" t="s">
        <v>100</v>
      </c>
      <c r="E221" t="s">
        <v>123</v>
      </c>
      <c r="F221" t="s">
        <v>1003</v>
      </c>
      <c r="G221" t="s">
        <v>1004</v>
      </c>
      <c r="H221" t="s">
        <v>767</v>
      </c>
      <c r="I221" t="s">
        <v>150</v>
      </c>
      <c r="J221" t="s">
        <v>309</v>
      </c>
      <c r="K221" s="78">
        <v>4.6900000000000004</v>
      </c>
      <c r="L221" t="s">
        <v>102</v>
      </c>
      <c r="M221" s="79">
        <v>2.1600000000000001E-2</v>
      </c>
      <c r="N221" s="79">
        <v>0.1336</v>
      </c>
      <c r="O221" s="78">
        <v>3424118.7</v>
      </c>
      <c r="P221" s="78">
        <v>58.64</v>
      </c>
      <c r="Q221" s="78">
        <v>0</v>
      </c>
      <c r="R221" s="78">
        <v>2007.9032056799999</v>
      </c>
      <c r="S221" s="79">
        <v>1.4999999999999999E-2</v>
      </c>
      <c r="T221" s="79">
        <v>1E-3</v>
      </c>
      <c r="U221" s="79">
        <v>2.0000000000000001E-4</v>
      </c>
    </row>
    <row r="222" spans="2:21">
      <c r="B222" t="s">
        <v>1007</v>
      </c>
      <c r="C222" t="s">
        <v>1008</v>
      </c>
      <c r="D222" t="s">
        <v>100</v>
      </c>
      <c r="E222" t="s">
        <v>123</v>
      </c>
      <c r="F222" t="s">
        <v>1009</v>
      </c>
      <c r="G222" t="s">
        <v>1010</v>
      </c>
      <c r="H222" t="s">
        <v>772</v>
      </c>
      <c r="I222" t="s">
        <v>215</v>
      </c>
      <c r="J222" t="s">
        <v>1011</v>
      </c>
      <c r="K222" s="78">
        <v>2.89</v>
      </c>
      <c r="L222" t="s">
        <v>102</v>
      </c>
      <c r="M222" s="79">
        <v>3.3500000000000002E-2</v>
      </c>
      <c r="N222" s="79">
        <v>1.47E-2</v>
      </c>
      <c r="O222" s="78">
        <v>1937840.23</v>
      </c>
      <c r="P222" s="78">
        <v>105.47</v>
      </c>
      <c r="Q222" s="78">
        <v>32.458820000000003</v>
      </c>
      <c r="R222" s="78">
        <v>2076.2989105810002</v>
      </c>
      <c r="S222" s="79">
        <v>4.7000000000000002E-3</v>
      </c>
      <c r="T222" s="79">
        <v>1E-3</v>
      </c>
      <c r="U222" s="79">
        <v>2.0000000000000001E-4</v>
      </c>
    </row>
    <row r="223" spans="2:21">
      <c r="B223" t="s">
        <v>1012</v>
      </c>
      <c r="C223" t="s">
        <v>1013</v>
      </c>
      <c r="D223" t="s">
        <v>100</v>
      </c>
      <c r="E223" t="s">
        <v>123</v>
      </c>
      <c r="F223" t="s">
        <v>1009</v>
      </c>
      <c r="G223" t="s">
        <v>1010</v>
      </c>
      <c r="H223" t="s">
        <v>772</v>
      </c>
      <c r="I223" t="s">
        <v>215</v>
      </c>
      <c r="J223" t="s">
        <v>373</v>
      </c>
      <c r="K223" s="78">
        <v>4.9000000000000004</v>
      </c>
      <c r="L223" t="s">
        <v>102</v>
      </c>
      <c r="M223" s="79">
        <v>3.3500000000000002E-2</v>
      </c>
      <c r="N223" s="79">
        <v>1.8499999999999999E-2</v>
      </c>
      <c r="O223" s="78">
        <v>1886173.88</v>
      </c>
      <c r="P223" s="78">
        <v>104.45</v>
      </c>
      <c r="Q223" s="78">
        <v>0</v>
      </c>
      <c r="R223" s="78">
        <v>1970.1086176599999</v>
      </c>
      <c r="S223" s="79">
        <v>3.8999999999999998E-3</v>
      </c>
      <c r="T223" s="79">
        <v>1E-3</v>
      </c>
      <c r="U223" s="79">
        <v>2.0000000000000001E-4</v>
      </c>
    </row>
    <row r="224" spans="2:21">
      <c r="B224" t="s">
        <v>1014</v>
      </c>
      <c r="C224" t="s">
        <v>1015</v>
      </c>
      <c r="D224" t="s">
        <v>100</v>
      </c>
      <c r="E224" t="s">
        <v>123</v>
      </c>
      <c r="F224" t="s">
        <v>1016</v>
      </c>
      <c r="G224" t="s">
        <v>127</v>
      </c>
      <c r="H224" t="s">
        <v>772</v>
      </c>
      <c r="I224" t="s">
        <v>215</v>
      </c>
      <c r="J224" t="s">
        <v>947</v>
      </c>
      <c r="K224" s="78">
        <v>0.81</v>
      </c>
      <c r="L224" t="s">
        <v>102</v>
      </c>
      <c r="M224" s="79">
        <v>3.3000000000000002E-2</v>
      </c>
      <c r="N224" s="79">
        <v>0.24429999999999999</v>
      </c>
      <c r="O224" s="78">
        <v>759707.06</v>
      </c>
      <c r="P224" s="78">
        <v>86</v>
      </c>
      <c r="Q224" s="78">
        <v>0</v>
      </c>
      <c r="R224" s="78">
        <v>653.34807160000003</v>
      </c>
      <c r="S224" s="79">
        <v>2.8999999999999998E-3</v>
      </c>
      <c r="T224" s="79">
        <v>2.9999999999999997E-4</v>
      </c>
      <c r="U224" s="79">
        <v>1E-4</v>
      </c>
    </row>
    <row r="225" spans="2:21">
      <c r="B225" t="s">
        <v>1017</v>
      </c>
      <c r="C225" t="s">
        <v>1018</v>
      </c>
      <c r="D225" t="s">
        <v>100</v>
      </c>
      <c r="E225" t="s">
        <v>123</v>
      </c>
      <c r="F225" t="s">
        <v>771</v>
      </c>
      <c r="G225" t="s">
        <v>127</v>
      </c>
      <c r="H225" t="s">
        <v>772</v>
      </c>
      <c r="I225" t="s">
        <v>215</v>
      </c>
      <c r="J225" t="s">
        <v>1019</v>
      </c>
      <c r="K225" s="78">
        <v>0.63</v>
      </c>
      <c r="L225" t="s">
        <v>102</v>
      </c>
      <c r="M225" s="79">
        <v>4.2999999999999997E-2</v>
      </c>
      <c r="N225" s="79">
        <v>0.65129999999999999</v>
      </c>
      <c r="O225" s="78">
        <v>1049959.71</v>
      </c>
      <c r="P225" s="78">
        <v>74.7</v>
      </c>
      <c r="Q225" s="78">
        <v>0</v>
      </c>
      <c r="R225" s="78">
        <v>784.31990337000002</v>
      </c>
      <c r="S225" s="79">
        <v>7.3000000000000001E-3</v>
      </c>
      <c r="T225" s="79">
        <v>4.0000000000000002E-4</v>
      </c>
      <c r="U225" s="79">
        <v>1E-4</v>
      </c>
    </row>
    <row r="226" spans="2:21">
      <c r="B226" t="s">
        <v>1020</v>
      </c>
      <c r="C226" t="s">
        <v>1021</v>
      </c>
      <c r="D226" t="s">
        <v>100</v>
      </c>
      <c r="E226" t="s">
        <v>123</v>
      </c>
      <c r="F226" t="s">
        <v>771</v>
      </c>
      <c r="G226" t="s">
        <v>127</v>
      </c>
      <c r="H226" t="s">
        <v>772</v>
      </c>
      <c r="I226" t="s">
        <v>215</v>
      </c>
      <c r="J226" t="s">
        <v>1022</v>
      </c>
      <c r="K226" s="78">
        <v>0.95</v>
      </c>
      <c r="L226" t="s">
        <v>102</v>
      </c>
      <c r="M226" s="79">
        <v>4.2500000000000003E-2</v>
      </c>
      <c r="N226" s="79">
        <v>0.34789999999999999</v>
      </c>
      <c r="O226" s="78">
        <v>1402352.28</v>
      </c>
      <c r="P226" s="78">
        <v>78</v>
      </c>
      <c r="Q226" s="78">
        <v>0</v>
      </c>
      <c r="R226" s="78">
        <v>1093.8347784</v>
      </c>
      <c r="S226" s="79">
        <v>3.7000000000000002E-3</v>
      </c>
      <c r="T226" s="79">
        <v>5.0000000000000001E-4</v>
      </c>
      <c r="U226" s="79">
        <v>1E-4</v>
      </c>
    </row>
    <row r="227" spans="2:21">
      <c r="B227" t="s">
        <v>1023</v>
      </c>
      <c r="C227" t="s">
        <v>1024</v>
      </c>
      <c r="D227" t="s">
        <v>100</v>
      </c>
      <c r="E227" t="s">
        <v>123</v>
      </c>
      <c r="F227" t="s">
        <v>771</v>
      </c>
      <c r="G227" t="s">
        <v>127</v>
      </c>
      <c r="H227" t="s">
        <v>772</v>
      </c>
      <c r="I227" t="s">
        <v>215</v>
      </c>
      <c r="J227" t="s">
        <v>1025</v>
      </c>
      <c r="K227" s="78">
        <v>1.38</v>
      </c>
      <c r="L227" t="s">
        <v>102</v>
      </c>
      <c r="M227" s="79">
        <v>3.6999999999999998E-2</v>
      </c>
      <c r="N227" s="79">
        <v>0.27379999999999999</v>
      </c>
      <c r="O227" s="78">
        <v>2496725.4500000002</v>
      </c>
      <c r="P227" s="78">
        <v>75.400000000000006</v>
      </c>
      <c r="Q227" s="78">
        <v>0</v>
      </c>
      <c r="R227" s="78">
        <v>1882.5309893000001</v>
      </c>
      <c r="S227" s="79">
        <v>1.26E-2</v>
      </c>
      <c r="T227" s="79">
        <v>8.9999999999999998E-4</v>
      </c>
      <c r="U227" s="79">
        <v>2.0000000000000001E-4</v>
      </c>
    </row>
    <row r="228" spans="2:21">
      <c r="B228" t="s">
        <v>1026</v>
      </c>
      <c r="C228" t="s">
        <v>1027</v>
      </c>
      <c r="D228" t="s">
        <v>100</v>
      </c>
      <c r="E228" t="s">
        <v>123</v>
      </c>
      <c r="F228" t="s">
        <v>1028</v>
      </c>
      <c r="G228" t="s">
        <v>541</v>
      </c>
      <c r="H228" t="s">
        <v>772</v>
      </c>
      <c r="I228" t="s">
        <v>215</v>
      </c>
      <c r="J228" t="s">
        <v>1029</v>
      </c>
      <c r="K228" s="78">
        <v>1.65</v>
      </c>
      <c r="L228" t="s">
        <v>102</v>
      </c>
      <c r="M228" s="79">
        <v>3.4000000000000002E-2</v>
      </c>
      <c r="N228" s="79">
        <v>5.6399999999999999E-2</v>
      </c>
      <c r="O228" s="78">
        <v>220368.19</v>
      </c>
      <c r="P228" s="78">
        <v>97.04</v>
      </c>
      <c r="Q228" s="78">
        <v>0</v>
      </c>
      <c r="R228" s="78">
        <v>213.84529157599999</v>
      </c>
      <c r="S228" s="79">
        <v>4.0000000000000002E-4</v>
      </c>
      <c r="T228" s="79">
        <v>1E-4</v>
      </c>
      <c r="U228" s="79">
        <v>0</v>
      </c>
    </row>
    <row r="229" spans="2:21">
      <c r="B229" t="s">
        <v>1030</v>
      </c>
      <c r="C229" t="s">
        <v>1031</v>
      </c>
      <c r="D229" t="s">
        <v>100</v>
      </c>
      <c r="E229" t="s">
        <v>123</v>
      </c>
      <c r="F229" t="s">
        <v>1032</v>
      </c>
      <c r="G229" t="s">
        <v>677</v>
      </c>
      <c r="H229" t="s">
        <v>772</v>
      </c>
      <c r="I229" t="s">
        <v>215</v>
      </c>
      <c r="J229" t="s">
        <v>1033</v>
      </c>
      <c r="K229" s="78">
        <v>1.97</v>
      </c>
      <c r="L229" t="s">
        <v>102</v>
      </c>
      <c r="M229" s="79">
        <v>6.0499999999999998E-2</v>
      </c>
      <c r="N229" s="79">
        <v>6.0400000000000002E-2</v>
      </c>
      <c r="O229" s="78">
        <v>6971.43</v>
      </c>
      <c r="P229" s="78">
        <v>102.44</v>
      </c>
      <c r="Q229" s="78">
        <v>0</v>
      </c>
      <c r="R229" s="78">
        <v>7.1415328919999999</v>
      </c>
      <c r="S229" s="79">
        <v>0</v>
      </c>
      <c r="T229" s="79">
        <v>0</v>
      </c>
      <c r="U229" s="79">
        <v>0</v>
      </c>
    </row>
    <row r="230" spans="2:21">
      <c r="B230" t="s">
        <v>1034</v>
      </c>
      <c r="C230" t="s">
        <v>1035</v>
      </c>
      <c r="D230" t="s">
        <v>100</v>
      </c>
      <c r="E230" t="s">
        <v>123</v>
      </c>
      <c r="F230" t="s">
        <v>1036</v>
      </c>
      <c r="G230" t="s">
        <v>127</v>
      </c>
      <c r="H230" t="s">
        <v>772</v>
      </c>
      <c r="I230" t="s">
        <v>215</v>
      </c>
      <c r="J230" t="s">
        <v>557</v>
      </c>
      <c r="K230" s="78">
        <v>2.33</v>
      </c>
      <c r="L230" t="s">
        <v>102</v>
      </c>
      <c r="M230" s="79">
        <v>2.9499999999999998E-2</v>
      </c>
      <c r="N230" s="79">
        <v>5.57E-2</v>
      </c>
      <c r="O230" s="78">
        <v>2359379.13</v>
      </c>
      <c r="P230" s="78">
        <v>95</v>
      </c>
      <c r="Q230" s="78">
        <v>0</v>
      </c>
      <c r="R230" s="78">
        <v>2241.4101734999999</v>
      </c>
      <c r="S230" s="79">
        <v>1.32E-2</v>
      </c>
      <c r="T230" s="79">
        <v>1.1000000000000001E-3</v>
      </c>
      <c r="U230" s="79">
        <v>2.0000000000000001E-4</v>
      </c>
    </row>
    <row r="231" spans="2:21">
      <c r="B231" t="s">
        <v>1037</v>
      </c>
      <c r="C231" t="s">
        <v>1038</v>
      </c>
      <c r="D231" t="s">
        <v>100</v>
      </c>
      <c r="E231" t="s">
        <v>123</v>
      </c>
      <c r="F231" t="s">
        <v>736</v>
      </c>
      <c r="G231" t="s">
        <v>579</v>
      </c>
      <c r="H231" t="s">
        <v>772</v>
      </c>
      <c r="I231" t="s">
        <v>215</v>
      </c>
      <c r="J231" t="s">
        <v>1039</v>
      </c>
      <c r="K231" s="78">
        <v>7.97</v>
      </c>
      <c r="L231" t="s">
        <v>102</v>
      </c>
      <c r="M231" s="79">
        <v>1.72E-2</v>
      </c>
      <c r="N231" s="79">
        <v>0.03</v>
      </c>
      <c r="O231" s="78">
        <v>4216857.8600000003</v>
      </c>
      <c r="P231" s="78">
        <v>104.5</v>
      </c>
      <c r="Q231" s="78">
        <v>0</v>
      </c>
      <c r="R231" s="78">
        <v>4406.6164637000002</v>
      </c>
      <c r="S231" s="79">
        <v>1.66E-2</v>
      </c>
      <c r="T231" s="79">
        <v>2.2000000000000001E-3</v>
      </c>
      <c r="U231" s="79">
        <v>4.0000000000000002E-4</v>
      </c>
    </row>
    <row r="232" spans="2:21">
      <c r="B232" t="s">
        <v>1040</v>
      </c>
      <c r="C232" t="s">
        <v>1041</v>
      </c>
      <c r="D232" t="s">
        <v>100</v>
      </c>
      <c r="E232" t="s">
        <v>123</v>
      </c>
      <c r="F232" t="s">
        <v>1042</v>
      </c>
      <c r="G232" t="s">
        <v>677</v>
      </c>
      <c r="H232" t="s">
        <v>772</v>
      </c>
      <c r="I232" t="s">
        <v>215</v>
      </c>
      <c r="J232" t="s">
        <v>1043</v>
      </c>
      <c r="K232" s="78">
        <v>4.12</v>
      </c>
      <c r="L232" t="s">
        <v>102</v>
      </c>
      <c r="M232" s="79">
        <v>3.9E-2</v>
      </c>
      <c r="N232" s="79">
        <v>4.1599999999999998E-2</v>
      </c>
      <c r="O232" s="78">
        <v>4011560.5</v>
      </c>
      <c r="P232" s="78">
        <v>100.39</v>
      </c>
      <c r="Q232" s="78">
        <v>0</v>
      </c>
      <c r="R232" s="78">
        <v>4027.2055859500001</v>
      </c>
      <c r="S232" s="79">
        <v>9.4999999999999998E-3</v>
      </c>
      <c r="T232" s="79">
        <v>2E-3</v>
      </c>
      <c r="U232" s="79">
        <v>4.0000000000000002E-4</v>
      </c>
    </row>
    <row r="233" spans="2:21">
      <c r="B233" t="s">
        <v>1044</v>
      </c>
      <c r="C233" t="s">
        <v>1045</v>
      </c>
      <c r="D233" t="s">
        <v>100</v>
      </c>
      <c r="E233" t="s">
        <v>123</v>
      </c>
      <c r="F233" t="s">
        <v>1046</v>
      </c>
      <c r="G233" t="s">
        <v>132</v>
      </c>
      <c r="H233" t="s">
        <v>772</v>
      </c>
      <c r="I233" t="s">
        <v>215</v>
      </c>
      <c r="J233" t="s">
        <v>292</v>
      </c>
      <c r="K233" s="78">
        <v>1.23</v>
      </c>
      <c r="L233" t="s">
        <v>102</v>
      </c>
      <c r="M233" s="79">
        <v>1.3100000000000001E-2</v>
      </c>
      <c r="N233" s="79">
        <v>2.7400000000000001E-2</v>
      </c>
      <c r="O233" s="78">
        <v>1740867.25</v>
      </c>
      <c r="P233" s="78">
        <v>98.42</v>
      </c>
      <c r="Q233" s="78">
        <v>0</v>
      </c>
      <c r="R233" s="78">
        <v>1713.36154745</v>
      </c>
      <c r="S233" s="79">
        <v>8.0000000000000002E-3</v>
      </c>
      <c r="T233" s="79">
        <v>8.9999999999999998E-4</v>
      </c>
      <c r="U233" s="79">
        <v>2.0000000000000001E-4</v>
      </c>
    </row>
    <row r="234" spans="2:21">
      <c r="B234" t="s">
        <v>1047</v>
      </c>
      <c r="C234" t="s">
        <v>1048</v>
      </c>
      <c r="D234" t="s">
        <v>100</v>
      </c>
      <c r="E234" t="s">
        <v>123</v>
      </c>
      <c r="F234" t="s">
        <v>1046</v>
      </c>
      <c r="G234" t="s">
        <v>132</v>
      </c>
      <c r="H234" t="s">
        <v>772</v>
      </c>
      <c r="I234" t="s">
        <v>215</v>
      </c>
      <c r="J234" t="s">
        <v>1049</v>
      </c>
      <c r="K234" s="78">
        <v>2.17</v>
      </c>
      <c r="L234" t="s">
        <v>102</v>
      </c>
      <c r="M234" s="79">
        <v>2.1600000000000001E-2</v>
      </c>
      <c r="N234" s="79">
        <v>1.6E-2</v>
      </c>
      <c r="O234" s="78">
        <v>8940451.3100000005</v>
      </c>
      <c r="P234" s="78">
        <v>101.8</v>
      </c>
      <c r="Q234" s="78">
        <v>0</v>
      </c>
      <c r="R234" s="78">
        <v>9101.3794335799994</v>
      </c>
      <c r="S234" s="79">
        <v>8.8000000000000005E-3</v>
      </c>
      <c r="T234" s="79">
        <v>4.5999999999999999E-3</v>
      </c>
      <c r="U234" s="79">
        <v>8.0000000000000004E-4</v>
      </c>
    </row>
    <row r="235" spans="2:21">
      <c r="B235" t="s">
        <v>1050</v>
      </c>
      <c r="C235" t="s">
        <v>1051</v>
      </c>
      <c r="D235" t="s">
        <v>100</v>
      </c>
      <c r="E235" t="s">
        <v>123</v>
      </c>
      <c r="F235" t="s">
        <v>988</v>
      </c>
      <c r="G235" t="s">
        <v>541</v>
      </c>
      <c r="H235" t="s">
        <v>767</v>
      </c>
      <c r="I235" t="s">
        <v>150</v>
      </c>
      <c r="J235" t="s">
        <v>1052</v>
      </c>
      <c r="K235" s="78">
        <v>2.0499999999999998</v>
      </c>
      <c r="L235" t="s">
        <v>102</v>
      </c>
      <c r="M235" s="79">
        <v>2.4E-2</v>
      </c>
      <c r="N235" s="79">
        <v>5.8099999999999999E-2</v>
      </c>
      <c r="O235" s="78">
        <v>1522270.14</v>
      </c>
      <c r="P235" s="78">
        <v>93.65</v>
      </c>
      <c r="Q235" s="78">
        <v>0</v>
      </c>
      <c r="R235" s="78">
        <v>1425.60598611</v>
      </c>
      <c r="S235" s="79">
        <v>5.1000000000000004E-3</v>
      </c>
      <c r="T235" s="79">
        <v>6.9999999999999999E-4</v>
      </c>
      <c r="U235" s="79">
        <v>1E-4</v>
      </c>
    </row>
    <row r="236" spans="2:21">
      <c r="B236" t="s">
        <v>1053</v>
      </c>
      <c r="C236" t="s">
        <v>1054</v>
      </c>
      <c r="D236" t="s">
        <v>100</v>
      </c>
      <c r="E236" t="s">
        <v>123</v>
      </c>
      <c r="F236" t="s">
        <v>766</v>
      </c>
      <c r="G236" t="s">
        <v>392</v>
      </c>
      <c r="H236" t="s">
        <v>794</v>
      </c>
      <c r="I236" t="s">
        <v>150</v>
      </c>
      <c r="J236" t="s">
        <v>292</v>
      </c>
      <c r="K236" s="78">
        <v>0.44</v>
      </c>
      <c r="L236" t="s">
        <v>102</v>
      </c>
      <c r="M236" s="79">
        <v>3.7600000000000001E-2</v>
      </c>
      <c r="N236" s="79">
        <v>3.27E-2</v>
      </c>
      <c r="O236" s="78">
        <v>315451.31</v>
      </c>
      <c r="P236" s="78">
        <v>99.9</v>
      </c>
      <c r="Q236" s="78">
        <v>0</v>
      </c>
      <c r="R236" s="78">
        <v>315.13585869000002</v>
      </c>
      <c r="S236" s="79">
        <v>3.3E-3</v>
      </c>
      <c r="T236" s="79">
        <v>2.0000000000000001E-4</v>
      </c>
      <c r="U236" s="79">
        <v>0</v>
      </c>
    </row>
    <row r="237" spans="2:21">
      <c r="B237" t="s">
        <v>1055</v>
      </c>
      <c r="C237" t="s">
        <v>1056</v>
      </c>
      <c r="D237" t="s">
        <v>100</v>
      </c>
      <c r="E237" t="s">
        <v>123</v>
      </c>
      <c r="F237" t="s">
        <v>1057</v>
      </c>
      <c r="G237" t="s">
        <v>125</v>
      </c>
      <c r="H237" t="s">
        <v>804</v>
      </c>
      <c r="I237" t="s">
        <v>215</v>
      </c>
      <c r="J237" t="s">
        <v>367</v>
      </c>
      <c r="K237" s="78">
        <v>5.61</v>
      </c>
      <c r="L237" t="s">
        <v>102</v>
      </c>
      <c r="M237" s="79">
        <v>2.0500000000000001E-2</v>
      </c>
      <c r="N237" s="79">
        <v>3.04E-2</v>
      </c>
      <c r="O237" s="78">
        <v>636045.11</v>
      </c>
      <c r="P237" s="78">
        <v>95.08</v>
      </c>
      <c r="Q237" s="78">
        <v>0</v>
      </c>
      <c r="R237" s="78">
        <v>604.75169058799997</v>
      </c>
      <c r="S237" s="79">
        <v>1.5E-3</v>
      </c>
      <c r="T237" s="79">
        <v>2.9999999999999997E-4</v>
      </c>
      <c r="U237" s="79">
        <v>1E-4</v>
      </c>
    </row>
    <row r="238" spans="2:21">
      <c r="B238" t="s">
        <v>1058</v>
      </c>
      <c r="C238" t="s">
        <v>1059</v>
      </c>
      <c r="D238" t="s">
        <v>100</v>
      </c>
      <c r="E238" t="s">
        <v>123</v>
      </c>
      <c r="F238" t="s">
        <v>1060</v>
      </c>
      <c r="G238" t="s">
        <v>677</v>
      </c>
      <c r="H238" t="s">
        <v>794</v>
      </c>
      <c r="I238" t="s">
        <v>150</v>
      </c>
      <c r="J238" t="s">
        <v>1025</v>
      </c>
      <c r="K238" s="78">
        <v>3.39</v>
      </c>
      <c r="L238" t="s">
        <v>102</v>
      </c>
      <c r="M238" s="79">
        <v>3.95E-2</v>
      </c>
      <c r="N238" s="79">
        <v>0.1215</v>
      </c>
      <c r="O238" s="78">
        <v>3305702.79</v>
      </c>
      <c r="P238" s="78">
        <v>77.8</v>
      </c>
      <c r="Q238" s="78">
        <v>0</v>
      </c>
      <c r="R238" s="78">
        <v>2571.8367706200002</v>
      </c>
      <c r="S238" s="79">
        <v>5.5999999999999999E-3</v>
      </c>
      <c r="T238" s="79">
        <v>1.2999999999999999E-3</v>
      </c>
      <c r="U238" s="79">
        <v>2.0000000000000001E-4</v>
      </c>
    </row>
    <row r="239" spans="2:21">
      <c r="B239" t="s">
        <v>1061</v>
      </c>
      <c r="C239" t="s">
        <v>1062</v>
      </c>
      <c r="D239" t="s">
        <v>100</v>
      </c>
      <c r="E239" t="s">
        <v>123</v>
      </c>
      <c r="F239" t="s">
        <v>1060</v>
      </c>
      <c r="G239" t="s">
        <v>677</v>
      </c>
      <c r="H239" t="s">
        <v>794</v>
      </c>
      <c r="I239" t="s">
        <v>150</v>
      </c>
      <c r="J239" t="s">
        <v>704</v>
      </c>
      <c r="K239" s="78">
        <v>3.92</v>
      </c>
      <c r="L239" t="s">
        <v>102</v>
      </c>
      <c r="M239" s="79">
        <v>0.03</v>
      </c>
      <c r="N239" s="79">
        <v>4.2299999999999997E-2</v>
      </c>
      <c r="O239" s="78">
        <v>5594181.7300000004</v>
      </c>
      <c r="P239" s="78">
        <v>96</v>
      </c>
      <c r="Q239" s="78">
        <v>0</v>
      </c>
      <c r="R239" s="78">
        <v>5370.4144607999997</v>
      </c>
      <c r="S239" s="79">
        <v>6.7999999999999996E-3</v>
      </c>
      <c r="T239" s="79">
        <v>2.7000000000000001E-3</v>
      </c>
      <c r="U239" s="79">
        <v>5.0000000000000001E-4</v>
      </c>
    </row>
    <row r="240" spans="2:21">
      <c r="B240" t="s">
        <v>1063</v>
      </c>
      <c r="C240" t="s">
        <v>1064</v>
      </c>
      <c r="D240" t="s">
        <v>100</v>
      </c>
      <c r="E240" t="s">
        <v>123</v>
      </c>
      <c r="F240" t="s">
        <v>1065</v>
      </c>
      <c r="G240" t="s">
        <v>579</v>
      </c>
      <c r="H240" t="s">
        <v>794</v>
      </c>
      <c r="I240" t="s">
        <v>150</v>
      </c>
      <c r="J240" t="s">
        <v>367</v>
      </c>
      <c r="K240" s="78">
        <v>2.19</v>
      </c>
      <c r="L240" t="s">
        <v>102</v>
      </c>
      <c r="M240" s="79">
        <v>4.3499999999999997E-2</v>
      </c>
      <c r="N240" s="79">
        <v>9.4999999999999998E-3</v>
      </c>
      <c r="O240" s="78">
        <v>8809.2999999999993</v>
      </c>
      <c r="P240" s="78">
        <v>108.6</v>
      </c>
      <c r="Q240" s="78">
        <v>0</v>
      </c>
      <c r="R240" s="78">
        <v>9.5668997999999998</v>
      </c>
      <c r="S240" s="79">
        <v>1E-4</v>
      </c>
      <c r="T240" s="79">
        <v>0</v>
      </c>
      <c r="U240" s="79">
        <v>0</v>
      </c>
    </row>
    <row r="241" spans="2:21">
      <c r="B241" t="s">
        <v>1066</v>
      </c>
      <c r="C241" t="s">
        <v>1067</v>
      </c>
      <c r="D241" t="s">
        <v>100</v>
      </c>
      <c r="E241" t="s">
        <v>123</v>
      </c>
      <c r="F241" t="s">
        <v>1065</v>
      </c>
      <c r="G241" t="s">
        <v>579</v>
      </c>
      <c r="H241" t="s">
        <v>794</v>
      </c>
      <c r="I241" t="s">
        <v>150</v>
      </c>
      <c r="J241" t="s">
        <v>373</v>
      </c>
      <c r="K241" s="78">
        <v>5.13</v>
      </c>
      <c r="L241" t="s">
        <v>102</v>
      </c>
      <c r="M241" s="79">
        <v>3.27E-2</v>
      </c>
      <c r="N241" s="79">
        <v>3.1899999999999998E-2</v>
      </c>
      <c r="O241" s="78">
        <v>1812967.03</v>
      </c>
      <c r="P241" s="78">
        <v>101.76</v>
      </c>
      <c r="Q241" s="78">
        <v>0</v>
      </c>
      <c r="R241" s="78">
        <v>1844.875249728</v>
      </c>
      <c r="S241" s="79">
        <v>8.0999999999999996E-3</v>
      </c>
      <c r="T241" s="79">
        <v>8.9999999999999998E-4</v>
      </c>
      <c r="U241" s="79">
        <v>2.0000000000000001E-4</v>
      </c>
    </row>
    <row r="242" spans="2:21">
      <c r="B242" t="s">
        <v>1068</v>
      </c>
      <c r="C242" t="s">
        <v>1069</v>
      </c>
      <c r="D242" t="s">
        <v>100</v>
      </c>
      <c r="E242" t="s">
        <v>123</v>
      </c>
      <c r="F242" t="s">
        <v>771</v>
      </c>
      <c r="G242" t="s">
        <v>127</v>
      </c>
      <c r="H242" t="s">
        <v>804</v>
      </c>
      <c r="I242" t="s">
        <v>215</v>
      </c>
      <c r="J242" t="s">
        <v>309</v>
      </c>
      <c r="K242" s="78">
        <v>2.97</v>
      </c>
      <c r="L242" t="s">
        <v>102</v>
      </c>
      <c r="M242" s="79">
        <v>2.8000000000000001E-2</v>
      </c>
      <c r="N242" s="79">
        <v>0.1777</v>
      </c>
      <c r="O242" s="78">
        <v>3510111.47</v>
      </c>
      <c r="P242" s="78">
        <v>65.02</v>
      </c>
      <c r="Q242" s="78">
        <v>0</v>
      </c>
      <c r="R242" s="78">
        <v>2282.2744777940002</v>
      </c>
      <c r="S242" s="79">
        <v>1.32E-2</v>
      </c>
      <c r="T242" s="79">
        <v>1.1000000000000001E-3</v>
      </c>
      <c r="U242" s="79">
        <v>2.0000000000000001E-4</v>
      </c>
    </row>
    <row r="243" spans="2:21">
      <c r="B243" t="s">
        <v>1070</v>
      </c>
      <c r="C243" t="s">
        <v>1071</v>
      </c>
      <c r="D243" t="s">
        <v>100</v>
      </c>
      <c r="E243" t="s">
        <v>123</v>
      </c>
      <c r="F243" t="s">
        <v>823</v>
      </c>
      <c r="G243" t="s">
        <v>132</v>
      </c>
      <c r="H243" t="s">
        <v>804</v>
      </c>
      <c r="I243" t="s">
        <v>215</v>
      </c>
      <c r="J243" t="s">
        <v>824</v>
      </c>
      <c r="K243" s="78">
        <v>2.69</v>
      </c>
      <c r="L243" t="s">
        <v>102</v>
      </c>
      <c r="M243" s="79">
        <v>4.1399999999999999E-2</v>
      </c>
      <c r="N243" s="79">
        <v>3.5299999999999998E-2</v>
      </c>
      <c r="O243" s="78">
        <v>2168685.2599999998</v>
      </c>
      <c r="P243" s="78">
        <v>102.69</v>
      </c>
      <c r="Q243" s="78">
        <v>0</v>
      </c>
      <c r="R243" s="78">
        <v>2227.0228934940001</v>
      </c>
      <c r="S243" s="79">
        <v>3.3999999999999998E-3</v>
      </c>
      <c r="T243" s="79">
        <v>1.1000000000000001E-3</v>
      </c>
      <c r="U243" s="79">
        <v>2.0000000000000001E-4</v>
      </c>
    </row>
    <row r="244" spans="2:21">
      <c r="B244" t="s">
        <v>1072</v>
      </c>
      <c r="C244" t="s">
        <v>1073</v>
      </c>
      <c r="D244" t="s">
        <v>100</v>
      </c>
      <c r="E244" t="s">
        <v>123</v>
      </c>
      <c r="F244" t="s">
        <v>823</v>
      </c>
      <c r="G244" t="s">
        <v>132</v>
      </c>
      <c r="H244" t="s">
        <v>804</v>
      </c>
      <c r="I244" t="s">
        <v>215</v>
      </c>
      <c r="J244" t="s">
        <v>636</v>
      </c>
      <c r="K244" s="78">
        <v>3.64</v>
      </c>
      <c r="L244" t="s">
        <v>102</v>
      </c>
      <c r="M244" s="79">
        <v>3.5499999999999997E-2</v>
      </c>
      <c r="N244" s="79">
        <v>3.9300000000000002E-2</v>
      </c>
      <c r="O244" s="78">
        <v>3020150.15</v>
      </c>
      <c r="P244" s="78">
        <v>99.61</v>
      </c>
      <c r="Q244" s="78">
        <v>0</v>
      </c>
      <c r="R244" s="78">
        <v>3008.3715644150002</v>
      </c>
      <c r="S244" s="79">
        <v>4.1999999999999997E-3</v>
      </c>
      <c r="T244" s="79">
        <v>1.5E-3</v>
      </c>
      <c r="U244" s="79">
        <v>2.9999999999999997E-4</v>
      </c>
    </row>
    <row r="245" spans="2:21">
      <c r="B245" t="s">
        <v>1074</v>
      </c>
      <c r="C245" t="s">
        <v>1075</v>
      </c>
      <c r="D245" t="s">
        <v>100</v>
      </c>
      <c r="E245" t="s">
        <v>123</v>
      </c>
      <c r="F245" t="s">
        <v>823</v>
      </c>
      <c r="G245" t="s">
        <v>132</v>
      </c>
      <c r="H245" t="s">
        <v>804</v>
      </c>
      <c r="I245" t="s">
        <v>215</v>
      </c>
      <c r="J245" t="s">
        <v>1076</v>
      </c>
      <c r="K245" s="78">
        <v>5.0599999999999996</v>
      </c>
      <c r="L245" t="s">
        <v>102</v>
      </c>
      <c r="M245" s="79">
        <v>2.5000000000000001E-2</v>
      </c>
      <c r="N245" s="79">
        <v>4.1300000000000003E-2</v>
      </c>
      <c r="O245" s="78">
        <v>6924842.1299999999</v>
      </c>
      <c r="P245" s="78">
        <v>92.81</v>
      </c>
      <c r="Q245" s="78">
        <v>0</v>
      </c>
      <c r="R245" s="78">
        <v>6426.945980853</v>
      </c>
      <c r="S245" s="79">
        <v>1.15E-2</v>
      </c>
      <c r="T245" s="79">
        <v>3.2000000000000002E-3</v>
      </c>
      <c r="U245" s="79">
        <v>5.9999999999999995E-4</v>
      </c>
    </row>
    <row r="246" spans="2:21">
      <c r="B246" t="s">
        <v>1077</v>
      </c>
      <c r="C246" t="s">
        <v>1078</v>
      </c>
      <c r="D246" t="s">
        <v>100</v>
      </c>
      <c r="E246" t="s">
        <v>123</v>
      </c>
      <c r="F246" t="s">
        <v>1079</v>
      </c>
      <c r="G246" t="s">
        <v>584</v>
      </c>
      <c r="H246" t="s">
        <v>836</v>
      </c>
      <c r="I246" t="s">
        <v>215</v>
      </c>
      <c r="J246" t="s">
        <v>1080</v>
      </c>
      <c r="K246" s="78">
        <v>5.0999999999999996</v>
      </c>
      <c r="L246" t="s">
        <v>102</v>
      </c>
      <c r="M246" s="79">
        <v>4.4499999999999998E-2</v>
      </c>
      <c r="N246" s="79">
        <v>0.03</v>
      </c>
      <c r="O246" s="78">
        <v>3795750.83</v>
      </c>
      <c r="P246" s="78">
        <v>108.72</v>
      </c>
      <c r="Q246" s="78">
        <v>0</v>
      </c>
      <c r="R246" s="78">
        <v>4126.7403023759998</v>
      </c>
      <c r="S246" s="79">
        <v>1.3299999999999999E-2</v>
      </c>
      <c r="T246" s="79">
        <v>2.0999999999999999E-3</v>
      </c>
      <c r="U246" s="79">
        <v>4.0000000000000002E-4</v>
      </c>
    </row>
    <row r="247" spans="2:21">
      <c r="B247" t="s">
        <v>1081</v>
      </c>
      <c r="C247" t="s">
        <v>1082</v>
      </c>
      <c r="D247" t="s">
        <v>100</v>
      </c>
      <c r="E247" t="s">
        <v>123</v>
      </c>
      <c r="F247" t="s">
        <v>1083</v>
      </c>
      <c r="G247" t="s">
        <v>125</v>
      </c>
      <c r="H247" t="s">
        <v>828</v>
      </c>
      <c r="I247" t="s">
        <v>150</v>
      </c>
      <c r="J247" t="s">
        <v>367</v>
      </c>
      <c r="K247" s="78">
        <v>4.37</v>
      </c>
      <c r="L247" t="s">
        <v>102</v>
      </c>
      <c r="M247" s="79">
        <v>3.4500000000000003E-2</v>
      </c>
      <c r="N247" s="79">
        <v>2.6599999999999999E-2</v>
      </c>
      <c r="O247" s="78">
        <v>596033.4</v>
      </c>
      <c r="P247" s="78">
        <v>103.8</v>
      </c>
      <c r="Q247" s="78">
        <v>0</v>
      </c>
      <c r="R247" s="78">
        <v>618.68266919999996</v>
      </c>
      <c r="S247" s="79">
        <v>2.7000000000000001E-3</v>
      </c>
      <c r="T247" s="79">
        <v>2.9999999999999997E-4</v>
      </c>
      <c r="U247" s="79">
        <v>1E-4</v>
      </c>
    </row>
    <row r="248" spans="2:21">
      <c r="B248" t="s">
        <v>1084</v>
      </c>
      <c r="C248" t="s">
        <v>1085</v>
      </c>
      <c r="D248" t="s">
        <v>100</v>
      </c>
      <c r="E248" t="s">
        <v>123</v>
      </c>
      <c r="F248" t="s">
        <v>835</v>
      </c>
      <c r="G248" t="s">
        <v>584</v>
      </c>
      <c r="H248" t="s">
        <v>836</v>
      </c>
      <c r="I248" t="s">
        <v>215</v>
      </c>
      <c r="J248" t="s">
        <v>420</v>
      </c>
      <c r="K248" s="78">
        <v>1.2</v>
      </c>
      <c r="L248" t="s">
        <v>102</v>
      </c>
      <c r="M248" s="79">
        <v>0.06</v>
      </c>
      <c r="N248" s="79">
        <v>6.1600000000000002E-2</v>
      </c>
      <c r="O248" s="78">
        <v>2114727.0299999998</v>
      </c>
      <c r="P248" s="78">
        <v>101.4</v>
      </c>
      <c r="Q248" s="78">
        <v>0</v>
      </c>
      <c r="R248" s="78">
        <v>2144.3332084200001</v>
      </c>
      <c r="S248" s="79">
        <v>7.7000000000000002E-3</v>
      </c>
      <c r="T248" s="79">
        <v>1.1000000000000001E-3</v>
      </c>
      <c r="U248" s="79">
        <v>2.0000000000000001E-4</v>
      </c>
    </row>
    <row r="249" spans="2:21">
      <c r="B249" t="s">
        <v>1086</v>
      </c>
      <c r="C249" t="s">
        <v>1087</v>
      </c>
      <c r="D249" t="s">
        <v>100</v>
      </c>
      <c r="E249" t="s">
        <v>123</v>
      </c>
      <c r="F249" t="s">
        <v>835</v>
      </c>
      <c r="G249" t="s">
        <v>584</v>
      </c>
      <c r="H249" t="s">
        <v>836</v>
      </c>
      <c r="I249" t="s">
        <v>215</v>
      </c>
      <c r="J249" t="s">
        <v>1088</v>
      </c>
      <c r="K249" s="78">
        <v>2.5099999999999998</v>
      </c>
      <c r="L249" t="s">
        <v>102</v>
      </c>
      <c r="M249" s="79">
        <v>5.8999999999999997E-2</v>
      </c>
      <c r="N249" s="79">
        <v>4.2299999999999997E-2</v>
      </c>
      <c r="O249" s="78">
        <v>273801.19</v>
      </c>
      <c r="P249" s="78">
        <v>105.79</v>
      </c>
      <c r="Q249" s="78">
        <v>0</v>
      </c>
      <c r="R249" s="78">
        <v>289.654278901</v>
      </c>
      <c r="S249" s="79">
        <v>2.9999999999999997E-4</v>
      </c>
      <c r="T249" s="79">
        <v>1E-4</v>
      </c>
      <c r="U249" s="79">
        <v>0</v>
      </c>
    </row>
    <row r="250" spans="2:21">
      <c r="B250" t="s">
        <v>1089</v>
      </c>
      <c r="C250" t="s">
        <v>1090</v>
      </c>
      <c r="D250" t="s">
        <v>100</v>
      </c>
      <c r="E250" t="s">
        <v>123</v>
      </c>
      <c r="F250" t="s">
        <v>835</v>
      </c>
      <c r="G250" t="s">
        <v>584</v>
      </c>
      <c r="H250" t="s">
        <v>836</v>
      </c>
      <c r="I250" t="s">
        <v>215</v>
      </c>
      <c r="J250" t="s">
        <v>367</v>
      </c>
      <c r="K250" s="78">
        <v>5.3</v>
      </c>
      <c r="L250" t="s">
        <v>102</v>
      </c>
      <c r="M250" s="79">
        <v>2.7E-2</v>
      </c>
      <c r="N250" s="79">
        <v>5.6300000000000003E-2</v>
      </c>
      <c r="O250" s="78">
        <v>637011.32999999996</v>
      </c>
      <c r="P250" s="78">
        <v>86</v>
      </c>
      <c r="Q250" s="78">
        <v>0</v>
      </c>
      <c r="R250" s="78">
        <v>547.82974379999996</v>
      </c>
      <c r="S250" s="79">
        <v>8.9999999999999998E-4</v>
      </c>
      <c r="T250" s="79">
        <v>2.9999999999999997E-4</v>
      </c>
      <c r="U250" s="79">
        <v>1E-4</v>
      </c>
    </row>
    <row r="251" spans="2:21">
      <c r="B251" t="s">
        <v>1091</v>
      </c>
      <c r="C251" t="s">
        <v>1092</v>
      </c>
      <c r="D251" t="s">
        <v>100</v>
      </c>
      <c r="E251" t="s">
        <v>123</v>
      </c>
      <c r="F251" t="s">
        <v>1093</v>
      </c>
      <c r="G251" t="s">
        <v>677</v>
      </c>
      <c r="H251" t="s">
        <v>828</v>
      </c>
      <c r="I251" t="s">
        <v>150</v>
      </c>
      <c r="J251" t="s">
        <v>1094</v>
      </c>
      <c r="K251" s="78">
        <v>2.87</v>
      </c>
      <c r="L251" t="s">
        <v>102</v>
      </c>
      <c r="M251" s="79">
        <v>4.5999999999999999E-2</v>
      </c>
      <c r="N251" s="79">
        <v>0.13420000000000001</v>
      </c>
      <c r="O251" s="78">
        <v>1912563.72</v>
      </c>
      <c r="P251" s="78">
        <v>79.12</v>
      </c>
      <c r="Q251" s="78">
        <v>0</v>
      </c>
      <c r="R251" s="78">
        <v>1513.2204152639999</v>
      </c>
      <c r="S251" s="79">
        <v>8.0000000000000002E-3</v>
      </c>
      <c r="T251" s="79">
        <v>8.0000000000000004E-4</v>
      </c>
      <c r="U251" s="79">
        <v>1E-4</v>
      </c>
    </row>
    <row r="252" spans="2:21">
      <c r="B252" t="s">
        <v>1095</v>
      </c>
      <c r="C252" t="s">
        <v>1096</v>
      </c>
      <c r="D252" t="s">
        <v>100</v>
      </c>
      <c r="E252" t="s">
        <v>123</v>
      </c>
      <c r="F252" t="s">
        <v>1097</v>
      </c>
      <c r="G252" t="s">
        <v>584</v>
      </c>
      <c r="H252" t="s">
        <v>1098</v>
      </c>
      <c r="I252" t="s">
        <v>215</v>
      </c>
      <c r="J252" t="s">
        <v>1099</v>
      </c>
      <c r="K252" s="78">
        <v>0.66</v>
      </c>
      <c r="L252" t="s">
        <v>102</v>
      </c>
      <c r="M252" s="79">
        <v>4.7E-2</v>
      </c>
      <c r="N252" s="79">
        <v>7.0400000000000004E-2</v>
      </c>
      <c r="O252" s="78">
        <v>175342.27</v>
      </c>
      <c r="P252" s="78">
        <v>100.12</v>
      </c>
      <c r="Q252" s="78">
        <v>0</v>
      </c>
      <c r="R252" s="78">
        <v>175.552680724</v>
      </c>
      <c r="S252" s="79">
        <v>8.0000000000000002E-3</v>
      </c>
      <c r="T252" s="79">
        <v>1E-4</v>
      </c>
      <c r="U252" s="79">
        <v>0</v>
      </c>
    </row>
    <row r="253" spans="2:21">
      <c r="B253" t="s">
        <v>1100</v>
      </c>
      <c r="C253" t="s">
        <v>1101</v>
      </c>
      <c r="D253" t="s">
        <v>100</v>
      </c>
      <c r="E253" t="s">
        <v>123</v>
      </c>
      <c r="F253" t="s">
        <v>1102</v>
      </c>
      <c r="G253" t="s">
        <v>112</v>
      </c>
      <c r="H253" t="s">
        <v>1103</v>
      </c>
      <c r="I253" t="s">
        <v>215</v>
      </c>
      <c r="J253" t="s">
        <v>1104</v>
      </c>
      <c r="K253" s="78">
        <v>0.01</v>
      </c>
      <c r="L253" t="s">
        <v>102</v>
      </c>
      <c r="M253" s="79">
        <v>6.7000000000000004E-2</v>
      </c>
      <c r="N253" s="79">
        <v>2.3099999999999999E-2</v>
      </c>
      <c r="O253" s="78">
        <v>0.3</v>
      </c>
      <c r="P253" s="78">
        <v>106.65</v>
      </c>
      <c r="Q253" s="78">
        <v>0</v>
      </c>
      <c r="R253" s="78">
        <v>3.1995E-4</v>
      </c>
      <c r="S253" s="79">
        <v>0</v>
      </c>
      <c r="T253" s="79">
        <v>0</v>
      </c>
      <c r="U253" s="79">
        <v>0</v>
      </c>
    </row>
    <row r="254" spans="2:21">
      <c r="B254" t="s">
        <v>1105</v>
      </c>
      <c r="C254" t="s">
        <v>1106</v>
      </c>
      <c r="D254" t="s">
        <v>100</v>
      </c>
      <c r="E254" t="s">
        <v>123</v>
      </c>
      <c r="F254" t="s">
        <v>1107</v>
      </c>
      <c r="G254" t="s">
        <v>677</v>
      </c>
      <c r="H254" t="s">
        <v>1103</v>
      </c>
      <c r="I254" t="s">
        <v>215</v>
      </c>
      <c r="J254" t="s">
        <v>442</v>
      </c>
      <c r="K254" s="78">
        <v>0.5</v>
      </c>
      <c r="L254" t="s">
        <v>102</v>
      </c>
      <c r="M254" s="79">
        <v>0.04</v>
      </c>
      <c r="N254" s="79">
        <v>0.37580000000000002</v>
      </c>
      <c r="O254" s="78">
        <v>6827142.3600000003</v>
      </c>
      <c r="P254" s="78">
        <v>88</v>
      </c>
      <c r="Q254" s="78">
        <v>0</v>
      </c>
      <c r="R254" s="78">
        <v>6007.8852767999997</v>
      </c>
      <c r="S254" s="79">
        <v>1.01E-2</v>
      </c>
      <c r="T254" s="79">
        <v>3.0000000000000001E-3</v>
      </c>
      <c r="U254" s="79">
        <v>5.9999999999999995E-4</v>
      </c>
    </row>
    <row r="255" spans="2:21">
      <c r="B255" t="s">
        <v>1108</v>
      </c>
      <c r="C255" t="s">
        <v>1109</v>
      </c>
      <c r="D255" t="s">
        <v>100</v>
      </c>
      <c r="E255" t="s">
        <v>123</v>
      </c>
      <c r="F255" t="s">
        <v>1083</v>
      </c>
      <c r="G255" t="s">
        <v>125</v>
      </c>
      <c r="H255" t="s">
        <v>223</v>
      </c>
      <c r="I255" t="s">
        <v>224</v>
      </c>
      <c r="J255" t="s">
        <v>367</v>
      </c>
      <c r="K255" s="78">
        <v>3.71</v>
      </c>
      <c r="L255" t="s">
        <v>102</v>
      </c>
      <c r="M255" s="79">
        <v>4.2500000000000003E-2</v>
      </c>
      <c r="N255" s="79">
        <v>4.1200000000000001E-2</v>
      </c>
      <c r="O255" s="78">
        <v>378474.07</v>
      </c>
      <c r="P255" s="78">
        <v>100.95</v>
      </c>
      <c r="Q255" s="78">
        <v>0</v>
      </c>
      <c r="R255" s="78">
        <v>382.06957366500001</v>
      </c>
      <c r="S255" s="79">
        <v>3.0999999999999999E-3</v>
      </c>
      <c r="T255" s="79">
        <v>2.0000000000000001E-4</v>
      </c>
      <c r="U255" s="79">
        <v>0</v>
      </c>
    </row>
    <row r="256" spans="2:21">
      <c r="B256" s="80" t="s">
        <v>386</v>
      </c>
      <c r="C256" s="16"/>
      <c r="D256" s="16"/>
      <c r="E256" s="16"/>
      <c r="F256" s="16"/>
      <c r="K256" s="82">
        <v>3.58</v>
      </c>
      <c r="N256" s="81">
        <v>8.2100000000000006E-2</v>
      </c>
      <c r="O256" s="82">
        <v>58105048.170000002</v>
      </c>
      <c r="Q256" s="82">
        <v>0</v>
      </c>
      <c r="R256" s="82">
        <v>49354.67667252</v>
      </c>
      <c r="T256" s="81">
        <v>2.4799999999999999E-2</v>
      </c>
      <c r="U256" s="81">
        <v>4.4999999999999997E-3</v>
      </c>
    </row>
    <row r="257" spans="2:21">
      <c r="B257" t="s">
        <v>1110</v>
      </c>
      <c r="C257" t="s">
        <v>1111</v>
      </c>
      <c r="D257" t="s">
        <v>100</v>
      </c>
      <c r="E257" t="s">
        <v>123</v>
      </c>
      <c r="F257" t="s">
        <v>1112</v>
      </c>
      <c r="G257" t="s">
        <v>1113</v>
      </c>
      <c r="H257" t="s">
        <v>508</v>
      </c>
      <c r="I257" t="s">
        <v>215</v>
      </c>
      <c r="J257" t="s">
        <v>1114</v>
      </c>
      <c r="K257" s="78">
        <v>2.5299999999999998</v>
      </c>
      <c r="L257" t="s">
        <v>102</v>
      </c>
      <c r="M257" s="79">
        <v>3.49E-2</v>
      </c>
      <c r="N257" s="79">
        <v>5.1799999999999999E-2</v>
      </c>
      <c r="O257" s="78">
        <v>23327621.190000001</v>
      </c>
      <c r="P257" s="78">
        <v>96.05</v>
      </c>
      <c r="Q257" s="78">
        <v>0</v>
      </c>
      <c r="R257" s="78">
        <v>22406.180152994999</v>
      </c>
      <c r="S257" s="79">
        <v>1.1599999999999999E-2</v>
      </c>
      <c r="T257" s="79">
        <v>1.12E-2</v>
      </c>
      <c r="U257" s="79">
        <v>2.0999999999999999E-3</v>
      </c>
    </row>
    <row r="258" spans="2:21">
      <c r="B258" t="s">
        <v>1115</v>
      </c>
      <c r="C258" t="s">
        <v>1116</v>
      </c>
      <c r="D258" t="s">
        <v>100</v>
      </c>
      <c r="E258" t="s">
        <v>123</v>
      </c>
      <c r="F258" t="s">
        <v>1117</v>
      </c>
      <c r="G258" t="s">
        <v>1113</v>
      </c>
      <c r="H258" t="s">
        <v>767</v>
      </c>
      <c r="I258" t="s">
        <v>150</v>
      </c>
      <c r="J258" t="s">
        <v>367</v>
      </c>
      <c r="K258" s="78">
        <v>1.68</v>
      </c>
      <c r="L258" t="s">
        <v>102</v>
      </c>
      <c r="M258" s="79">
        <v>4.4999999999999998E-2</v>
      </c>
      <c r="N258" s="79">
        <v>0.15240000000000001</v>
      </c>
      <c r="O258" s="78">
        <v>229594.49</v>
      </c>
      <c r="P258" s="78">
        <v>79.87</v>
      </c>
      <c r="Q258" s="78">
        <v>0</v>
      </c>
      <c r="R258" s="78">
        <v>183.377119163</v>
      </c>
      <c r="S258" s="79">
        <v>2.0000000000000001E-4</v>
      </c>
      <c r="T258" s="79">
        <v>1E-4</v>
      </c>
      <c r="U258" s="79">
        <v>0</v>
      </c>
    </row>
    <row r="259" spans="2:21">
      <c r="B259" t="s">
        <v>1118</v>
      </c>
      <c r="C259" t="s">
        <v>1119</v>
      </c>
      <c r="D259" t="s">
        <v>100</v>
      </c>
      <c r="E259" t="s">
        <v>123</v>
      </c>
      <c r="F259" t="s">
        <v>1120</v>
      </c>
      <c r="G259" t="s">
        <v>1113</v>
      </c>
      <c r="H259" t="s">
        <v>767</v>
      </c>
      <c r="I259" t="s">
        <v>150</v>
      </c>
      <c r="J259" t="s">
        <v>1121</v>
      </c>
      <c r="K259" s="78">
        <v>4.93</v>
      </c>
      <c r="L259" t="s">
        <v>102</v>
      </c>
      <c r="M259" s="79">
        <v>4.6899999999999997E-2</v>
      </c>
      <c r="N259" s="79">
        <v>0.1104</v>
      </c>
      <c r="O259" s="78">
        <v>19765546.59</v>
      </c>
      <c r="P259" s="78">
        <v>76.150000000000006</v>
      </c>
      <c r="Q259" s="78">
        <v>0</v>
      </c>
      <c r="R259" s="78">
        <v>15051.463728285</v>
      </c>
      <c r="S259" s="79">
        <v>1.23E-2</v>
      </c>
      <c r="T259" s="79">
        <v>7.6E-3</v>
      </c>
      <c r="U259" s="79">
        <v>1.4E-3</v>
      </c>
    </row>
    <row r="260" spans="2:21">
      <c r="B260" t="s">
        <v>1122</v>
      </c>
      <c r="C260" t="s">
        <v>1123</v>
      </c>
      <c r="D260" t="s">
        <v>100</v>
      </c>
      <c r="E260" t="s">
        <v>123</v>
      </c>
      <c r="F260" t="s">
        <v>1120</v>
      </c>
      <c r="G260" t="s">
        <v>1113</v>
      </c>
      <c r="H260" t="s">
        <v>767</v>
      </c>
      <c r="I260" t="s">
        <v>150</v>
      </c>
      <c r="J260" t="s">
        <v>1124</v>
      </c>
      <c r="K260" s="78">
        <v>4.63</v>
      </c>
      <c r="L260" t="s">
        <v>102</v>
      </c>
      <c r="M260" s="79">
        <v>4.6899999999999997E-2</v>
      </c>
      <c r="N260" s="79">
        <v>0.11600000000000001</v>
      </c>
      <c r="O260" s="78">
        <v>10025428.17</v>
      </c>
      <c r="P260" s="78">
        <v>74.19</v>
      </c>
      <c r="Q260" s="78">
        <v>0</v>
      </c>
      <c r="R260" s="78">
        <v>7437.8651593229997</v>
      </c>
      <c r="S260" s="79">
        <v>5.1000000000000004E-3</v>
      </c>
      <c r="T260" s="79">
        <v>3.7000000000000002E-3</v>
      </c>
      <c r="U260" s="79">
        <v>6.9999999999999999E-4</v>
      </c>
    </row>
    <row r="261" spans="2:21">
      <c r="B261" t="s">
        <v>1125</v>
      </c>
      <c r="C261" t="s">
        <v>1126</v>
      </c>
      <c r="D261" t="s">
        <v>100</v>
      </c>
      <c r="E261" t="s">
        <v>123</v>
      </c>
      <c r="F261" t="s">
        <v>835</v>
      </c>
      <c r="G261" t="s">
        <v>584</v>
      </c>
      <c r="H261" t="s">
        <v>836</v>
      </c>
      <c r="I261" t="s">
        <v>215</v>
      </c>
      <c r="J261" t="s">
        <v>317</v>
      </c>
      <c r="K261" s="78">
        <v>3.39</v>
      </c>
      <c r="L261" t="s">
        <v>102</v>
      </c>
      <c r="M261" s="79">
        <v>4.7E-2</v>
      </c>
      <c r="N261" s="79">
        <v>8.1100000000000005E-2</v>
      </c>
      <c r="O261" s="78">
        <v>1931070.33</v>
      </c>
      <c r="P261" s="78">
        <v>87.38</v>
      </c>
      <c r="Q261" s="78">
        <v>0</v>
      </c>
      <c r="R261" s="78">
        <v>1687.3692543540001</v>
      </c>
      <c r="S261" s="79">
        <v>2.7000000000000001E-3</v>
      </c>
      <c r="T261" s="79">
        <v>8.0000000000000004E-4</v>
      </c>
      <c r="U261" s="79">
        <v>2.0000000000000001E-4</v>
      </c>
    </row>
    <row r="262" spans="2:21">
      <c r="B262" t="s">
        <v>1127</v>
      </c>
      <c r="C262" t="s">
        <v>1128</v>
      </c>
      <c r="D262" t="s">
        <v>100</v>
      </c>
      <c r="E262" t="s">
        <v>123</v>
      </c>
      <c r="F262" t="s">
        <v>835</v>
      </c>
      <c r="G262" t="s">
        <v>584</v>
      </c>
      <c r="H262" t="s">
        <v>836</v>
      </c>
      <c r="I262" t="s">
        <v>215</v>
      </c>
      <c r="J262" t="s">
        <v>1129</v>
      </c>
      <c r="K262" s="78">
        <v>2.0499999999999998</v>
      </c>
      <c r="L262" t="s">
        <v>102</v>
      </c>
      <c r="M262" s="79">
        <v>6.7000000000000004E-2</v>
      </c>
      <c r="N262" s="79">
        <v>7.7200000000000005E-2</v>
      </c>
      <c r="O262" s="78">
        <v>2825787.4</v>
      </c>
      <c r="P262" s="78">
        <v>91.6</v>
      </c>
      <c r="Q262" s="78">
        <v>0</v>
      </c>
      <c r="R262" s="78">
        <v>2588.4212584000002</v>
      </c>
      <c r="S262" s="79">
        <v>2.5000000000000001E-3</v>
      </c>
      <c r="T262" s="79">
        <v>1.2999999999999999E-3</v>
      </c>
      <c r="U262" s="79">
        <v>2.0000000000000001E-4</v>
      </c>
    </row>
    <row r="263" spans="2:21">
      <c r="B263" s="80" t="s">
        <v>1130</v>
      </c>
      <c r="C263" s="16"/>
      <c r="D263" s="16"/>
      <c r="E263" s="16"/>
      <c r="F263" s="16"/>
      <c r="K263" s="82">
        <v>0</v>
      </c>
      <c r="N263" s="81">
        <v>0</v>
      </c>
      <c r="O263" s="82">
        <v>0</v>
      </c>
      <c r="Q263" s="82">
        <v>0</v>
      </c>
      <c r="R263" s="82">
        <v>0</v>
      </c>
      <c r="T263" s="81">
        <v>0</v>
      </c>
      <c r="U263" s="81">
        <v>0</v>
      </c>
    </row>
    <row r="264" spans="2:21">
      <c r="B264" t="s">
        <v>223</v>
      </c>
      <c r="C264" t="s">
        <v>223</v>
      </c>
      <c r="D264" s="16"/>
      <c r="E264" s="16"/>
      <c r="F264" s="16"/>
      <c r="G264" t="s">
        <v>223</v>
      </c>
      <c r="H264" t="s">
        <v>223</v>
      </c>
      <c r="K264" s="78">
        <v>0</v>
      </c>
      <c r="L264" t="s">
        <v>223</v>
      </c>
      <c r="M264" s="79">
        <v>0</v>
      </c>
      <c r="N264" s="79">
        <v>0</v>
      </c>
      <c r="O264" s="78">
        <v>0</v>
      </c>
      <c r="P264" s="78">
        <v>0</v>
      </c>
      <c r="R264" s="78">
        <v>0</v>
      </c>
      <c r="S264" s="79">
        <v>0</v>
      </c>
      <c r="T264" s="79">
        <v>0</v>
      </c>
      <c r="U264" s="79">
        <v>0</v>
      </c>
    </row>
    <row r="265" spans="2:21">
      <c r="B265" s="80" t="s">
        <v>260</v>
      </c>
      <c r="C265" s="16"/>
      <c r="D265" s="16"/>
      <c r="E265" s="16"/>
      <c r="F265" s="16"/>
      <c r="K265" s="82">
        <v>8.48</v>
      </c>
      <c r="N265" s="81">
        <v>5.5899999999999998E-2</v>
      </c>
      <c r="O265" s="82">
        <v>103015481.91</v>
      </c>
      <c r="Q265" s="82">
        <v>0</v>
      </c>
      <c r="R265" s="82">
        <v>360602.55808329908</v>
      </c>
      <c r="T265" s="81">
        <v>0.18099999999999999</v>
      </c>
      <c r="U265" s="81">
        <v>3.32E-2</v>
      </c>
    </row>
    <row r="266" spans="2:21">
      <c r="B266" s="80" t="s">
        <v>387</v>
      </c>
      <c r="C266" s="16"/>
      <c r="D266" s="16"/>
      <c r="E266" s="16"/>
      <c r="F266" s="16"/>
      <c r="K266" s="82">
        <v>7.08</v>
      </c>
      <c r="N266" s="81">
        <v>5.6599999999999998E-2</v>
      </c>
      <c r="O266" s="82">
        <v>8651237.5899999999</v>
      </c>
      <c r="Q266" s="82">
        <v>0</v>
      </c>
      <c r="R266" s="82">
        <v>32633.090622207332</v>
      </c>
      <c r="T266" s="81">
        <v>1.6400000000000001E-2</v>
      </c>
      <c r="U266" s="81">
        <v>3.0000000000000001E-3</v>
      </c>
    </row>
    <row r="267" spans="2:21">
      <c r="B267" t="s">
        <v>1131</v>
      </c>
      <c r="C267" t="s">
        <v>1132</v>
      </c>
      <c r="D267" t="s">
        <v>1133</v>
      </c>
      <c r="E267" t="s">
        <v>1134</v>
      </c>
      <c r="F267" t="s">
        <v>1135</v>
      </c>
      <c r="G267" t="s">
        <v>1136</v>
      </c>
      <c r="H267" t="s">
        <v>836</v>
      </c>
      <c r="I267" t="s">
        <v>215</v>
      </c>
      <c r="J267" t="s">
        <v>312</v>
      </c>
      <c r="K267" s="78">
        <v>4.17</v>
      </c>
      <c r="L267" t="s">
        <v>110</v>
      </c>
      <c r="M267" s="79">
        <v>0.06</v>
      </c>
      <c r="N267" s="79">
        <v>6.3700000000000007E-2</v>
      </c>
      <c r="O267" s="78">
        <v>1388991.19</v>
      </c>
      <c r="P267" s="78">
        <v>99.703333329853649</v>
      </c>
      <c r="Q267" s="78">
        <v>0</v>
      </c>
      <c r="R267" s="78">
        <v>5401.4104738980304</v>
      </c>
      <c r="S267" s="79">
        <v>1.4E-3</v>
      </c>
      <c r="T267" s="79">
        <v>2.7000000000000001E-3</v>
      </c>
      <c r="U267" s="79">
        <v>5.0000000000000001E-4</v>
      </c>
    </row>
    <row r="268" spans="2:21">
      <c r="B268" t="s">
        <v>1137</v>
      </c>
      <c r="C268" t="s">
        <v>1138</v>
      </c>
      <c r="D268" t="s">
        <v>1139</v>
      </c>
      <c r="E268" t="s">
        <v>1134</v>
      </c>
      <c r="F268" t="s">
        <v>1140</v>
      </c>
      <c r="G268" t="s">
        <v>1113</v>
      </c>
      <c r="H268" t="s">
        <v>1141</v>
      </c>
      <c r="I268" t="s">
        <v>259</v>
      </c>
      <c r="J268" t="s">
        <v>303</v>
      </c>
      <c r="K268" s="78">
        <v>4.92</v>
      </c>
      <c r="L268" t="s">
        <v>106</v>
      </c>
      <c r="M268" s="79">
        <v>5.4100000000000002E-2</v>
      </c>
      <c r="N268" s="79">
        <v>6.4699999999999994E-2</v>
      </c>
      <c r="O268" s="78">
        <v>2220507.6</v>
      </c>
      <c r="P268" s="78">
        <v>96.352999998739023</v>
      </c>
      <c r="Q268" s="78">
        <v>0</v>
      </c>
      <c r="R268" s="78">
        <v>7627.4090770069997</v>
      </c>
      <c r="S268" s="79">
        <v>0</v>
      </c>
      <c r="T268" s="79">
        <v>3.8E-3</v>
      </c>
      <c r="U268" s="79">
        <v>6.9999999999999999E-4</v>
      </c>
    </row>
    <row r="269" spans="2:21">
      <c r="B269" t="s">
        <v>1142</v>
      </c>
      <c r="C269" t="s">
        <v>1143</v>
      </c>
      <c r="D269" t="s">
        <v>123</v>
      </c>
      <c r="E269" t="s">
        <v>1134</v>
      </c>
      <c r="F269" t="s">
        <v>924</v>
      </c>
      <c r="G269" t="s">
        <v>640</v>
      </c>
      <c r="H269" t="s">
        <v>1141</v>
      </c>
      <c r="I269" t="s">
        <v>259</v>
      </c>
      <c r="J269" t="s">
        <v>303</v>
      </c>
      <c r="K269" s="78">
        <v>10.97</v>
      </c>
      <c r="L269" t="s">
        <v>106</v>
      </c>
      <c r="M269" s="79">
        <v>6.4399999999999999E-2</v>
      </c>
      <c r="N269" s="79">
        <v>5.4800000000000001E-2</v>
      </c>
      <c r="O269" s="78">
        <v>3443779.8</v>
      </c>
      <c r="P269" s="78">
        <v>112.12500000000041</v>
      </c>
      <c r="Q269" s="78">
        <v>0</v>
      </c>
      <c r="R269" s="78">
        <v>13765.670329173799</v>
      </c>
      <c r="S269" s="79">
        <v>0</v>
      </c>
      <c r="T269" s="79">
        <v>6.8999999999999999E-3</v>
      </c>
      <c r="U269" s="79">
        <v>1.2999999999999999E-3</v>
      </c>
    </row>
    <row r="270" spans="2:21">
      <c r="B270" t="s">
        <v>1144</v>
      </c>
      <c r="C270" t="s">
        <v>1145</v>
      </c>
      <c r="D270" t="s">
        <v>1139</v>
      </c>
      <c r="E270" t="s">
        <v>1134</v>
      </c>
      <c r="F270" t="s">
        <v>1140</v>
      </c>
      <c r="G270" t="s">
        <v>1113</v>
      </c>
      <c r="H270" t="s">
        <v>223</v>
      </c>
      <c r="I270" t="s">
        <v>224</v>
      </c>
      <c r="J270" t="s">
        <v>303</v>
      </c>
      <c r="K270" s="78">
        <v>3.42</v>
      </c>
      <c r="L270" t="s">
        <v>106</v>
      </c>
      <c r="M270" s="79">
        <v>5.0799999999999998E-2</v>
      </c>
      <c r="N270" s="79">
        <v>4.3900000000000002E-2</v>
      </c>
      <c r="O270" s="78">
        <v>1597959</v>
      </c>
      <c r="P270" s="78">
        <v>102.49050000031291</v>
      </c>
      <c r="Q270" s="78">
        <v>0</v>
      </c>
      <c r="R270" s="78">
        <v>5838.6007421285003</v>
      </c>
      <c r="S270" s="79">
        <v>0</v>
      </c>
      <c r="T270" s="79">
        <v>2.8999999999999998E-3</v>
      </c>
      <c r="U270" s="79">
        <v>5.0000000000000001E-4</v>
      </c>
    </row>
    <row r="271" spans="2:21">
      <c r="B271" s="80" t="s">
        <v>388</v>
      </c>
      <c r="C271" s="16"/>
      <c r="D271" s="16"/>
      <c r="E271" s="16"/>
      <c r="F271" s="16"/>
      <c r="K271" s="82">
        <v>8.6199999999999992</v>
      </c>
      <c r="N271" s="81">
        <v>5.5899999999999998E-2</v>
      </c>
      <c r="O271" s="82">
        <v>94364244.319999993</v>
      </c>
      <c r="Q271" s="82">
        <v>0</v>
      </c>
      <c r="R271" s="82">
        <v>327969.46746109176</v>
      </c>
      <c r="T271" s="81">
        <v>0.16470000000000001</v>
      </c>
      <c r="U271" s="81">
        <v>3.0200000000000001E-2</v>
      </c>
    </row>
    <row r="272" spans="2:21">
      <c r="B272" t="s">
        <v>1146</v>
      </c>
      <c r="C272" t="s">
        <v>1147</v>
      </c>
      <c r="D272" t="s">
        <v>123</v>
      </c>
      <c r="E272" t="s">
        <v>1134</v>
      </c>
      <c r="F272" t="s">
        <v>1148</v>
      </c>
      <c r="G272" t="s">
        <v>1149</v>
      </c>
      <c r="H272" t="s">
        <v>1150</v>
      </c>
      <c r="I272" t="s">
        <v>259</v>
      </c>
      <c r="J272" t="s">
        <v>367</v>
      </c>
      <c r="K272" s="78">
        <v>8.51</v>
      </c>
      <c r="L272" t="s">
        <v>106</v>
      </c>
      <c r="M272" s="79">
        <v>3.5999999999999997E-2</v>
      </c>
      <c r="N272" s="79">
        <v>3.4000000000000002E-2</v>
      </c>
      <c r="O272" s="78">
        <v>1147926.6000000001</v>
      </c>
      <c r="P272" s="78">
        <v>101.93000367092365</v>
      </c>
      <c r="Q272" s="78">
        <v>0</v>
      </c>
      <c r="R272" s="78">
        <v>4171.3409949770503</v>
      </c>
      <c r="S272" s="79">
        <v>0</v>
      </c>
      <c r="T272" s="79">
        <v>2.0999999999999999E-3</v>
      </c>
      <c r="U272" s="79">
        <v>4.0000000000000002E-4</v>
      </c>
    </row>
    <row r="273" spans="2:21">
      <c r="B273" t="s">
        <v>1151</v>
      </c>
      <c r="C273" t="s">
        <v>1152</v>
      </c>
      <c r="D273" t="s">
        <v>123</v>
      </c>
      <c r="E273" t="s">
        <v>1134</v>
      </c>
      <c r="F273" t="s">
        <v>1153</v>
      </c>
      <c r="G273" t="s">
        <v>1149</v>
      </c>
      <c r="H273" t="s">
        <v>1150</v>
      </c>
      <c r="I273" t="s">
        <v>259</v>
      </c>
      <c r="J273" t="s">
        <v>367</v>
      </c>
      <c r="K273" s="78">
        <v>8.6</v>
      </c>
      <c r="L273" t="s">
        <v>106</v>
      </c>
      <c r="M273" s="79">
        <v>3.3799999999999997E-2</v>
      </c>
      <c r="N273" s="79">
        <v>3.2399999999999998E-2</v>
      </c>
      <c r="O273" s="78">
        <v>1262719.26</v>
      </c>
      <c r="P273" s="78">
        <v>101.27522131337403</v>
      </c>
      <c r="Q273" s="78">
        <v>0</v>
      </c>
      <c r="R273" s="78">
        <v>4558.9994500941502</v>
      </c>
      <c r="S273" s="79">
        <v>0</v>
      </c>
      <c r="T273" s="79">
        <v>2.3E-3</v>
      </c>
      <c r="U273" s="79">
        <v>4.0000000000000002E-4</v>
      </c>
    </row>
    <row r="274" spans="2:21">
      <c r="B274" t="s">
        <v>1154</v>
      </c>
      <c r="C274" t="s">
        <v>1155</v>
      </c>
      <c r="D274" t="s">
        <v>123</v>
      </c>
      <c r="E274" t="s">
        <v>1134</v>
      </c>
      <c r="F274" t="s">
        <v>1156</v>
      </c>
      <c r="G274" t="s">
        <v>1157</v>
      </c>
      <c r="H274" t="s">
        <v>1150</v>
      </c>
      <c r="I274" t="s">
        <v>259</v>
      </c>
      <c r="J274" t="s">
        <v>367</v>
      </c>
      <c r="K274" s="78">
        <v>8.7799999999999994</v>
      </c>
      <c r="L274" t="s">
        <v>106</v>
      </c>
      <c r="M274" s="79">
        <v>3.3000000000000002E-2</v>
      </c>
      <c r="N274" s="79">
        <v>3.3300000000000003E-2</v>
      </c>
      <c r="O274" s="78">
        <v>975737.61</v>
      </c>
      <c r="P274" s="78">
        <v>99.935016389149979</v>
      </c>
      <c r="Q274" s="78">
        <v>0</v>
      </c>
      <c r="R274" s="78">
        <v>3476.24412177056</v>
      </c>
      <c r="S274" s="79">
        <v>0</v>
      </c>
      <c r="T274" s="79">
        <v>1.6999999999999999E-3</v>
      </c>
      <c r="U274" s="79">
        <v>2.9999999999999997E-4</v>
      </c>
    </row>
    <row r="275" spans="2:21">
      <c r="B275" t="s">
        <v>1158</v>
      </c>
      <c r="C275" t="s">
        <v>1159</v>
      </c>
      <c r="D275" t="s">
        <v>1139</v>
      </c>
      <c r="E275" t="s">
        <v>123</v>
      </c>
      <c r="F275" t="s">
        <v>1160</v>
      </c>
      <c r="G275" t="s">
        <v>1161</v>
      </c>
      <c r="H275" t="s">
        <v>1150</v>
      </c>
      <c r="I275" t="s">
        <v>259</v>
      </c>
      <c r="J275" t="s">
        <v>312</v>
      </c>
      <c r="K275" s="78">
        <v>4.62</v>
      </c>
      <c r="L275" t="s">
        <v>106</v>
      </c>
      <c r="M275" s="79">
        <v>0</v>
      </c>
      <c r="N275" s="79">
        <v>2.8000000000000001E-2</v>
      </c>
      <c r="O275" s="78">
        <v>292721.28000000003</v>
      </c>
      <c r="P275" s="78">
        <v>310.8679790351361</v>
      </c>
      <c r="Q275" s="78">
        <v>0</v>
      </c>
      <c r="R275" s="78">
        <v>909.97672734178195</v>
      </c>
      <c r="S275" s="79">
        <v>5.9999999999999995E-4</v>
      </c>
      <c r="T275" s="79">
        <v>5.0000000000000001E-4</v>
      </c>
      <c r="U275" s="79">
        <v>1E-4</v>
      </c>
    </row>
    <row r="276" spans="2:21">
      <c r="B276" t="s">
        <v>1162</v>
      </c>
      <c r="C276" t="s">
        <v>1163</v>
      </c>
      <c r="D276" t="s">
        <v>1133</v>
      </c>
      <c r="E276" t="s">
        <v>1134</v>
      </c>
      <c r="F276" t="s">
        <v>1164</v>
      </c>
      <c r="G276" t="s">
        <v>1161</v>
      </c>
      <c r="H276" t="s">
        <v>1150</v>
      </c>
      <c r="I276" t="s">
        <v>259</v>
      </c>
      <c r="J276" t="s">
        <v>367</v>
      </c>
      <c r="K276" s="78">
        <v>20.82</v>
      </c>
      <c r="L276" t="s">
        <v>106</v>
      </c>
      <c r="M276" s="79">
        <v>3.85E-2</v>
      </c>
      <c r="N276" s="79">
        <v>3.7499999999999999E-2</v>
      </c>
      <c r="O276" s="78">
        <v>1549700.91</v>
      </c>
      <c r="P276" s="78">
        <v>101.96251912655846</v>
      </c>
      <c r="Q276" s="78">
        <v>0</v>
      </c>
      <c r="R276" s="78">
        <v>5633.1067193108101</v>
      </c>
      <c r="S276" s="79">
        <v>4.0000000000000002E-4</v>
      </c>
      <c r="T276" s="79">
        <v>2.8E-3</v>
      </c>
      <c r="U276" s="79">
        <v>5.0000000000000001E-4</v>
      </c>
    </row>
    <row r="277" spans="2:21">
      <c r="B277" t="s">
        <v>1165</v>
      </c>
      <c r="C277" t="s">
        <v>1166</v>
      </c>
      <c r="D277" t="s">
        <v>123</v>
      </c>
      <c r="E277" t="s">
        <v>1134</v>
      </c>
      <c r="F277" t="s">
        <v>1167</v>
      </c>
      <c r="G277" t="s">
        <v>1168</v>
      </c>
      <c r="H277" t="s">
        <v>1150</v>
      </c>
      <c r="I277" t="s">
        <v>259</v>
      </c>
      <c r="J277" t="s">
        <v>367</v>
      </c>
      <c r="K277" s="78">
        <v>7.76</v>
      </c>
      <c r="L277" t="s">
        <v>106</v>
      </c>
      <c r="M277" s="79">
        <v>5.9499999999999997E-2</v>
      </c>
      <c r="N277" s="79">
        <v>5.2600000000000001E-2</v>
      </c>
      <c r="O277" s="78">
        <v>573963.30000000005</v>
      </c>
      <c r="P277" s="78">
        <v>105.82825682338922</v>
      </c>
      <c r="Q277" s="78">
        <v>0</v>
      </c>
      <c r="R277" s="78">
        <v>2165.4357412737399</v>
      </c>
      <c r="S277" s="79">
        <v>0</v>
      </c>
      <c r="T277" s="79">
        <v>1.1000000000000001E-3</v>
      </c>
      <c r="U277" s="79">
        <v>2.0000000000000001E-4</v>
      </c>
    </row>
    <row r="278" spans="2:21">
      <c r="B278" t="s">
        <v>1169</v>
      </c>
      <c r="C278" t="s">
        <v>1170</v>
      </c>
      <c r="D278" t="s">
        <v>1133</v>
      </c>
      <c r="E278" t="s">
        <v>1134</v>
      </c>
      <c r="F278" t="s">
        <v>1164</v>
      </c>
      <c r="G278" t="s">
        <v>1171</v>
      </c>
      <c r="H278" t="s">
        <v>1172</v>
      </c>
      <c r="I278" t="s">
        <v>259</v>
      </c>
      <c r="J278" t="s">
        <v>367</v>
      </c>
      <c r="K278" s="78">
        <v>14.29</v>
      </c>
      <c r="L278" t="s">
        <v>110</v>
      </c>
      <c r="M278" s="79">
        <v>3.6999999999999998E-2</v>
      </c>
      <c r="N278" s="79">
        <v>3.5200000000000002E-2</v>
      </c>
      <c r="O278" s="78">
        <v>746152.29</v>
      </c>
      <c r="P278" s="78">
        <v>102.60010929015566</v>
      </c>
      <c r="Q278" s="78">
        <v>0</v>
      </c>
      <c r="R278" s="78">
        <v>2985.8866194624002</v>
      </c>
      <c r="S278" s="79">
        <v>4.0000000000000002E-4</v>
      </c>
      <c r="T278" s="79">
        <v>1.5E-3</v>
      </c>
      <c r="U278" s="79">
        <v>2.9999999999999997E-4</v>
      </c>
    </row>
    <row r="279" spans="2:21">
      <c r="B279" t="s">
        <v>1173</v>
      </c>
      <c r="C279" t="s">
        <v>1174</v>
      </c>
      <c r="D279" t="s">
        <v>1175</v>
      </c>
      <c r="E279" t="s">
        <v>1134</v>
      </c>
      <c r="F279" t="s">
        <v>1176</v>
      </c>
      <c r="G279" t="s">
        <v>1177</v>
      </c>
      <c r="H279" t="s">
        <v>1178</v>
      </c>
      <c r="I279" t="s">
        <v>229</v>
      </c>
      <c r="J279" t="s">
        <v>420</v>
      </c>
      <c r="K279" s="78">
        <v>4.01</v>
      </c>
      <c r="L279" t="s">
        <v>106</v>
      </c>
      <c r="M279" s="79">
        <v>4.4999999999999998E-2</v>
      </c>
      <c r="N279" s="79">
        <v>6.6600000000000006E-2</v>
      </c>
      <c r="O279" s="78">
        <v>746.15</v>
      </c>
      <c r="P279" s="78">
        <v>93.848502512899557</v>
      </c>
      <c r="Q279" s="78">
        <v>0</v>
      </c>
      <c r="R279" s="78">
        <v>2.4963933943474999</v>
      </c>
      <c r="S279" s="79">
        <v>0</v>
      </c>
      <c r="T279" s="79">
        <v>0</v>
      </c>
      <c r="U279" s="79">
        <v>0</v>
      </c>
    </row>
    <row r="280" spans="2:21">
      <c r="B280" t="s">
        <v>1179</v>
      </c>
      <c r="C280" t="s">
        <v>1180</v>
      </c>
      <c r="D280" t="s">
        <v>123</v>
      </c>
      <c r="E280" t="s">
        <v>1134</v>
      </c>
      <c r="F280" t="s">
        <v>1181</v>
      </c>
      <c r="G280" t="s">
        <v>1149</v>
      </c>
      <c r="H280" t="s">
        <v>836</v>
      </c>
      <c r="I280" t="s">
        <v>215</v>
      </c>
      <c r="J280" t="s">
        <v>1182</v>
      </c>
      <c r="K280" s="78">
        <v>6.56</v>
      </c>
      <c r="L280" t="s">
        <v>106</v>
      </c>
      <c r="M280" s="79">
        <v>5.1299999999999998E-2</v>
      </c>
      <c r="N280" s="79">
        <v>5.67E-2</v>
      </c>
      <c r="O280" s="78">
        <v>690764.83</v>
      </c>
      <c r="P280" s="78">
        <v>99.882597227163529</v>
      </c>
      <c r="Q280" s="78">
        <v>0</v>
      </c>
      <c r="R280" s="78">
        <v>2459.6854857161302</v>
      </c>
      <c r="S280" s="79">
        <v>1.4E-3</v>
      </c>
      <c r="T280" s="79">
        <v>1.1999999999999999E-3</v>
      </c>
      <c r="U280" s="79">
        <v>2.0000000000000001E-4</v>
      </c>
    </row>
    <row r="281" spans="2:21">
      <c r="B281" t="s">
        <v>1183</v>
      </c>
      <c r="C281" t="s">
        <v>1184</v>
      </c>
      <c r="D281" t="s">
        <v>123</v>
      </c>
      <c r="E281" t="s">
        <v>1134</v>
      </c>
      <c r="F281" t="s">
        <v>1185</v>
      </c>
      <c r="G281" t="s">
        <v>1136</v>
      </c>
      <c r="H281" t="s">
        <v>1186</v>
      </c>
      <c r="I281" t="s">
        <v>259</v>
      </c>
      <c r="J281" t="s">
        <v>323</v>
      </c>
      <c r="K281" s="78">
        <v>8.0299999999999994</v>
      </c>
      <c r="L281" t="s">
        <v>110</v>
      </c>
      <c r="M281" s="79">
        <v>2.8799999999999999E-2</v>
      </c>
      <c r="N281" s="79">
        <v>3.39E-2</v>
      </c>
      <c r="O281" s="78">
        <v>1182364.3999999999</v>
      </c>
      <c r="P281" s="78">
        <v>97.580087768165782</v>
      </c>
      <c r="Q281" s="78">
        <v>0</v>
      </c>
      <c r="R281" s="78">
        <v>4499.9797807780096</v>
      </c>
      <c r="S281" s="79">
        <v>1.1999999999999999E-3</v>
      </c>
      <c r="T281" s="79">
        <v>2.3E-3</v>
      </c>
      <c r="U281" s="79">
        <v>4.0000000000000002E-4</v>
      </c>
    </row>
    <row r="282" spans="2:21">
      <c r="B282" t="s">
        <v>1187</v>
      </c>
      <c r="C282" t="s">
        <v>1188</v>
      </c>
      <c r="D282" t="s">
        <v>123</v>
      </c>
      <c r="E282" t="s">
        <v>1134</v>
      </c>
      <c r="F282" t="s">
        <v>1189</v>
      </c>
      <c r="G282" t="s">
        <v>1190</v>
      </c>
      <c r="H282" t="s">
        <v>846</v>
      </c>
      <c r="I282" t="s">
        <v>259</v>
      </c>
      <c r="J282" t="s">
        <v>544</v>
      </c>
      <c r="K282" s="78">
        <v>7.73</v>
      </c>
      <c r="L282" t="s">
        <v>106</v>
      </c>
      <c r="M282" s="79">
        <v>4.1099999999999998E-2</v>
      </c>
      <c r="N282" s="79">
        <v>4.6300000000000001E-2</v>
      </c>
      <c r="O282" s="78">
        <v>1262719.26</v>
      </c>
      <c r="P282" s="78">
        <v>94.728499998091308</v>
      </c>
      <c r="Q282" s="78">
        <v>0</v>
      </c>
      <c r="R282" s="78">
        <v>4264.2926255695202</v>
      </c>
      <c r="S282" s="79">
        <v>1E-3</v>
      </c>
      <c r="T282" s="79">
        <v>2.0999999999999999E-3</v>
      </c>
      <c r="U282" s="79">
        <v>4.0000000000000002E-4</v>
      </c>
    </row>
    <row r="283" spans="2:21">
      <c r="B283" t="s">
        <v>1191</v>
      </c>
      <c r="C283" t="s">
        <v>1192</v>
      </c>
      <c r="D283" t="s">
        <v>123</v>
      </c>
      <c r="E283" t="s">
        <v>1134</v>
      </c>
      <c r="F283" t="s">
        <v>1193</v>
      </c>
      <c r="G283" t="s">
        <v>1136</v>
      </c>
      <c r="H283" t="s">
        <v>1194</v>
      </c>
      <c r="I283" t="s">
        <v>229</v>
      </c>
      <c r="J283" t="s">
        <v>544</v>
      </c>
      <c r="K283" s="78">
        <v>15.81</v>
      </c>
      <c r="L283" t="s">
        <v>106</v>
      </c>
      <c r="M283" s="79">
        <v>4.4499999999999998E-2</v>
      </c>
      <c r="N283" s="79">
        <v>3.8100000000000002E-2</v>
      </c>
      <c r="O283" s="78">
        <v>1770791.57</v>
      </c>
      <c r="P283" s="78">
        <v>109.70949553599151</v>
      </c>
      <c r="Q283" s="78">
        <v>0</v>
      </c>
      <c r="R283" s="78">
        <v>6925.8199669416799</v>
      </c>
      <c r="S283" s="79">
        <v>8.9999999999999998E-4</v>
      </c>
      <c r="T283" s="79">
        <v>3.5000000000000001E-3</v>
      </c>
      <c r="U283" s="79">
        <v>5.9999999999999995E-4</v>
      </c>
    </row>
    <row r="284" spans="2:21">
      <c r="B284" t="s">
        <v>1195</v>
      </c>
      <c r="C284" t="s">
        <v>1196</v>
      </c>
      <c r="D284" t="s">
        <v>123</v>
      </c>
      <c r="E284" t="s">
        <v>1134</v>
      </c>
      <c r="F284" t="s">
        <v>1197</v>
      </c>
      <c r="G284" t="s">
        <v>1171</v>
      </c>
      <c r="H284" t="s">
        <v>846</v>
      </c>
      <c r="I284" t="s">
        <v>259</v>
      </c>
      <c r="J284" t="s">
        <v>303</v>
      </c>
      <c r="K284" s="78">
        <v>15.57</v>
      </c>
      <c r="L284" t="s">
        <v>106</v>
      </c>
      <c r="M284" s="79">
        <v>5.5500000000000001E-2</v>
      </c>
      <c r="N284" s="79">
        <v>4.3799999999999999E-2</v>
      </c>
      <c r="O284" s="78">
        <v>1434908.25</v>
      </c>
      <c r="P284" s="78">
        <v>118.28276933873822</v>
      </c>
      <c r="Q284" s="78">
        <v>0</v>
      </c>
      <c r="R284" s="78">
        <v>6050.6934535071396</v>
      </c>
      <c r="S284" s="79">
        <v>0</v>
      </c>
      <c r="T284" s="79">
        <v>3.0000000000000001E-3</v>
      </c>
      <c r="U284" s="79">
        <v>5.9999999999999995E-4</v>
      </c>
    </row>
    <row r="285" spans="2:21">
      <c r="B285" t="s">
        <v>1198</v>
      </c>
      <c r="C285" t="s">
        <v>1199</v>
      </c>
      <c r="D285" t="s">
        <v>123</v>
      </c>
      <c r="E285" t="s">
        <v>1134</v>
      </c>
      <c r="F285" t="s">
        <v>1200</v>
      </c>
      <c r="G285" t="s">
        <v>1190</v>
      </c>
      <c r="H285" t="s">
        <v>846</v>
      </c>
      <c r="I285" t="s">
        <v>259</v>
      </c>
      <c r="J285" t="s">
        <v>544</v>
      </c>
      <c r="K285" s="78">
        <v>16.72</v>
      </c>
      <c r="L285" t="s">
        <v>106</v>
      </c>
      <c r="M285" s="79">
        <v>4.5499999999999999E-2</v>
      </c>
      <c r="N285" s="79">
        <v>4.0099999999999997E-2</v>
      </c>
      <c r="O285" s="78">
        <v>1721889.9</v>
      </c>
      <c r="P285" s="78">
        <v>106.98041666804589</v>
      </c>
      <c r="Q285" s="78">
        <v>0</v>
      </c>
      <c r="R285" s="78">
        <v>6567.0329878705197</v>
      </c>
      <c r="S285" s="79">
        <v>6.9999999999999999E-4</v>
      </c>
      <c r="T285" s="79">
        <v>3.3E-3</v>
      </c>
      <c r="U285" s="79">
        <v>5.9999999999999995E-4</v>
      </c>
    </row>
    <row r="286" spans="2:21">
      <c r="B286" t="s">
        <v>1201</v>
      </c>
      <c r="C286" t="s">
        <v>1202</v>
      </c>
      <c r="D286" t="s">
        <v>123</v>
      </c>
      <c r="E286" t="s">
        <v>1134</v>
      </c>
      <c r="F286" t="s">
        <v>1203</v>
      </c>
      <c r="G286" t="s">
        <v>1177</v>
      </c>
      <c r="H286" t="s">
        <v>846</v>
      </c>
      <c r="I286" t="s">
        <v>259</v>
      </c>
      <c r="J286" t="s">
        <v>1204</v>
      </c>
      <c r="K286" s="78">
        <v>3.04</v>
      </c>
      <c r="L286" t="s">
        <v>106</v>
      </c>
      <c r="M286" s="79">
        <v>6.5000000000000002E-2</v>
      </c>
      <c r="N286" s="79">
        <v>5.7799999999999997E-2</v>
      </c>
      <c r="O286" s="78">
        <v>2697.63</v>
      </c>
      <c r="P286" s="78">
        <v>102.25088709719272</v>
      </c>
      <c r="Q286" s="78">
        <v>0</v>
      </c>
      <c r="R286" s="78">
        <v>9.833519908964</v>
      </c>
      <c r="S286" s="79">
        <v>0</v>
      </c>
      <c r="T286" s="79">
        <v>0</v>
      </c>
      <c r="U286" s="79">
        <v>0</v>
      </c>
    </row>
    <row r="287" spans="2:21">
      <c r="B287" t="s">
        <v>1205</v>
      </c>
      <c r="C287" t="s">
        <v>1206</v>
      </c>
      <c r="D287" t="s">
        <v>123</v>
      </c>
      <c r="E287" t="s">
        <v>1134</v>
      </c>
      <c r="F287" t="s">
        <v>1193</v>
      </c>
      <c r="G287" t="s">
        <v>1207</v>
      </c>
      <c r="H287" t="s">
        <v>846</v>
      </c>
      <c r="I287" t="s">
        <v>259</v>
      </c>
      <c r="J287" t="s">
        <v>544</v>
      </c>
      <c r="K287" s="78">
        <v>13.92</v>
      </c>
      <c r="L287" t="s">
        <v>106</v>
      </c>
      <c r="M287" s="79">
        <v>5.0999999999999997E-2</v>
      </c>
      <c r="N287" s="79">
        <v>5.0500000000000003E-2</v>
      </c>
      <c r="O287" s="78">
        <v>688755.96</v>
      </c>
      <c r="P287" s="78">
        <v>98.911499886417531</v>
      </c>
      <c r="Q287" s="78">
        <v>0</v>
      </c>
      <c r="R287" s="78">
        <v>2428.6878023643799</v>
      </c>
      <c r="S287" s="79">
        <v>8.9999999999999998E-4</v>
      </c>
      <c r="T287" s="79">
        <v>1.1999999999999999E-3</v>
      </c>
      <c r="U287" s="79">
        <v>2.0000000000000001E-4</v>
      </c>
    </row>
    <row r="288" spans="2:21">
      <c r="B288" t="s">
        <v>1208</v>
      </c>
      <c r="C288" t="s">
        <v>1209</v>
      </c>
      <c r="D288" t="s">
        <v>123</v>
      </c>
      <c r="E288" t="s">
        <v>1134</v>
      </c>
      <c r="F288" t="s">
        <v>1210</v>
      </c>
      <c r="G288" t="s">
        <v>1149</v>
      </c>
      <c r="H288" t="s">
        <v>1103</v>
      </c>
      <c r="I288" t="s">
        <v>215</v>
      </c>
      <c r="J288" t="s">
        <v>1211</v>
      </c>
      <c r="K288" s="78">
        <v>6.27</v>
      </c>
      <c r="L288" t="s">
        <v>106</v>
      </c>
      <c r="M288" s="79">
        <v>4.4999999999999998E-2</v>
      </c>
      <c r="N288" s="79">
        <v>7.6600000000000001E-2</v>
      </c>
      <c r="O288" s="78">
        <v>1038873.57</v>
      </c>
      <c r="P288" s="78">
        <v>81.327499995788713</v>
      </c>
      <c r="Q288" s="78">
        <v>0</v>
      </c>
      <c r="R288" s="78">
        <v>3012.0325027618701</v>
      </c>
      <c r="S288" s="79">
        <v>1.4E-3</v>
      </c>
      <c r="T288" s="79">
        <v>1.5E-3</v>
      </c>
      <c r="U288" s="79">
        <v>2.9999999999999997E-4</v>
      </c>
    </row>
    <row r="289" spans="2:21">
      <c r="B289" t="s">
        <v>1212</v>
      </c>
      <c r="C289" t="s">
        <v>1213</v>
      </c>
      <c r="D289" t="s">
        <v>123</v>
      </c>
      <c r="E289" t="s">
        <v>1134</v>
      </c>
      <c r="F289" t="s">
        <v>1214</v>
      </c>
      <c r="G289" t="s">
        <v>1149</v>
      </c>
      <c r="H289" t="s">
        <v>846</v>
      </c>
      <c r="I289" t="s">
        <v>259</v>
      </c>
      <c r="J289" t="s">
        <v>1215</v>
      </c>
      <c r="K289" s="78">
        <v>4.6100000000000003</v>
      </c>
      <c r="L289" t="s">
        <v>106</v>
      </c>
      <c r="M289" s="79">
        <v>5.7500000000000002E-2</v>
      </c>
      <c r="N289" s="79">
        <v>5.6899999999999999E-2</v>
      </c>
      <c r="O289" s="78">
        <v>486433.9</v>
      </c>
      <c r="P289" s="78">
        <v>103.42275000385487</v>
      </c>
      <c r="Q289" s="78">
        <v>0</v>
      </c>
      <c r="R289" s="78">
        <v>1793.49202272002</v>
      </c>
      <c r="S289" s="79">
        <v>6.9999999999999999E-4</v>
      </c>
      <c r="T289" s="79">
        <v>8.9999999999999998E-4</v>
      </c>
      <c r="U289" s="79">
        <v>2.0000000000000001E-4</v>
      </c>
    </row>
    <row r="290" spans="2:21">
      <c r="B290" t="s">
        <v>1216</v>
      </c>
      <c r="C290" t="s">
        <v>1217</v>
      </c>
      <c r="D290" t="s">
        <v>123</v>
      </c>
      <c r="E290" t="s">
        <v>1134</v>
      </c>
      <c r="F290" t="s">
        <v>1218</v>
      </c>
      <c r="G290" t="s">
        <v>1219</v>
      </c>
      <c r="H290" t="s">
        <v>1220</v>
      </c>
      <c r="I290" t="s">
        <v>215</v>
      </c>
      <c r="J290" t="s">
        <v>1221</v>
      </c>
      <c r="K290" s="78">
        <v>2.34</v>
      </c>
      <c r="L290" t="s">
        <v>106</v>
      </c>
      <c r="M290" s="79">
        <v>4.7500000000000001E-2</v>
      </c>
      <c r="N290" s="79">
        <v>5.8000000000000003E-2</v>
      </c>
      <c r="O290" s="78">
        <v>2312842.5099999998</v>
      </c>
      <c r="P290" s="78">
        <v>97.252722223044898</v>
      </c>
      <c r="Q290" s="78">
        <v>0</v>
      </c>
      <c r="R290" s="78">
        <v>8018.7627055847397</v>
      </c>
      <c r="S290" s="79">
        <v>0</v>
      </c>
      <c r="T290" s="79">
        <v>4.0000000000000001E-3</v>
      </c>
      <c r="U290" s="79">
        <v>6.9999999999999999E-4</v>
      </c>
    </row>
    <row r="291" spans="2:21">
      <c r="B291" t="s">
        <v>1222</v>
      </c>
      <c r="C291" t="s">
        <v>1223</v>
      </c>
      <c r="D291" t="s">
        <v>123</v>
      </c>
      <c r="E291" t="s">
        <v>1134</v>
      </c>
      <c r="F291" t="s">
        <v>1224</v>
      </c>
      <c r="G291" t="s">
        <v>1225</v>
      </c>
      <c r="H291" t="s">
        <v>1141</v>
      </c>
      <c r="I291" t="s">
        <v>259</v>
      </c>
      <c r="J291" t="s">
        <v>1221</v>
      </c>
      <c r="K291" s="78">
        <v>5.39</v>
      </c>
      <c r="L291" t="s">
        <v>106</v>
      </c>
      <c r="M291" s="79">
        <v>5.2499999999999998E-2</v>
      </c>
      <c r="N291" s="79">
        <v>6.1499999999999999E-2</v>
      </c>
      <c r="O291" s="78">
        <v>1599004.36</v>
      </c>
      <c r="P291" s="78">
        <v>95.502416665780729</v>
      </c>
      <c r="Q291" s="78">
        <v>0</v>
      </c>
      <c r="R291" s="78">
        <v>5444.0680297846302</v>
      </c>
      <c r="S291" s="79">
        <v>0</v>
      </c>
      <c r="T291" s="79">
        <v>2.7000000000000001E-3</v>
      </c>
      <c r="U291" s="79">
        <v>5.0000000000000001E-4</v>
      </c>
    </row>
    <row r="292" spans="2:21">
      <c r="B292" t="s">
        <v>1226</v>
      </c>
      <c r="C292" t="s">
        <v>1227</v>
      </c>
      <c r="D292" t="s">
        <v>123</v>
      </c>
      <c r="E292" t="s">
        <v>1134</v>
      </c>
      <c r="F292" t="s">
        <v>1224</v>
      </c>
      <c r="G292" t="s">
        <v>1228</v>
      </c>
      <c r="H292" t="s">
        <v>1141</v>
      </c>
      <c r="I292" t="s">
        <v>259</v>
      </c>
      <c r="J292" t="s">
        <v>306</v>
      </c>
      <c r="K292" s="78">
        <v>7.64</v>
      </c>
      <c r="L292" t="s">
        <v>106</v>
      </c>
      <c r="M292" s="79">
        <v>4.2500000000000003E-2</v>
      </c>
      <c r="N292" s="79">
        <v>6.4100000000000004E-2</v>
      </c>
      <c r="O292" s="78">
        <v>1262719.26</v>
      </c>
      <c r="P292" s="78">
        <v>86.430080634609865</v>
      </c>
      <c r="Q292" s="78">
        <v>0</v>
      </c>
      <c r="R292" s="78">
        <v>3890.7314639730598</v>
      </c>
      <c r="S292" s="79">
        <v>2.0999999999999999E-3</v>
      </c>
      <c r="T292" s="79">
        <v>2E-3</v>
      </c>
      <c r="U292" s="79">
        <v>4.0000000000000002E-4</v>
      </c>
    </row>
    <row r="293" spans="2:21">
      <c r="B293" t="s">
        <v>1229</v>
      </c>
      <c r="C293" t="s">
        <v>1227</v>
      </c>
      <c r="D293" t="s">
        <v>123</v>
      </c>
      <c r="E293" t="s">
        <v>1134</v>
      </c>
      <c r="F293" t="s">
        <v>1230</v>
      </c>
      <c r="G293" t="s">
        <v>1171</v>
      </c>
      <c r="H293" t="s">
        <v>1141</v>
      </c>
      <c r="I293" t="s">
        <v>259</v>
      </c>
      <c r="J293" t="s">
        <v>306</v>
      </c>
      <c r="K293" s="78">
        <v>15.55</v>
      </c>
      <c r="L293" t="s">
        <v>106</v>
      </c>
      <c r="M293" s="79">
        <v>4.2000000000000003E-2</v>
      </c>
      <c r="N293" s="79">
        <v>4.7399999999999998E-2</v>
      </c>
      <c r="O293" s="78">
        <v>1147926.6000000001</v>
      </c>
      <c r="P293" s="78">
        <v>90.888336928336955</v>
      </c>
      <c r="Q293" s="78">
        <v>0</v>
      </c>
      <c r="R293" s="78">
        <v>3719.47642637638</v>
      </c>
      <c r="S293" s="79">
        <v>5.9999999999999995E-4</v>
      </c>
      <c r="T293" s="79">
        <v>1.9E-3</v>
      </c>
      <c r="U293" s="79">
        <v>2.9999999999999997E-4</v>
      </c>
    </row>
    <row r="294" spans="2:21">
      <c r="B294" t="s">
        <v>1231</v>
      </c>
      <c r="C294" t="s">
        <v>1232</v>
      </c>
      <c r="D294" t="s">
        <v>123</v>
      </c>
      <c r="E294" t="s">
        <v>1134</v>
      </c>
      <c r="F294" t="s">
        <v>1233</v>
      </c>
      <c r="G294" t="s">
        <v>1161</v>
      </c>
      <c r="H294" t="s">
        <v>1141</v>
      </c>
      <c r="I294" t="s">
        <v>259</v>
      </c>
      <c r="J294" t="s">
        <v>303</v>
      </c>
      <c r="K294" s="78">
        <v>7.58</v>
      </c>
      <c r="L294" t="s">
        <v>106</v>
      </c>
      <c r="M294" s="79">
        <v>5.2999999999999999E-2</v>
      </c>
      <c r="N294" s="79">
        <v>5.3800000000000001E-2</v>
      </c>
      <c r="O294" s="78">
        <v>1647274.67</v>
      </c>
      <c r="P294" s="78">
        <v>99.2342409117215</v>
      </c>
      <c r="Q294" s="78">
        <v>0</v>
      </c>
      <c r="R294" s="78">
        <v>5827.5647342123402</v>
      </c>
      <c r="S294" s="79">
        <v>0</v>
      </c>
      <c r="T294" s="79">
        <v>2.8999999999999998E-3</v>
      </c>
      <c r="U294" s="79">
        <v>5.0000000000000001E-4</v>
      </c>
    </row>
    <row r="295" spans="2:21">
      <c r="B295" t="s">
        <v>1234</v>
      </c>
      <c r="C295" t="s">
        <v>1235</v>
      </c>
      <c r="D295" t="s">
        <v>123</v>
      </c>
      <c r="E295" t="s">
        <v>1134</v>
      </c>
      <c r="F295" t="s">
        <v>1236</v>
      </c>
      <c r="G295" t="s">
        <v>1237</v>
      </c>
      <c r="H295" t="s">
        <v>1141</v>
      </c>
      <c r="I295" t="s">
        <v>259</v>
      </c>
      <c r="J295" t="s">
        <v>303</v>
      </c>
      <c r="K295" s="78">
        <v>6.91</v>
      </c>
      <c r="L295" t="s">
        <v>106</v>
      </c>
      <c r="M295" s="79">
        <v>5.2499999999999998E-2</v>
      </c>
      <c r="N295" s="79">
        <v>7.8799999999999995E-2</v>
      </c>
      <c r="O295" s="78">
        <v>1943210.15</v>
      </c>
      <c r="P295" s="78">
        <v>85.625819673955419</v>
      </c>
      <c r="Q295" s="78">
        <v>0</v>
      </c>
      <c r="R295" s="78">
        <v>5931.7664914676197</v>
      </c>
      <c r="S295" s="79">
        <v>0</v>
      </c>
      <c r="T295" s="79">
        <v>3.0000000000000001E-3</v>
      </c>
      <c r="U295" s="79">
        <v>5.0000000000000001E-4</v>
      </c>
    </row>
    <row r="296" spans="2:21">
      <c r="B296" t="s">
        <v>1238</v>
      </c>
      <c r="C296" t="s">
        <v>1239</v>
      </c>
      <c r="D296" t="s">
        <v>123</v>
      </c>
      <c r="E296" t="s">
        <v>1134</v>
      </c>
      <c r="F296" t="s">
        <v>1240</v>
      </c>
      <c r="G296" t="s">
        <v>1241</v>
      </c>
      <c r="H296" t="s">
        <v>1242</v>
      </c>
      <c r="I296" t="s">
        <v>229</v>
      </c>
      <c r="J296" t="s">
        <v>326</v>
      </c>
      <c r="K296" s="78">
        <v>7.32</v>
      </c>
      <c r="L296" t="s">
        <v>106</v>
      </c>
      <c r="M296" s="79">
        <v>4.5999999999999999E-2</v>
      </c>
      <c r="N296" s="79">
        <v>4.0399999999999998E-2</v>
      </c>
      <c r="O296" s="78">
        <v>1115727.26</v>
      </c>
      <c r="P296" s="78">
        <v>105.74777782837909</v>
      </c>
      <c r="Q296" s="78">
        <v>0</v>
      </c>
      <c r="R296" s="78">
        <v>4206.1894352290201</v>
      </c>
      <c r="S296" s="79">
        <v>0</v>
      </c>
      <c r="T296" s="79">
        <v>2.0999999999999999E-3</v>
      </c>
      <c r="U296" s="79">
        <v>4.0000000000000002E-4</v>
      </c>
    </row>
    <row r="297" spans="2:21">
      <c r="B297" t="s">
        <v>1243</v>
      </c>
      <c r="C297" t="s">
        <v>1244</v>
      </c>
      <c r="D297" t="s">
        <v>1139</v>
      </c>
      <c r="E297" t="s">
        <v>1134</v>
      </c>
      <c r="F297" t="s">
        <v>1245</v>
      </c>
      <c r="G297" t="s">
        <v>1246</v>
      </c>
      <c r="H297" t="s">
        <v>1141</v>
      </c>
      <c r="I297" t="s">
        <v>259</v>
      </c>
      <c r="J297" t="s">
        <v>323</v>
      </c>
      <c r="K297" s="78">
        <v>7.47</v>
      </c>
      <c r="L297" t="s">
        <v>106</v>
      </c>
      <c r="M297" s="79">
        <v>4.2999999999999997E-2</v>
      </c>
      <c r="N297" s="79">
        <v>3.8199999999999998E-2</v>
      </c>
      <c r="O297" s="78">
        <v>849465.68</v>
      </c>
      <c r="P297" s="78">
        <v>104.77977810719786</v>
      </c>
      <c r="Q297" s="78">
        <v>0</v>
      </c>
      <c r="R297" s="78">
        <v>3173.0933276518499</v>
      </c>
      <c r="S297" s="79">
        <v>8.0000000000000004E-4</v>
      </c>
      <c r="T297" s="79">
        <v>1.6000000000000001E-3</v>
      </c>
      <c r="U297" s="79">
        <v>2.9999999999999997E-4</v>
      </c>
    </row>
    <row r="298" spans="2:21">
      <c r="B298" t="s">
        <v>1247</v>
      </c>
      <c r="C298" t="s">
        <v>1248</v>
      </c>
      <c r="D298" t="s">
        <v>123</v>
      </c>
      <c r="E298" t="s">
        <v>1134</v>
      </c>
      <c r="F298" t="s">
        <v>1249</v>
      </c>
      <c r="G298" t="s">
        <v>1177</v>
      </c>
      <c r="H298" t="s">
        <v>1141</v>
      </c>
      <c r="I298" t="s">
        <v>259</v>
      </c>
      <c r="J298" t="s">
        <v>309</v>
      </c>
      <c r="K298" s="78">
        <v>4.76</v>
      </c>
      <c r="L298" t="s">
        <v>106</v>
      </c>
      <c r="M298" s="79">
        <v>3.7499999999999999E-2</v>
      </c>
      <c r="N298" s="79">
        <v>8.0199999999999994E-2</v>
      </c>
      <c r="O298" s="78">
        <v>3156798.15</v>
      </c>
      <c r="P298" s="78">
        <v>80.759148760433703</v>
      </c>
      <c r="Q298" s="78">
        <v>0</v>
      </c>
      <c r="R298" s="78">
        <v>9088.6228144995493</v>
      </c>
      <c r="S298" s="79">
        <v>6.3E-3</v>
      </c>
      <c r="T298" s="79">
        <v>4.5999999999999999E-3</v>
      </c>
      <c r="U298" s="79">
        <v>8.0000000000000004E-4</v>
      </c>
    </row>
    <row r="299" spans="2:21">
      <c r="B299" t="s">
        <v>1250</v>
      </c>
      <c r="C299" t="s">
        <v>1251</v>
      </c>
      <c r="D299" t="s">
        <v>123</v>
      </c>
      <c r="E299" t="s">
        <v>1134</v>
      </c>
      <c r="F299" t="s">
        <v>1252</v>
      </c>
      <c r="G299" t="s">
        <v>123</v>
      </c>
      <c r="H299" t="s">
        <v>1242</v>
      </c>
      <c r="I299" t="s">
        <v>229</v>
      </c>
      <c r="J299" t="s">
        <v>329</v>
      </c>
      <c r="K299" s="78">
        <v>5.29</v>
      </c>
      <c r="L299" t="s">
        <v>110</v>
      </c>
      <c r="M299" s="79">
        <v>6.4899999999999999E-2</v>
      </c>
      <c r="N299" s="79">
        <v>0.12180000000000001</v>
      </c>
      <c r="O299" s="78">
        <v>1662484.7</v>
      </c>
      <c r="P299" s="78">
        <v>68.203904137546971</v>
      </c>
      <c r="Q299" s="78">
        <v>0</v>
      </c>
      <c r="R299" s="78">
        <v>4422.4701010899298</v>
      </c>
      <c r="S299" s="79">
        <v>0</v>
      </c>
      <c r="T299" s="79">
        <v>2.2000000000000001E-3</v>
      </c>
      <c r="U299" s="79">
        <v>4.0000000000000002E-4</v>
      </c>
    </row>
    <row r="300" spans="2:21">
      <c r="B300" t="s">
        <v>1253</v>
      </c>
      <c r="C300" t="s">
        <v>1254</v>
      </c>
      <c r="D300" t="s">
        <v>123</v>
      </c>
      <c r="E300" t="s">
        <v>1134</v>
      </c>
      <c r="F300" t="s">
        <v>1255</v>
      </c>
      <c r="G300" t="s">
        <v>1219</v>
      </c>
      <c r="H300" t="s">
        <v>1220</v>
      </c>
      <c r="I300" t="s">
        <v>215</v>
      </c>
      <c r="J300" t="s">
        <v>1256</v>
      </c>
      <c r="K300" s="78">
        <v>5.68</v>
      </c>
      <c r="L300" t="s">
        <v>106</v>
      </c>
      <c r="M300" s="79">
        <v>5.2999999999999999E-2</v>
      </c>
      <c r="N300" s="79">
        <v>0.10639999999999999</v>
      </c>
      <c r="O300" s="78">
        <v>1776416.41</v>
      </c>
      <c r="P300" s="78">
        <v>72.840213113900475</v>
      </c>
      <c r="Q300" s="78">
        <v>0</v>
      </c>
      <c r="R300" s="78">
        <v>4612.9157033442798</v>
      </c>
      <c r="S300" s="79">
        <v>1.1999999999999999E-3</v>
      </c>
      <c r="T300" s="79">
        <v>2.3E-3</v>
      </c>
      <c r="U300" s="79">
        <v>4.0000000000000002E-4</v>
      </c>
    </row>
    <row r="301" spans="2:21">
      <c r="B301" t="s">
        <v>1257</v>
      </c>
      <c r="C301" t="s">
        <v>1258</v>
      </c>
      <c r="D301" t="s">
        <v>123</v>
      </c>
      <c r="E301" t="s">
        <v>1134</v>
      </c>
      <c r="F301" t="s">
        <v>1259</v>
      </c>
      <c r="G301" t="s">
        <v>1237</v>
      </c>
      <c r="H301" t="s">
        <v>1141</v>
      </c>
      <c r="I301" t="s">
        <v>259</v>
      </c>
      <c r="J301" t="s">
        <v>303</v>
      </c>
      <c r="K301" s="78">
        <v>5.23</v>
      </c>
      <c r="L301" t="s">
        <v>106</v>
      </c>
      <c r="M301" s="79">
        <v>5.8799999999999998E-2</v>
      </c>
      <c r="N301" s="79">
        <v>9.9900000000000003E-2</v>
      </c>
      <c r="O301" s="78">
        <v>401774.31</v>
      </c>
      <c r="P301" s="78">
        <v>80.795336054786617</v>
      </c>
      <c r="Q301" s="78">
        <v>0</v>
      </c>
      <c r="R301" s="78">
        <v>1157.25213256856</v>
      </c>
      <c r="S301" s="79">
        <v>0</v>
      </c>
      <c r="T301" s="79">
        <v>5.9999999999999995E-4</v>
      </c>
      <c r="U301" s="79">
        <v>1E-4</v>
      </c>
    </row>
    <row r="302" spans="2:21">
      <c r="B302" t="s">
        <v>1260</v>
      </c>
      <c r="C302" t="s">
        <v>1261</v>
      </c>
      <c r="D302" t="s">
        <v>1175</v>
      </c>
      <c r="E302" t="s">
        <v>1134</v>
      </c>
      <c r="F302" t="s">
        <v>1262</v>
      </c>
      <c r="G302" t="s">
        <v>1263</v>
      </c>
      <c r="H302" t="s">
        <v>1220</v>
      </c>
      <c r="I302" t="s">
        <v>215</v>
      </c>
      <c r="J302" t="s">
        <v>1264</v>
      </c>
      <c r="K302" s="78">
        <v>6.73</v>
      </c>
      <c r="L302" t="s">
        <v>110</v>
      </c>
      <c r="M302" s="79">
        <v>4.6300000000000001E-2</v>
      </c>
      <c r="N302" s="79">
        <v>5.7799999999999997E-2</v>
      </c>
      <c r="O302" s="78">
        <v>1727629.53</v>
      </c>
      <c r="P302" s="78">
        <v>95.540925217290749</v>
      </c>
      <c r="Q302" s="78">
        <v>0</v>
      </c>
      <c r="R302" s="78">
        <v>6437.8088033987997</v>
      </c>
      <c r="S302" s="79">
        <v>1.1999999999999999E-3</v>
      </c>
      <c r="T302" s="79">
        <v>3.2000000000000002E-3</v>
      </c>
      <c r="U302" s="79">
        <v>5.9999999999999995E-4</v>
      </c>
    </row>
    <row r="303" spans="2:21">
      <c r="B303" t="s">
        <v>1265</v>
      </c>
      <c r="C303" t="s">
        <v>1266</v>
      </c>
      <c r="D303" t="s">
        <v>1133</v>
      </c>
      <c r="E303" t="s">
        <v>1134</v>
      </c>
      <c r="F303" t="s">
        <v>1267</v>
      </c>
      <c r="G303" t="s">
        <v>1237</v>
      </c>
      <c r="H303" t="s">
        <v>1268</v>
      </c>
      <c r="I303" t="s">
        <v>259</v>
      </c>
      <c r="J303" t="s">
        <v>309</v>
      </c>
      <c r="K303" s="78">
        <v>6.34</v>
      </c>
      <c r="L303" t="s">
        <v>106</v>
      </c>
      <c r="M303" s="79">
        <v>5.1299999999999998E-2</v>
      </c>
      <c r="N303" s="79">
        <v>0.10539999999999999</v>
      </c>
      <c r="O303" s="78">
        <v>1874965.91</v>
      </c>
      <c r="P303" s="78">
        <v>72.315972626101598</v>
      </c>
      <c r="Q303" s="78">
        <v>0</v>
      </c>
      <c r="R303" s="78">
        <v>4833.7829090097603</v>
      </c>
      <c r="S303" s="79">
        <v>0</v>
      </c>
      <c r="T303" s="79">
        <v>2.3999999999999998E-3</v>
      </c>
      <c r="U303" s="79">
        <v>4.0000000000000002E-4</v>
      </c>
    </row>
    <row r="304" spans="2:21">
      <c r="B304" t="s">
        <v>1269</v>
      </c>
      <c r="C304" t="s">
        <v>1270</v>
      </c>
      <c r="D304" t="s">
        <v>123</v>
      </c>
      <c r="E304" t="s">
        <v>1134</v>
      </c>
      <c r="F304" t="s">
        <v>1271</v>
      </c>
      <c r="G304" t="s">
        <v>1010</v>
      </c>
      <c r="H304" t="s">
        <v>1272</v>
      </c>
      <c r="I304" t="s">
        <v>229</v>
      </c>
      <c r="J304" t="s">
        <v>303</v>
      </c>
      <c r="K304" s="78">
        <v>3.95</v>
      </c>
      <c r="L304" t="s">
        <v>110</v>
      </c>
      <c r="M304" s="79">
        <v>0.03</v>
      </c>
      <c r="N304" s="79">
        <v>6.7100000000000007E-2</v>
      </c>
      <c r="O304" s="78">
        <v>1417689.35</v>
      </c>
      <c r="P304" s="78">
        <v>88.165114864236131</v>
      </c>
      <c r="Q304" s="78">
        <v>0</v>
      </c>
      <c r="R304" s="78">
        <v>4875.01400323077</v>
      </c>
      <c r="S304" s="79">
        <v>0</v>
      </c>
      <c r="T304" s="79">
        <v>2.3999999999999998E-3</v>
      </c>
      <c r="U304" s="79">
        <v>4.0000000000000002E-4</v>
      </c>
    </row>
    <row r="305" spans="2:21">
      <c r="B305" t="s">
        <v>1273</v>
      </c>
      <c r="C305" t="s">
        <v>1274</v>
      </c>
      <c r="D305" t="s">
        <v>123</v>
      </c>
      <c r="E305" t="s">
        <v>1134</v>
      </c>
      <c r="F305" t="s">
        <v>1275</v>
      </c>
      <c r="G305" t="s">
        <v>1241</v>
      </c>
      <c r="H305" t="s">
        <v>1268</v>
      </c>
      <c r="I305" t="s">
        <v>259</v>
      </c>
      <c r="J305" t="s">
        <v>367</v>
      </c>
      <c r="K305" s="78">
        <v>6</v>
      </c>
      <c r="L305" t="s">
        <v>106</v>
      </c>
      <c r="M305" s="79">
        <v>4.8800000000000003E-2</v>
      </c>
      <c r="N305" s="79">
        <v>4.9099999999999998E-2</v>
      </c>
      <c r="O305" s="78">
        <v>1033133.94</v>
      </c>
      <c r="P305" s="78">
        <v>355.7</v>
      </c>
      <c r="Q305" s="78">
        <v>0</v>
      </c>
      <c r="R305" s="78">
        <v>3674.85742458</v>
      </c>
      <c r="S305" s="79">
        <v>1.5E-3</v>
      </c>
      <c r="T305" s="79">
        <v>1.8E-3</v>
      </c>
      <c r="U305" s="79">
        <v>2.9999999999999997E-4</v>
      </c>
    </row>
    <row r="306" spans="2:21">
      <c r="B306" t="s">
        <v>1276</v>
      </c>
      <c r="C306" t="s">
        <v>1277</v>
      </c>
      <c r="D306" t="s">
        <v>123</v>
      </c>
      <c r="E306" t="s">
        <v>1134</v>
      </c>
      <c r="F306" t="s">
        <v>1278</v>
      </c>
      <c r="G306" t="s">
        <v>1279</v>
      </c>
      <c r="H306" t="s">
        <v>1268</v>
      </c>
      <c r="I306" t="s">
        <v>259</v>
      </c>
      <c r="J306" t="s">
        <v>303</v>
      </c>
      <c r="K306" s="78">
        <v>3.68</v>
      </c>
      <c r="L306" t="s">
        <v>110</v>
      </c>
      <c r="M306" s="79">
        <v>4.2500000000000003E-2</v>
      </c>
      <c r="N306" s="79">
        <v>4.41E-2</v>
      </c>
      <c r="O306" s="78">
        <v>573963.30000000005</v>
      </c>
      <c r="P306" s="78">
        <v>99.146912561308568</v>
      </c>
      <c r="Q306" s="78">
        <v>0</v>
      </c>
      <c r="R306" s="78">
        <v>2219.5315956888599</v>
      </c>
      <c r="S306" s="79">
        <v>0</v>
      </c>
      <c r="T306" s="79">
        <v>1.1000000000000001E-3</v>
      </c>
      <c r="U306" s="79">
        <v>2.0000000000000001E-4</v>
      </c>
    </row>
    <row r="307" spans="2:21">
      <c r="B307" t="s">
        <v>1280</v>
      </c>
      <c r="C307" t="s">
        <v>1281</v>
      </c>
      <c r="D307" t="s">
        <v>1175</v>
      </c>
      <c r="E307" t="s">
        <v>1134</v>
      </c>
      <c r="F307" t="s">
        <v>1282</v>
      </c>
      <c r="G307" t="s">
        <v>1161</v>
      </c>
      <c r="H307" t="s">
        <v>1272</v>
      </c>
      <c r="I307" t="s">
        <v>229</v>
      </c>
      <c r="J307" t="s">
        <v>1221</v>
      </c>
      <c r="K307" s="78">
        <v>6.31</v>
      </c>
      <c r="L307" t="s">
        <v>106</v>
      </c>
      <c r="M307" s="79">
        <v>4.4999999999999998E-2</v>
      </c>
      <c r="N307" s="79">
        <v>4.0800000000000003E-2</v>
      </c>
      <c r="O307" s="78">
        <v>803548.62</v>
      </c>
      <c r="P307" s="78">
        <v>101.43849999719981</v>
      </c>
      <c r="Q307" s="78">
        <v>0</v>
      </c>
      <c r="R307" s="78">
        <v>2905.8588324136499</v>
      </c>
      <c r="S307" s="79">
        <v>0</v>
      </c>
      <c r="T307" s="79">
        <v>1.5E-3</v>
      </c>
      <c r="U307" s="79">
        <v>2.9999999999999997E-4</v>
      </c>
    </row>
    <row r="308" spans="2:21">
      <c r="B308" t="s">
        <v>1283</v>
      </c>
      <c r="C308" t="s">
        <v>1284</v>
      </c>
      <c r="D308" t="s">
        <v>123</v>
      </c>
      <c r="E308" t="s">
        <v>1134</v>
      </c>
      <c r="F308" t="s">
        <v>1285</v>
      </c>
      <c r="G308" t="s">
        <v>1190</v>
      </c>
      <c r="H308" t="s">
        <v>1268</v>
      </c>
      <c r="I308" t="s">
        <v>259</v>
      </c>
      <c r="J308" t="s">
        <v>1286</v>
      </c>
      <c r="K308" s="78">
        <v>3.75</v>
      </c>
      <c r="L308" t="s">
        <v>106</v>
      </c>
      <c r="M308" s="79">
        <v>6.25E-2</v>
      </c>
      <c r="N308" s="79">
        <v>6.6699999999999995E-2</v>
      </c>
      <c r="O308" s="78">
        <v>1894078.89</v>
      </c>
      <c r="P308" s="78">
        <v>100.74791666716166</v>
      </c>
      <c r="Q308" s="78">
        <v>0</v>
      </c>
      <c r="R308" s="78">
        <v>6802.89350238724</v>
      </c>
      <c r="S308" s="79">
        <v>0</v>
      </c>
      <c r="T308" s="79">
        <v>3.3999999999999998E-3</v>
      </c>
      <c r="U308" s="79">
        <v>5.9999999999999995E-4</v>
      </c>
    </row>
    <row r="309" spans="2:21">
      <c r="B309" t="s">
        <v>1287</v>
      </c>
      <c r="C309" t="s">
        <v>1288</v>
      </c>
      <c r="D309" t="s">
        <v>1133</v>
      </c>
      <c r="E309" t="s">
        <v>1134</v>
      </c>
      <c r="F309" t="s">
        <v>1289</v>
      </c>
      <c r="G309" t="s">
        <v>1219</v>
      </c>
      <c r="H309" t="s">
        <v>1290</v>
      </c>
      <c r="I309" t="s">
        <v>259</v>
      </c>
      <c r="J309" t="s">
        <v>312</v>
      </c>
      <c r="K309" s="78">
        <v>6.67</v>
      </c>
      <c r="L309" t="s">
        <v>110</v>
      </c>
      <c r="M309" s="79">
        <v>0.03</v>
      </c>
      <c r="N309" s="79">
        <v>4.0300000000000002E-2</v>
      </c>
      <c r="O309" s="78">
        <v>585442.56999999995</v>
      </c>
      <c r="P309" s="78">
        <v>93.871411119798864</v>
      </c>
      <c r="Q309" s="78">
        <v>0</v>
      </c>
      <c r="R309" s="78">
        <v>2143.4613558050901</v>
      </c>
      <c r="S309" s="79">
        <v>1.1999999999999999E-3</v>
      </c>
      <c r="T309" s="79">
        <v>1.1000000000000001E-3</v>
      </c>
      <c r="U309" s="79">
        <v>2.0000000000000001E-4</v>
      </c>
    </row>
    <row r="310" spans="2:21">
      <c r="B310" t="s">
        <v>1291</v>
      </c>
      <c r="C310" t="s">
        <v>1292</v>
      </c>
      <c r="D310" t="s">
        <v>1293</v>
      </c>
      <c r="E310" t="s">
        <v>1134</v>
      </c>
      <c r="F310" t="s">
        <v>1289</v>
      </c>
      <c r="G310" t="s">
        <v>1219</v>
      </c>
      <c r="H310" t="s">
        <v>1290</v>
      </c>
      <c r="I310" t="s">
        <v>259</v>
      </c>
      <c r="J310" t="s">
        <v>303</v>
      </c>
      <c r="K310" s="78">
        <v>5.14</v>
      </c>
      <c r="L310" t="s">
        <v>110</v>
      </c>
      <c r="M310" s="79">
        <v>0.05</v>
      </c>
      <c r="N310" s="79">
        <v>4.6100000000000002E-2</v>
      </c>
      <c r="O310" s="78">
        <v>573963.30000000005</v>
      </c>
      <c r="P310" s="78">
        <v>102.2319617472058</v>
      </c>
      <c r="Q310" s="78">
        <v>0</v>
      </c>
      <c r="R310" s="78">
        <v>2288.5944032484899</v>
      </c>
      <c r="S310" s="79">
        <v>0</v>
      </c>
      <c r="T310" s="79">
        <v>1.1000000000000001E-3</v>
      </c>
      <c r="U310" s="79">
        <v>2.0000000000000001E-4</v>
      </c>
    </row>
    <row r="311" spans="2:21">
      <c r="B311" t="s">
        <v>1294</v>
      </c>
      <c r="C311" t="s">
        <v>1295</v>
      </c>
      <c r="D311" t="s">
        <v>123</v>
      </c>
      <c r="E311" t="s">
        <v>1134</v>
      </c>
      <c r="F311" t="s">
        <v>1296</v>
      </c>
      <c r="G311" t="s">
        <v>1219</v>
      </c>
      <c r="H311" t="s">
        <v>1297</v>
      </c>
      <c r="I311" t="s">
        <v>215</v>
      </c>
      <c r="J311" t="s">
        <v>1298</v>
      </c>
      <c r="K311" s="78">
        <v>4.9400000000000004</v>
      </c>
      <c r="L311" t="s">
        <v>113</v>
      </c>
      <c r="M311" s="79">
        <v>0.06</v>
      </c>
      <c r="N311" s="79">
        <v>6.5699999999999995E-2</v>
      </c>
      <c r="O311" s="78">
        <v>1360293.02</v>
      </c>
      <c r="P311" s="78">
        <v>97.537990801239857</v>
      </c>
      <c r="Q311" s="78">
        <v>0</v>
      </c>
      <c r="R311" s="78">
        <v>5836.07339168403</v>
      </c>
      <c r="S311" s="79">
        <v>1.1000000000000001E-3</v>
      </c>
      <c r="T311" s="79">
        <v>2.8999999999999998E-3</v>
      </c>
      <c r="U311" s="79">
        <v>5.0000000000000001E-4</v>
      </c>
    </row>
    <row r="312" spans="2:21">
      <c r="B312" t="s">
        <v>1299</v>
      </c>
      <c r="C312" t="s">
        <v>1300</v>
      </c>
      <c r="D312" t="s">
        <v>1175</v>
      </c>
      <c r="E312" t="s">
        <v>1134</v>
      </c>
      <c r="F312" t="s">
        <v>1301</v>
      </c>
      <c r="G312" t="s">
        <v>1219</v>
      </c>
      <c r="H312" t="s">
        <v>1297</v>
      </c>
      <c r="I312" t="s">
        <v>215</v>
      </c>
      <c r="J312" t="s">
        <v>791</v>
      </c>
      <c r="K312" s="78">
        <v>5.37</v>
      </c>
      <c r="L312" t="s">
        <v>106</v>
      </c>
      <c r="M312" s="79">
        <v>0.06</v>
      </c>
      <c r="N312" s="79">
        <v>0.1162</v>
      </c>
      <c r="O312" s="78">
        <v>1808558.36</v>
      </c>
      <c r="P312" s="78">
        <v>75.364060432460903</v>
      </c>
      <c r="Q312" s="78">
        <v>0</v>
      </c>
      <c r="R312" s="78">
        <v>4859.1057498536702</v>
      </c>
      <c r="S312" s="79">
        <v>2.3999999999999998E-3</v>
      </c>
      <c r="T312" s="79">
        <v>2.3999999999999998E-3</v>
      </c>
      <c r="U312" s="79">
        <v>4.0000000000000002E-4</v>
      </c>
    </row>
    <row r="313" spans="2:21">
      <c r="B313" t="s">
        <v>1302</v>
      </c>
      <c r="C313" t="s">
        <v>1303</v>
      </c>
      <c r="D313" t="s">
        <v>1139</v>
      </c>
      <c r="E313" t="s">
        <v>1134</v>
      </c>
      <c r="F313" t="s">
        <v>1304</v>
      </c>
      <c r="G313" t="s">
        <v>1177</v>
      </c>
      <c r="H313" t="s">
        <v>1305</v>
      </c>
      <c r="I313" t="s">
        <v>229</v>
      </c>
      <c r="J313" t="s">
        <v>317</v>
      </c>
      <c r="K313" s="78">
        <v>8.68</v>
      </c>
      <c r="L313" t="s">
        <v>106</v>
      </c>
      <c r="M313" s="79">
        <v>3.6299999999999999E-2</v>
      </c>
      <c r="N313" s="79">
        <v>4.2799999999999998E-2</v>
      </c>
      <c r="O313" s="78">
        <v>2008871.55</v>
      </c>
      <c r="P313" s="78">
        <v>94.824804129312668</v>
      </c>
      <c r="Q313" s="78">
        <v>0</v>
      </c>
      <c r="R313" s="78">
        <v>6790.9988470517601</v>
      </c>
      <c r="S313" s="79">
        <v>5.0000000000000001E-3</v>
      </c>
      <c r="T313" s="79">
        <v>3.3999999999999998E-3</v>
      </c>
      <c r="U313" s="79">
        <v>5.9999999999999995E-4</v>
      </c>
    </row>
    <row r="314" spans="2:21">
      <c r="B314" t="s">
        <v>1306</v>
      </c>
      <c r="C314" t="s">
        <v>1307</v>
      </c>
      <c r="D314" t="s">
        <v>123</v>
      </c>
      <c r="E314" t="s">
        <v>1134</v>
      </c>
      <c r="F314" t="s">
        <v>1308</v>
      </c>
      <c r="G314" t="s">
        <v>1309</v>
      </c>
      <c r="H314" t="s">
        <v>1290</v>
      </c>
      <c r="I314" t="s">
        <v>259</v>
      </c>
      <c r="J314" t="s">
        <v>306</v>
      </c>
      <c r="K314" s="78">
        <v>4.17</v>
      </c>
      <c r="L314" t="s">
        <v>106</v>
      </c>
      <c r="M314" s="79">
        <v>3.7499999999999999E-2</v>
      </c>
      <c r="N314" s="79">
        <v>5.6599999999999998E-2</v>
      </c>
      <c r="O314" s="78">
        <v>1968694.12</v>
      </c>
      <c r="P314" s="78">
        <v>93.201091036005138</v>
      </c>
      <c r="Q314" s="78">
        <v>0</v>
      </c>
      <c r="R314" s="78">
        <v>6541.2202824409896</v>
      </c>
      <c r="S314" s="79">
        <v>0</v>
      </c>
      <c r="T314" s="79">
        <v>3.3E-3</v>
      </c>
      <c r="U314" s="79">
        <v>5.9999999999999995E-4</v>
      </c>
    </row>
    <row r="315" spans="2:21">
      <c r="B315" t="s">
        <v>1310</v>
      </c>
      <c r="C315" t="s">
        <v>1311</v>
      </c>
      <c r="D315" t="s">
        <v>1139</v>
      </c>
      <c r="E315" t="s">
        <v>1134</v>
      </c>
      <c r="F315" t="s">
        <v>1312</v>
      </c>
      <c r="G315" t="s">
        <v>1225</v>
      </c>
      <c r="H315" t="s">
        <v>1290</v>
      </c>
      <c r="I315" t="s">
        <v>259</v>
      </c>
      <c r="J315" t="s">
        <v>323</v>
      </c>
      <c r="K315" s="78">
        <v>3.06</v>
      </c>
      <c r="L315" t="s">
        <v>106</v>
      </c>
      <c r="M315" s="79">
        <v>4.6300000000000001E-2</v>
      </c>
      <c r="N315" s="79">
        <v>4.1300000000000003E-2</v>
      </c>
      <c r="O315" s="78">
        <v>1195278.57</v>
      </c>
      <c r="P315" s="78">
        <v>102.45639491310479</v>
      </c>
      <c r="Q315" s="78">
        <v>0</v>
      </c>
      <c r="R315" s="78">
        <v>4365.8392185475996</v>
      </c>
      <c r="S315" s="79">
        <v>8.0000000000000004E-4</v>
      </c>
      <c r="T315" s="79">
        <v>2.2000000000000001E-3</v>
      </c>
      <c r="U315" s="79">
        <v>4.0000000000000002E-4</v>
      </c>
    </row>
    <row r="316" spans="2:21">
      <c r="B316" t="s">
        <v>1313</v>
      </c>
      <c r="C316" t="s">
        <v>1314</v>
      </c>
      <c r="D316" t="s">
        <v>1133</v>
      </c>
      <c r="E316" t="s">
        <v>1134</v>
      </c>
      <c r="F316" t="s">
        <v>1315</v>
      </c>
      <c r="G316" t="s">
        <v>1161</v>
      </c>
      <c r="H316" t="s">
        <v>1297</v>
      </c>
      <c r="I316" t="s">
        <v>215</v>
      </c>
      <c r="J316" t="s">
        <v>1316</v>
      </c>
      <c r="K316" s="78">
        <v>1.05</v>
      </c>
      <c r="L316" t="s">
        <v>106</v>
      </c>
      <c r="M316" s="79">
        <v>4.6300000000000001E-2</v>
      </c>
      <c r="N316" s="79">
        <v>4.4699999999999997E-2</v>
      </c>
      <c r="O316" s="78">
        <v>1686648.55</v>
      </c>
      <c r="P316" s="78">
        <v>101.0458391411795</v>
      </c>
      <c r="Q316" s="78">
        <v>0</v>
      </c>
      <c r="R316" s="78">
        <v>6075.7873642312798</v>
      </c>
      <c r="S316" s="79">
        <v>2.2000000000000001E-3</v>
      </c>
      <c r="T316" s="79">
        <v>3.0999999999999999E-3</v>
      </c>
      <c r="U316" s="79">
        <v>5.9999999999999995E-4</v>
      </c>
    </row>
    <row r="317" spans="2:21">
      <c r="B317" t="s">
        <v>1317</v>
      </c>
      <c r="C317" t="s">
        <v>1318</v>
      </c>
      <c r="D317" t="s">
        <v>123</v>
      </c>
      <c r="E317" t="s">
        <v>1134</v>
      </c>
      <c r="F317" t="s">
        <v>1319</v>
      </c>
      <c r="G317" t="s">
        <v>1263</v>
      </c>
      <c r="H317" t="s">
        <v>1320</v>
      </c>
      <c r="I317" t="s">
        <v>229</v>
      </c>
      <c r="J317" t="s">
        <v>1321</v>
      </c>
      <c r="K317" s="78">
        <v>4.07</v>
      </c>
      <c r="L317" t="s">
        <v>106</v>
      </c>
      <c r="M317" s="79">
        <v>0.05</v>
      </c>
      <c r="N317" s="79">
        <v>5.8900000000000001E-2</v>
      </c>
      <c r="O317" s="78">
        <v>1228281.46</v>
      </c>
      <c r="P317" s="78">
        <v>99.029111114955754</v>
      </c>
      <c r="Q317" s="78">
        <v>0</v>
      </c>
      <c r="R317" s="78">
        <v>4336.3098951661104</v>
      </c>
      <c r="S317" s="79">
        <v>1.1999999999999999E-3</v>
      </c>
      <c r="T317" s="79">
        <v>2.2000000000000001E-3</v>
      </c>
      <c r="U317" s="79">
        <v>4.0000000000000002E-4</v>
      </c>
    </row>
    <row r="318" spans="2:21">
      <c r="B318" t="s">
        <v>1322</v>
      </c>
      <c r="C318" t="s">
        <v>1303</v>
      </c>
      <c r="D318" t="s">
        <v>1139</v>
      </c>
      <c r="E318" t="s">
        <v>1134</v>
      </c>
      <c r="F318" t="s">
        <v>1323</v>
      </c>
      <c r="G318" t="s">
        <v>1190</v>
      </c>
      <c r="H318" t="s">
        <v>1320</v>
      </c>
      <c r="I318" t="s">
        <v>229</v>
      </c>
      <c r="J318" t="s">
        <v>309</v>
      </c>
      <c r="K318" s="78">
        <v>6.02</v>
      </c>
      <c r="L318" t="s">
        <v>106</v>
      </c>
      <c r="M318" s="79">
        <v>0.04</v>
      </c>
      <c r="N318" s="79">
        <v>4.4699999999999997E-2</v>
      </c>
      <c r="O318" s="78">
        <v>1779286.23</v>
      </c>
      <c r="P318" s="78">
        <v>97.983333417603305</v>
      </c>
      <c r="Q318" s="78">
        <v>0</v>
      </c>
      <c r="R318" s="78">
        <v>6215.23511452805</v>
      </c>
      <c r="S318" s="79">
        <v>1.4E-3</v>
      </c>
      <c r="T318" s="79">
        <v>3.0999999999999999E-3</v>
      </c>
      <c r="U318" s="79">
        <v>5.9999999999999995E-4</v>
      </c>
    </row>
    <row r="319" spans="2:21">
      <c r="B319" t="s">
        <v>1324</v>
      </c>
      <c r="C319" t="s">
        <v>1325</v>
      </c>
      <c r="D319" t="s">
        <v>123</v>
      </c>
      <c r="E319" t="s">
        <v>1134</v>
      </c>
      <c r="F319" t="s">
        <v>1326</v>
      </c>
      <c r="G319" t="s">
        <v>1237</v>
      </c>
      <c r="H319" t="s">
        <v>1320</v>
      </c>
      <c r="I319" t="s">
        <v>229</v>
      </c>
      <c r="J319" t="s">
        <v>1327</v>
      </c>
      <c r="K319" s="78">
        <v>3.63</v>
      </c>
      <c r="L319" t="s">
        <v>106</v>
      </c>
      <c r="M319" s="79">
        <v>7.0000000000000007E-2</v>
      </c>
      <c r="N319" s="79">
        <v>0.10829999999999999</v>
      </c>
      <c r="O319" s="78">
        <v>1658065.18</v>
      </c>
      <c r="P319" s="78">
        <v>86.640000003015558</v>
      </c>
      <c r="Q319" s="78">
        <v>0</v>
      </c>
      <c r="R319" s="78">
        <v>5121.2924506871304</v>
      </c>
      <c r="S319" s="79">
        <v>1.2999999999999999E-3</v>
      </c>
      <c r="T319" s="79">
        <v>2.5999999999999999E-3</v>
      </c>
      <c r="U319" s="79">
        <v>5.0000000000000001E-4</v>
      </c>
    </row>
    <row r="320" spans="2:21">
      <c r="B320" t="s">
        <v>1328</v>
      </c>
      <c r="C320" t="s">
        <v>1329</v>
      </c>
      <c r="D320" t="s">
        <v>123</v>
      </c>
      <c r="E320" t="s">
        <v>1134</v>
      </c>
      <c r="F320" t="s">
        <v>1330</v>
      </c>
      <c r="G320" t="s">
        <v>1177</v>
      </c>
      <c r="H320" t="s">
        <v>1320</v>
      </c>
      <c r="I320" t="s">
        <v>229</v>
      </c>
      <c r="J320" t="s">
        <v>303</v>
      </c>
      <c r="K320" s="78">
        <v>5.98</v>
      </c>
      <c r="L320" t="s">
        <v>106</v>
      </c>
      <c r="M320" s="79">
        <v>5.1299999999999998E-2</v>
      </c>
      <c r="N320" s="79">
        <v>7.0300000000000001E-2</v>
      </c>
      <c r="O320" s="78">
        <v>774850.46</v>
      </c>
      <c r="P320" s="78">
        <v>89.321248424887813</v>
      </c>
      <c r="Q320" s="78">
        <v>0</v>
      </c>
      <c r="R320" s="78">
        <v>2467.3582618223199</v>
      </c>
      <c r="S320" s="79">
        <v>0</v>
      </c>
      <c r="T320" s="79">
        <v>1.1999999999999999E-3</v>
      </c>
      <c r="U320" s="79">
        <v>2.0000000000000001E-4</v>
      </c>
    </row>
    <row r="321" spans="2:21">
      <c r="B321" t="s">
        <v>1331</v>
      </c>
      <c r="C321" t="s">
        <v>1332</v>
      </c>
      <c r="D321" t="s">
        <v>123</v>
      </c>
      <c r="E321" t="s">
        <v>1134</v>
      </c>
      <c r="F321" t="s">
        <v>1326</v>
      </c>
      <c r="G321" t="s">
        <v>1237</v>
      </c>
      <c r="H321" t="s">
        <v>1320</v>
      </c>
      <c r="I321" t="s">
        <v>229</v>
      </c>
      <c r="J321" t="s">
        <v>329</v>
      </c>
      <c r="K321" s="78">
        <v>7.57</v>
      </c>
      <c r="L321" t="s">
        <v>106</v>
      </c>
      <c r="M321" s="79">
        <v>4.4999999999999998E-2</v>
      </c>
      <c r="N321" s="79">
        <v>7.6899999999999996E-2</v>
      </c>
      <c r="O321" s="78">
        <v>1842422.19</v>
      </c>
      <c r="P321" s="78">
        <v>79.974999997964716</v>
      </c>
      <c r="Q321" s="78">
        <v>0</v>
      </c>
      <c r="R321" s="78">
        <v>5252.94602696948</v>
      </c>
      <c r="S321" s="79">
        <v>0</v>
      </c>
      <c r="T321" s="79">
        <v>2.5999999999999999E-3</v>
      </c>
      <c r="U321" s="79">
        <v>5.0000000000000001E-4</v>
      </c>
    </row>
    <row r="322" spans="2:21">
      <c r="B322" t="s">
        <v>1333</v>
      </c>
      <c r="C322" t="s">
        <v>1303</v>
      </c>
      <c r="D322" t="s">
        <v>1139</v>
      </c>
      <c r="E322" t="s">
        <v>1134</v>
      </c>
      <c r="F322" t="s">
        <v>1334</v>
      </c>
      <c r="G322" t="s">
        <v>1177</v>
      </c>
      <c r="H322" t="s">
        <v>1320</v>
      </c>
      <c r="I322" t="s">
        <v>229</v>
      </c>
      <c r="J322" t="s">
        <v>317</v>
      </c>
      <c r="K322" s="78">
        <v>4.3600000000000003</v>
      </c>
      <c r="L322" t="s">
        <v>106</v>
      </c>
      <c r="M322" s="79">
        <v>4.2500000000000003E-2</v>
      </c>
      <c r="N322" s="79">
        <v>9.5500000000000002E-2</v>
      </c>
      <c r="O322" s="78">
        <v>2123664.21</v>
      </c>
      <c r="P322" s="78">
        <v>80.293055175269657</v>
      </c>
      <c r="Q322" s="78">
        <v>0</v>
      </c>
      <c r="R322" s="78">
        <v>6078.8771324863701</v>
      </c>
      <c r="S322" s="79">
        <v>4.4999999999999997E-3</v>
      </c>
      <c r="T322" s="79">
        <v>3.0999999999999999E-3</v>
      </c>
      <c r="U322" s="79">
        <v>5.9999999999999995E-4</v>
      </c>
    </row>
    <row r="323" spans="2:21">
      <c r="B323" t="s">
        <v>1335</v>
      </c>
      <c r="C323" t="s">
        <v>1336</v>
      </c>
      <c r="D323" t="s">
        <v>123</v>
      </c>
      <c r="E323" t="s">
        <v>1134</v>
      </c>
      <c r="F323" t="s">
        <v>1337</v>
      </c>
      <c r="G323" t="s">
        <v>1338</v>
      </c>
      <c r="H323" t="s">
        <v>1339</v>
      </c>
      <c r="I323" t="s">
        <v>259</v>
      </c>
      <c r="J323" t="s">
        <v>303</v>
      </c>
      <c r="K323" s="78">
        <v>6.67</v>
      </c>
      <c r="L323" t="s">
        <v>106</v>
      </c>
      <c r="M323" s="79">
        <v>5.8799999999999998E-2</v>
      </c>
      <c r="N323" s="79">
        <v>5.3800000000000001E-2</v>
      </c>
      <c r="O323" s="78">
        <v>1721889.9</v>
      </c>
      <c r="P323" s="78">
        <v>101.0696993611423</v>
      </c>
      <c r="Q323" s="78">
        <v>0</v>
      </c>
      <c r="R323" s="78">
        <v>6204.2013898514497</v>
      </c>
      <c r="S323" s="79">
        <v>0</v>
      </c>
      <c r="T323" s="79">
        <v>3.0999999999999999E-3</v>
      </c>
      <c r="U323" s="79">
        <v>5.9999999999999995E-4</v>
      </c>
    </row>
    <row r="324" spans="2:21">
      <c r="B324" t="s">
        <v>1340</v>
      </c>
      <c r="C324" t="s">
        <v>1341</v>
      </c>
      <c r="D324" t="s">
        <v>123</v>
      </c>
      <c r="E324" t="s">
        <v>1134</v>
      </c>
      <c r="F324" t="s">
        <v>1342</v>
      </c>
      <c r="G324" t="s">
        <v>1177</v>
      </c>
      <c r="H324" t="s">
        <v>1320</v>
      </c>
      <c r="I324" t="s">
        <v>229</v>
      </c>
      <c r="J324" t="s">
        <v>303</v>
      </c>
      <c r="K324" s="78">
        <v>5.66</v>
      </c>
      <c r="L324" t="s">
        <v>106</v>
      </c>
      <c r="M324" s="79">
        <v>6.88E-2</v>
      </c>
      <c r="N324" s="79">
        <v>9.9400000000000002E-2</v>
      </c>
      <c r="O324" s="78">
        <v>114792.66</v>
      </c>
      <c r="P324" s="78">
        <v>82.075811504150181</v>
      </c>
      <c r="Q324" s="78">
        <v>0</v>
      </c>
      <c r="R324" s="78">
        <v>335.88363081844301</v>
      </c>
      <c r="S324" s="79">
        <v>0</v>
      </c>
      <c r="T324" s="79">
        <v>2.0000000000000001E-4</v>
      </c>
      <c r="U324" s="79">
        <v>0</v>
      </c>
    </row>
    <row r="325" spans="2:21">
      <c r="B325" t="s">
        <v>1343</v>
      </c>
      <c r="C325" t="s">
        <v>1344</v>
      </c>
      <c r="D325" t="s">
        <v>123</v>
      </c>
      <c r="E325" t="s">
        <v>1134</v>
      </c>
      <c r="F325" t="s">
        <v>1342</v>
      </c>
      <c r="G325" t="s">
        <v>1177</v>
      </c>
      <c r="H325" t="s">
        <v>1320</v>
      </c>
      <c r="I325" t="s">
        <v>229</v>
      </c>
      <c r="J325" t="s">
        <v>303</v>
      </c>
      <c r="K325" s="78">
        <v>6.38</v>
      </c>
      <c r="L325" t="s">
        <v>106</v>
      </c>
      <c r="M325" s="79">
        <v>6.88E-2</v>
      </c>
      <c r="N325" s="79">
        <v>9.98E-2</v>
      </c>
      <c r="O325" s="78">
        <v>1320115.5900000001</v>
      </c>
      <c r="P325" s="78">
        <v>81.23788371385136</v>
      </c>
      <c r="Q325" s="78">
        <v>0</v>
      </c>
      <c r="R325" s="78">
        <v>3823.2270955372001</v>
      </c>
      <c r="S325" s="79">
        <v>0</v>
      </c>
      <c r="T325" s="79">
        <v>1.9E-3</v>
      </c>
      <c r="U325" s="79">
        <v>4.0000000000000002E-4</v>
      </c>
    </row>
    <row r="326" spans="2:21">
      <c r="B326" t="s">
        <v>1345</v>
      </c>
      <c r="C326" t="s">
        <v>1346</v>
      </c>
      <c r="D326" t="s">
        <v>123</v>
      </c>
      <c r="E326" t="s">
        <v>1134</v>
      </c>
      <c r="F326" t="s">
        <v>1312</v>
      </c>
      <c r="G326" t="s">
        <v>1190</v>
      </c>
      <c r="H326" t="s">
        <v>1320</v>
      </c>
      <c r="I326" t="s">
        <v>229</v>
      </c>
      <c r="J326" t="s">
        <v>1347</v>
      </c>
      <c r="K326" s="78">
        <v>1.0900000000000001</v>
      </c>
      <c r="L326" t="s">
        <v>106</v>
      </c>
      <c r="M326" s="79">
        <v>4.6300000000000001E-2</v>
      </c>
      <c r="N326" s="79">
        <v>4.5699999999999998E-2</v>
      </c>
      <c r="O326" s="78">
        <v>225969.35</v>
      </c>
      <c r="P326" s="78">
        <v>100.6470413487411</v>
      </c>
      <c r="Q326" s="78">
        <v>0</v>
      </c>
      <c r="R326" s="78">
        <v>810.793173188384</v>
      </c>
      <c r="S326" s="79">
        <v>5.0000000000000001E-4</v>
      </c>
      <c r="T326" s="79">
        <v>4.0000000000000002E-4</v>
      </c>
      <c r="U326" s="79">
        <v>1E-4</v>
      </c>
    </row>
    <row r="327" spans="2:21">
      <c r="B327" t="s">
        <v>1348</v>
      </c>
      <c r="C327" t="s">
        <v>1248</v>
      </c>
      <c r="D327" t="s">
        <v>123</v>
      </c>
      <c r="E327" t="s">
        <v>1134</v>
      </c>
      <c r="F327" t="s">
        <v>1349</v>
      </c>
      <c r="G327" t="s">
        <v>1177</v>
      </c>
      <c r="H327" t="s">
        <v>1339</v>
      </c>
      <c r="I327" t="s">
        <v>259</v>
      </c>
      <c r="J327" t="s">
        <v>317</v>
      </c>
      <c r="K327" s="78">
        <v>8.3800000000000008</v>
      </c>
      <c r="L327" t="s">
        <v>106</v>
      </c>
      <c r="M327" s="79">
        <v>0.04</v>
      </c>
      <c r="N327" s="79">
        <v>5.2600000000000001E-2</v>
      </c>
      <c r="O327" s="78">
        <v>1434908.25</v>
      </c>
      <c r="P327" s="78">
        <v>89.475654264602113</v>
      </c>
      <c r="Q327" s="78">
        <v>0</v>
      </c>
      <c r="R327" s="78">
        <v>4577.0804871558603</v>
      </c>
      <c r="S327" s="79">
        <v>1.9E-3</v>
      </c>
      <c r="T327" s="79">
        <v>2.3E-3</v>
      </c>
      <c r="U327" s="79">
        <v>4.0000000000000002E-4</v>
      </c>
    </row>
    <row r="328" spans="2:21">
      <c r="B328" t="s">
        <v>1350</v>
      </c>
      <c r="C328" t="s">
        <v>1351</v>
      </c>
      <c r="D328" t="s">
        <v>1139</v>
      </c>
      <c r="E328" t="s">
        <v>1134</v>
      </c>
      <c r="F328" t="s">
        <v>1352</v>
      </c>
      <c r="G328" t="s">
        <v>1353</v>
      </c>
      <c r="H328" t="s">
        <v>1354</v>
      </c>
      <c r="I328" t="s">
        <v>229</v>
      </c>
      <c r="J328" t="s">
        <v>367</v>
      </c>
      <c r="K328" s="78">
        <v>8.33</v>
      </c>
      <c r="L328" t="s">
        <v>106</v>
      </c>
      <c r="M328" s="79">
        <v>4.4999999999999998E-2</v>
      </c>
      <c r="N328" s="79">
        <v>4.7500000000000001E-2</v>
      </c>
      <c r="O328" s="78">
        <v>401774.31</v>
      </c>
      <c r="P328" s="78">
        <v>98.238997108035079</v>
      </c>
      <c r="Q328" s="78">
        <v>0</v>
      </c>
      <c r="R328" s="78">
        <v>1407.1021231668601</v>
      </c>
      <c r="S328" s="79">
        <v>1E-4</v>
      </c>
      <c r="T328" s="79">
        <v>6.9999999999999999E-4</v>
      </c>
      <c r="U328" s="79">
        <v>1E-4</v>
      </c>
    </row>
    <row r="329" spans="2:21">
      <c r="B329" t="s">
        <v>1355</v>
      </c>
      <c r="C329" t="s">
        <v>1356</v>
      </c>
      <c r="D329" t="s">
        <v>123</v>
      </c>
      <c r="E329" t="s">
        <v>1134</v>
      </c>
      <c r="F329" t="s">
        <v>1352</v>
      </c>
      <c r="G329" t="s">
        <v>1353</v>
      </c>
      <c r="H329" t="s">
        <v>1354</v>
      </c>
      <c r="I329" t="s">
        <v>229</v>
      </c>
      <c r="J329" t="s">
        <v>329</v>
      </c>
      <c r="K329" s="78">
        <v>6.32</v>
      </c>
      <c r="L329" t="s">
        <v>106</v>
      </c>
      <c r="M329" s="79">
        <v>4.7500000000000001E-2</v>
      </c>
      <c r="N329" s="79">
        <v>4.4900000000000002E-2</v>
      </c>
      <c r="O329" s="78">
        <v>1836682.56</v>
      </c>
      <c r="P329" s="78">
        <v>97.522638972068307</v>
      </c>
      <c r="Q329" s="78">
        <v>0</v>
      </c>
      <c r="R329" s="78">
        <v>6385.5613418144603</v>
      </c>
      <c r="S329" s="79">
        <v>0</v>
      </c>
      <c r="T329" s="79">
        <v>3.2000000000000002E-3</v>
      </c>
      <c r="U329" s="79">
        <v>5.9999999999999995E-4</v>
      </c>
    </row>
    <row r="330" spans="2:21">
      <c r="B330" t="s">
        <v>1357</v>
      </c>
      <c r="C330" t="s">
        <v>1358</v>
      </c>
      <c r="D330" t="s">
        <v>1133</v>
      </c>
      <c r="E330" t="s">
        <v>1134</v>
      </c>
      <c r="F330" t="s">
        <v>1359</v>
      </c>
      <c r="G330" t="s">
        <v>1237</v>
      </c>
      <c r="H330" t="s">
        <v>1360</v>
      </c>
      <c r="I330" t="s">
        <v>215</v>
      </c>
      <c r="J330" t="s">
        <v>1361</v>
      </c>
      <c r="K330" s="78">
        <v>2.35</v>
      </c>
      <c r="L330" t="s">
        <v>106</v>
      </c>
      <c r="M330" s="79">
        <v>7.7499999999999999E-2</v>
      </c>
      <c r="N330" s="79">
        <v>0.13919999999999999</v>
      </c>
      <c r="O330" s="78">
        <v>925888.9</v>
      </c>
      <c r="P330" s="78">
        <v>89.823609558793152</v>
      </c>
      <c r="Q330" s="78">
        <v>0</v>
      </c>
      <c r="R330" s="78">
        <v>2964.8922506761901</v>
      </c>
      <c r="S330" s="79">
        <v>1.5E-3</v>
      </c>
      <c r="T330" s="79">
        <v>1.5E-3</v>
      </c>
      <c r="U330" s="79">
        <v>2.9999999999999997E-4</v>
      </c>
    </row>
    <row r="331" spans="2:21">
      <c r="B331" t="s">
        <v>1362</v>
      </c>
      <c r="C331" t="s">
        <v>1363</v>
      </c>
      <c r="D331" t="s">
        <v>123</v>
      </c>
      <c r="E331" t="s">
        <v>1134</v>
      </c>
      <c r="F331" t="s">
        <v>1364</v>
      </c>
      <c r="G331" t="s">
        <v>1246</v>
      </c>
      <c r="H331" t="s">
        <v>223</v>
      </c>
      <c r="I331" t="s">
        <v>224</v>
      </c>
      <c r="J331" t="s">
        <v>303</v>
      </c>
      <c r="K331" s="78">
        <v>7.14</v>
      </c>
      <c r="L331" t="s">
        <v>106</v>
      </c>
      <c r="M331" s="79">
        <v>4.7500000000000001E-2</v>
      </c>
      <c r="N331" s="79">
        <v>4.58E-2</v>
      </c>
      <c r="O331" s="78">
        <v>1721889.9</v>
      </c>
      <c r="P331" s="78">
        <v>102.5293944197451</v>
      </c>
      <c r="Q331" s="78">
        <v>0</v>
      </c>
      <c r="R331" s="78">
        <v>6293.8053183145503</v>
      </c>
      <c r="S331" s="79">
        <v>0</v>
      </c>
      <c r="T331" s="79">
        <v>3.2000000000000002E-3</v>
      </c>
      <c r="U331" s="79">
        <v>5.9999999999999995E-4</v>
      </c>
    </row>
    <row r="332" spans="2:21">
      <c r="B332" t="s">
        <v>1365</v>
      </c>
      <c r="C332" t="s">
        <v>1351</v>
      </c>
      <c r="D332" t="s">
        <v>1139</v>
      </c>
      <c r="E332" t="s">
        <v>1134</v>
      </c>
      <c r="F332" t="s">
        <v>1366</v>
      </c>
      <c r="G332" t="s">
        <v>1338</v>
      </c>
      <c r="H332" t="s">
        <v>223</v>
      </c>
      <c r="I332" t="s">
        <v>224</v>
      </c>
      <c r="J332" t="s">
        <v>367</v>
      </c>
      <c r="K332" s="78">
        <v>8.27</v>
      </c>
      <c r="L332" t="s">
        <v>106</v>
      </c>
      <c r="M332" s="79">
        <v>3.95E-2</v>
      </c>
      <c r="N332" s="79">
        <v>2.9600000000000001E-2</v>
      </c>
      <c r="O332" s="78">
        <v>803548.62</v>
      </c>
      <c r="P332" s="78">
        <v>107.72488745511004</v>
      </c>
      <c r="Q332" s="78">
        <v>0</v>
      </c>
      <c r="R332" s="78">
        <v>3085.9418829225501</v>
      </c>
      <c r="S332" s="79">
        <v>1.6000000000000001E-3</v>
      </c>
      <c r="T332" s="79">
        <v>1.5E-3</v>
      </c>
      <c r="U332" s="79">
        <v>2.9999999999999997E-4</v>
      </c>
    </row>
    <row r="333" spans="2:21">
      <c r="B333" t="s">
        <v>1367</v>
      </c>
      <c r="C333" t="s">
        <v>1368</v>
      </c>
      <c r="D333" t="s">
        <v>1133</v>
      </c>
      <c r="E333" t="s">
        <v>1134</v>
      </c>
      <c r="F333" t="s">
        <v>1369</v>
      </c>
      <c r="G333" t="s">
        <v>1136</v>
      </c>
      <c r="H333" t="s">
        <v>223</v>
      </c>
      <c r="I333" t="s">
        <v>224</v>
      </c>
      <c r="J333" t="s">
        <v>312</v>
      </c>
      <c r="K333" s="78">
        <v>6.77</v>
      </c>
      <c r="L333" t="s">
        <v>110</v>
      </c>
      <c r="M333" s="79">
        <v>3.1300000000000001E-2</v>
      </c>
      <c r="N333" s="79">
        <v>4.3099999999999999E-2</v>
      </c>
      <c r="O333" s="78">
        <v>1721889.9</v>
      </c>
      <c r="P333" s="78">
        <v>92.936221879329537</v>
      </c>
      <c r="Q333" s="78">
        <v>0</v>
      </c>
      <c r="R333" s="78">
        <v>6241.4918079542804</v>
      </c>
      <c r="S333" s="79">
        <v>2.3E-3</v>
      </c>
      <c r="T333" s="79">
        <v>3.0999999999999999E-3</v>
      </c>
      <c r="U333" s="79">
        <v>5.9999999999999995E-4</v>
      </c>
    </row>
    <row r="334" spans="2:21">
      <c r="B334" t="s">
        <v>1370</v>
      </c>
      <c r="C334" t="s">
        <v>1371</v>
      </c>
      <c r="D334" t="s">
        <v>123</v>
      </c>
      <c r="E334" t="s">
        <v>1134</v>
      </c>
      <c r="F334" t="s">
        <v>1372</v>
      </c>
      <c r="G334" t="s">
        <v>1309</v>
      </c>
      <c r="H334" t="s">
        <v>223</v>
      </c>
      <c r="I334" t="s">
        <v>224</v>
      </c>
      <c r="J334" t="s">
        <v>329</v>
      </c>
      <c r="K334" s="78">
        <v>8.01</v>
      </c>
      <c r="L334" t="s">
        <v>106</v>
      </c>
      <c r="M334" s="79">
        <v>3.61E-2</v>
      </c>
      <c r="N334" s="79">
        <v>4.5499999999999999E-2</v>
      </c>
      <c r="O334" s="78">
        <v>1721889.9</v>
      </c>
      <c r="P334" s="78">
        <v>91.315527762093325</v>
      </c>
      <c r="Q334" s="78">
        <v>0</v>
      </c>
      <c r="R334" s="78">
        <v>5605.4379090635002</v>
      </c>
      <c r="S334" s="79">
        <v>0</v>
      </c>
      <c r="T334" s="79">
        <v>2.8E-3</v>
      </c>
      <c r="U334" s="79">
        <v>5.0000000000000001E-4</v>
      </c>
    </row>
    <row r="335" spans="2:21">
      <c r="B335" t="s">
        <v>1373</v>
      </c>
      <c r="C335" t="s">
        <v>1374</v>
      </c>
      <c r="D335" t="s">
        <v>1133</v>
      </c>
      <c r="E335" t="s">
        <v>1134</v>
      </c>
      <c r="F335" t="s">
        <v>1375</v>
      </c>
      <c r="G335" t="s">
        <v>1237</v>
      </c>
      <c r="H335" t="s">
        <v>223</v>
      </c>
      <c r="I335" t="s">
        <v>224</v>
      </c>
      <c r="J335" t="s">
        <v>312</v>
      </c>
      <c r="K335" s="78">
        <v>7.77</v>
      </c>
      <c r="L335" t="s">
        <v>106</v>
      </c>
      <c r="M335" s="79">
        <v>3.6999999999999998E-2</v>
      </c>
      <c r="N335" s="79">
        <v>7.2800000000000004E-2</v>
      </c>
      <c r="O335" s="78">
        <v>889643.12</v>
      </c>
      <c r="P335" s="78">
        <v>76.934054865974289</v>
      </c>
      <c r="Q335" s="78">
        <v>0</v>
      </c>
      <c r="R335" s="78">
        <v>2440.0233453759702</v>
      </c>
      <c r="S335" s="79">
        <v>5.9999999999999995E-4</v>
      </c>
      <c r="T335" s="79">
        <v>1.1999999999999999E-3</v>
      </c>
      <c r="U335" s="79">
        <v>2.0000000000000001E-4</v>
      </c>
    </row>
    <row r="336" spans="2:21">
      <c r="B336" t="s">
        <v>1376</v>
      </c>
      <c r="C336" t="s">
        <v>1377</v>
      </c>
      <c r="D336" t="s">
        <v>1133</v>
      </c>
      <c r="E336" t="s">
        <v>1134</v>
      </c>
      <c r="F336" t="s">
        <v>1378</v>
      </c>
      <c r="G336" t="s">
        <v>1338</v>
      </c>
      <c r="H336" t="s">
        <v>223</v>
      </c>
      <c r="I336" t="s">
        <v>224</v>
      </c>
      <c r="J336" t="s">
        <v>312</v>
      </c>
      <c r="K336" s="78">
        <v>6.48</v>
      </c>
      <c r="L336" t="s">
        <v>106</v>
      </c>
      <c r="M336" s="79">
        <v>4.6300000000000001E-2</v>
      </c>
      <c r="N336" s="79">
        <v>4.5900000000000003E-2</v>
      </c>
      <c r="O336" s="78">
        <v>286981.65000000002</v>
      </c>
      <c r="P336" s="78">
        <v>101.11857399008326</v>
      </c>
      <c r="Q336" s="78">
        <v>0</v>
      </c>
      <c r="R336" s="78">
        <v>1034.5335962122999</v>
      </c>
      <c r="S336" s="79">
        <v>1E-4</v>
      </c>
      <c r="T336" s="79">
        <v>5.0000000000000001E-4</v>
      </c>
      <c r="U336" s="79">
        <v>1E-4</v>
      </c>
    </row>
    <row r="337" spans="2:21">
      <c r="B337" t="s">
        <v>1379</v>
      </c>
      <c r="C337" t="s">
        <v>1351</v>
      </c>
      <c r="D337" t="s">
        <v>1139</v>
      </c>
      <c r="E337" t="s">
        <v>1134</v>
      </c>
      <c r="F337" t="s">
        <v>1380</v>
      </c>
      <c r="G337" t="s">
        <v>1168</v>
      </c>
      <c r="H337" t="s">
        <v>223</v>
      </c>
      <c r="I337" t="s">
        <v>224</v>
      </c>
      <c r="J337" t="s">
        <v>367</v>
      </c>
      <c r="K337" s="78">
        <v>18.95</v>
      </c>
      <c r="L337" t="s">
        <v>106</v>
      </c>
      <c r="M337" s="79">
        <v>4.2000000000000003E-2</v>
      </c>
      <c r="N337" s="79">
        <v>2.7199999999999998E-2</v>
      </c>
      <c r="O337" s="78">
        <v>1492304.58</v>
      </c>
      <c r="P337" s="78">
        <v>128.37333398006294</v>
      </c>
      <c r="Q337" s="78">
        <v>0</v>
      </c>
      <c r="R337" s="78">
        <v>6829.5458729525199</v>
      </c>
      <c r="S337" s="79">
        <v>1.1999999999999999E-3</v>
      </c>
      <c r="T337" s="79">
        <v>3.3999999999999998E-3</v>
      </c>
      <c r="U337" s="79">
        <v>5.9999999999999995E-4</v>
      </c>
    </row>
    <row r="338" spans="2:21">
      <c r="B338" t="s">
        <v>1381</v>
      </c>
      <c r="C338" t="s">
        <v>1351</v>
      </c>
      <c r="D338" t="s">
        <v>1139</v>
      </c>
      <c r="E338" t="s">
        <v>1134</v>
      </c>
      <c r="F338" t="s">
        <v>1382</v>
      </c>
      <c r="G338" t="s">
        <v>1353</v>
      </c>
      <c r="H338" t="s">
        <v>223</v>
      </c>
      <c r="I338" t="s">
        <v>224</v>
      </c>
      <c r="J338" t="s">
        <v>367</v>
      </c>
      <c r="K338" s="78">
        <v>14.3</v>
      </c>
      <c r="L338" t="s">
        <v>106</v>
      </c>
      <c r="M338" s="79">
        <v>3.7499999999999999E-2</v>
      </c>
      <c r="N338" s="79">
        <v>3.0300000000000001E-2</v>
      </c>
      <c r="O338" s="78">
        <v>947039.45</v>
      </c>
      <c r="P338" s="78">
        <v>109.51366567625395</v>
      </c>
      <c r="Q338" s="78">
        <v>0</v>
      </c>
      <c r="R338" s="78">
        <v>3697.3956049445101</v>
      </c>
      <c r="S338" s="79">
        <v>1.1999999999999999E-3</v>
      </c>
      <c r="T338" s="79">
        <v>1.9E-3</v>
      </c>
      <c r="U338" s="79">
        <v>2.9999999999999997E-4</v>
      </c>
    </row>
    <row r="339" spans="2:21">
      <c r="B339" t="s">
        <v>1383</v>
      </c>
      <c r="C339" t="s">
        <v>1384</v>
      </c>
      <c r="D339" t="s">
        <v>1133</v>
      </c>
      <c r="E339" t="s">
        <v>1134</v>
      </c>
      <c r="F339" t="s">
        <v>1334</v>
      </c>
      <c r="G339" t="s">
        <v>128</v>
      </c>
      <c r="H339" t="s">
        <v>223</v>
      </c>
      <c r="I339" t="s">
        <v>224</v>
      </c>
      <c r="J339" t="s">
        <v>309</v>
      </c>
      <c r="K339" s="78">
        <v>4.3</v>
      </c>
      <c r="L339" t="s">
        <v>106</v>
      </c>
      <c r="M339" s="79">
        <v>4.1300000000000003E-2</v>
      </c>
      <c r="N339" s="79">
        <v>9.35E-2</v>
      </c>
      <c r="O339" s="78">
        <v>860944.95</v>
      </c>
      <c r="P339" s="78">
        <v>81.523581627280649</v>
      </c>
      <c r="Q339" s="78">
        <v>0</v>
      </c>
      <c r="R339" s="78">
        <v>2502.1778121173502</v>
      </c>
      <c r="S339" s="79">
        <v>0</v>
      </c>
      <c r="T339" s="79">
        <v>1.2999999999999999E-3</v>
      </c>
      <c r="U339" s="79">
        <v>2.0000000000000001E-4</v>
      </c>
    </row>
    <row r="340" spans="2:21">
      <c r="B340" t="s">
        <v>1385</v>
      </c>
      <c r="C340" t="s">
        <v>1386</v>
      </c>
      <c r="D340" t="s">
        <v>1139</v>
      </c>
      <c r="E340" t="s">
        <v>1134</v>
      </c>
      <c r="F340" t="s">
        <v>1387</v>
      </c>
      <c r="G340" t="s">
        <v>1388</v>
      </c>
      <c r="H340" t="s">
        <v>223</v>
      </c>
      <c r="I340" t="s">
        <v>224</v>
      </c>
      <c r="J340" t="s">
        <v>367</v>
      </c>
      <c r="K340" s="78">
        <v>18.41</v>
      </c>
      <c r="L340" t="s">
        <v>106</v>
      </c>
      <c r="M340" s="79">
        <v>4.2500000000000003E-2</v>
      </c>
      <c r="N340" s="79">
        <v>0.03</v>
      </c>
      <c r="O340" s="78">
        <v>1205322.93</v>
      </c>
      <c r="P340" s="78">
        <v>122.90002763359401</v>
      </c>
      <c r="Q340" s="78">
        <v>0</v>
      </c>
      <c r="R340" s="78">
        <v>5280.9849930670198</v>
      </c>
      <c r="S340" s="79">
        <v>0</v>
      </c>
      <c r="T340" s="79">
        <v>2.7000000000000001E-3</v>
      </c>
      <c r="U340" s="79">
        <v>5.0000000000000001E-4</v>
      </c>
    </row>
    <row r="341" spans="2:21">
      <c r="B341" t="s">
        <v>1389</v>
      </c>
      <c r="C341" t="s">
        <v>1390</v>
      </c>
      <c r="D341" t="s">
        <v>123</v>
      </c>
      <c r="E341" t="s">
        <v>1134</v>
      </c>
      <c r="F341" t="s">
        <v>1391</v>
      </c>
      <c r="G341" t="s">
        <v>1177</v>
      </c>
      <c r="H341" t="s">
        <v>223</v>
      </c>
      <c r="I341" t="s">
        <v>224</v>
      </c>
      <c r="J341" t="s">
        <v>317</v>
      </c>
      <c r="K341" s="78">
        <v>4.45</v>
      </c>
      <c r="L341" t="s">
        <v>106</v>
      </c>
      <c r="M341" s="79">
        <v>3.7499999999999999E-2</v>
      </c>
      <c r="N341" s="79">
        <v>5.1200000000000002E-2</v>
      </c>
      <c r="O341" s="78">
        <v>1434908.25</v>
      </c>
      <c r="P341" s="78">
        <v>93.449220827757486</v>
      </c>
      <c r="Q341" s="78">
        <v>0</v>
      </c>
      <c r="R341" s="78">
        <v>4780.34621491292</v>
      </c>
      <c r="S341" s="79">
        <v>4.0000000000000001E-3</v>
      </c>
      <c r="T341" s="79">
        <v>2.3999999999999998E-3</v>
      </c>
      <c r="U341" s="79">
        <v>4.0000000000000002E-4</v>
      </c>
    </row>
    <row r="342" spans="2:21">
      <c r="B342" t="s">
        <v>1392</v>
      </c>
      <c r="C342" t="s">
        <v>1351</v>
      </c>
      <c r="D342" t="s">
        <v>1139</v>
      </c>
      <c r="E342" t="s">
        <v>1134</v>
      </c>
      <c r="F342" t="s">
        <v>1393</v>
      </c>
      <c r="G342" t="s">
        <v>1246</v>
      </c>
      <c r="H342" t="s">
        <v>223</v>
      </c>
      <c r="I342" t="s">
        <v>224</v>
      </c>
      <c r="J342" t="s">
        <v>367</v>
      </c>
      <c r="K342" s="78">
        <v>17.96</v>
      </c>
      <c r="L342" t="s">
        <v>106</v>
      </c>
      <c r="M342" s="79">
        <v>4.7500000000000001E-2</v>
      </c>
      <c r="N342" s="79">
        <v>3.04E-2</v>
      </c>
      <c r="O342" s="78">
        <v>573963.30000000005</v>
      </c>
      <c r="P342" s="78">
        <v>131.8189710732772</v>
      </c>
      <c r="Q342" s="78">
        <v>0</v>
      </c>
      <c r="R342" s="78">
        <v>2697.2523209596802</v>
      </c>
      <c r="S342" s="79">
        <v>2.9999999999999997E-4</v>
      </c>
      <c r="T342" s="79">
        <v>1.4E-3</v>
      </c>
      <c r="U342" s="79">
        <v>2.0000000000000001E-4</v>
      </c>
    </row>
    <row r="343" spans="2:21">
      <c r="B343" t="s">
        <v>1394</v>
      </c>
      <c r="C343" t="s">
        <v>1351</v>
      </c>
      <c r="D343" t="s">
        <v>1139</v>
      </c>
      <c r="E343" t="s">
        <v>1134</v>
      </c>
      <c r="F343" t="s">
        <v>1393</v>
      </c>
      <c r="G343" t="s">
        <v>1246</v>
      </c>
      <c r="H343" t="s">
        <v>223</v>
      </c>
      <c r="I343" t="s">
        <v>224</v>
      </c>
      <c r="J343" t="s">
        <v>367</v>
      </c>
      <c r="K343" s="78">
        <v>20.74</v>
      </c>
      <c r="L343" t="s">
        <v>106</v>
      </c>
      <c r="M343" s="79">
        <v>4.9500000000000002E-2</v>
      </c>
      <c r="N343" s="79">
        <v>3.2199999999999999E-2</v>
      </c>
      <c r="O343" s="78">
        <v>1262719.26</v>
      </c>
      <c r="P343" s="78">
        <v>135.33575026413001</v>
      </c>
      <c r="Q343" s="78">
        <v>0</v>
      </c>
      <c r="R343" s="78">
        <v>6092.2662328536398</v>
      </c>
      <c r="S343" s="79">
        <v>1.2999999999999999E-3</v>
      </c>
      <c r="T343" s="79">
        <v>3.0999999999999999E-3</v>
      </c>
      <c r="U343" s="79">
        <v>5.9999999999999995E-4</v>
      </c>
    </row>
    <row r="344" spans="2:21">
      <c r="B344" t="s">
        <v>1395</v>
      </c>
      <c r="C344" t="s">
        <v>1351</v>
      </c>
      <c r="D344" t="s">
        <v>1139</v>
      </c>
      <c r="E344" t="s">
        <v>1134</v>
      </c>
      <c r="F344" t="s">
        <v>1396</v>
      </c>
      <c r="G344" t="s">
        <v>1397</v>
      </c>
      <c r="H344" t="s">
        <v>223</v>
      </c>
      <c r="I344" t="s">
        <v>224</v>
      </c>
      <c r="J344" t="s">
        <v>367</v>
      </c>
      <c r="K344" s="78">
        <v>16.77</v>
      </c>
      <c r="L344" t="s">
        <v>106</v>
      </c>
      <c r="M344" s="79">
        <v>5.1299999999999998E-2</v>
      </c>
      <c r="N344" s="79">
        <v>3.9300000000000002E-2</v>
      </c>
      <c r="O344" s="78">
        <v>1004435.78</v>
      </c>
      <c r="P344" s="78">
        <v>118.6579411410261</v>
      </c>
      <c r="Q344" s="78">
        <v>0</v>
      </c>
      <c r="R344" s="78">
        <v>4248.9196412923902</v>
      </c>
      <c r="S344" s="79">
        <v>8.0000000000000004E-4</v>
      </c>
      <c r="T344" s="79">
        <v>2.0999999999999999E-3</v>
      </c>
      <c r="U344" s="79">
        <v>4.0000000000000002E-4</v>
      </c>
    </row>
    <row r="345" spans="2:21">
      <c r="B345" t="s">
        <v>1398</v>
      </c>
      <c r="C345" t="s">
        <v>1351</v>
      </c>
      <c r="D345" t="s">
        <v>1139</v>
      </c>
      <c r="E345" t="s">
        <v>1134</v>
      </c>
      <c r="F345" t="s">
        <v>1399</v>
      </c>
      <c r="G345" t="s">
        <v>1400</v>
      </c>
      <c r="H345" t="s">
        <v>223</v>
      </c>
      <c r="I345" t="s">
        <v>224</v>
      </c>
      <c r="J345" t="s">
        <v>367</v>
      </c>
      <c r="K345" s="78">
        <v>17.82</v>
      </c>
      <c r="L345" t="s">
        <v>106</v>
      </c>
      <c r="M345" s="79">
        <v>4.2000000000000003E-2</v>
      </c>
      <c r="N345" s="79">
        <v>3.5999999999999997E-2</v>
      </c>
      <c r="O345" s="78">
        <v>1836682.56</v>
      </c>
      <c r="P345" s="78">
        <v>109.76199944749007</v>
      </c>
      <c r="Q345" s="78">
        <v>0</v>
      </c>
      <c r="R345" s="78">
        <v>7186.9669223460696</v>
      </c>
      <c r="S345" s="79">
        <v>2.3999999999999998E-3</v>
      </c>
      <c r="T345" s="79">
        <v>3.5999999999999999E-3</v>
      </c>
      <c r="U345" s="79">
        <v>6.9999999999999999E-4</v>
      </c>
    </row>
    <row r="346" spans="2:21">
      <c r="B346" t="s">
        <v>1401</v>
      </c>
      <c r="C346" t="s">
        <v>1402</v>
      </c>
      <c r="D346" t="s">
        <v>123</v>
      </c>
      <c r="E346" t="s">
        <v>1134</v>
      </c>
      <c r="F346" t="s">
        <v>1403</v>
      </c>
      <c r="G346" t="s">
        <v>392</v>
      </c>
      <c r="H346" t="s">
        <v>223</v>
      </c>
      <c r="I346" t="s">
        <v>224</v>
      </c>
      <c r="J346" t="s">
        <v>544</v>
      </c>
      <c r="K346" s="78">
        <v>7.81</v>
      </c>
      <c r="L346" t="s">
        <v>106</v>
      </c>
      <c r="M346" s="79">
        <v>3.9300000000000002E-2</v>
      </c>
      <c r="N346" s="79">
        <v>4.48E-2</v>
      </c>
      <c r="O346" s="78">
        <v>1500914.03</v>
      </c>
      <c r="P346" s="78">
        <v>94.863109393280837</v>
      </c>
      <c r="Q346" s="78">
        <v>0</v>
      </c>
      <c r="R346" s="78">
        <v>5075.8959053045701</v>
      </c>
      <c r="S346" s="79">
        <v>0</v>
      </c>
      <c r="T346" s="79">
        <v>2.5000000000000001E-3</v>
      </c>
      <c r="U346" s="79">
        <v>5.0000000000000001E-4</v>
      </c>
    </row>
    <row r="347" spans="2:21">
      <c r="B347" t="s">
        <v>1404</v>
      </c>
      <c r="C347" t="s">
        <v>1351</v>
      </c>
      <c r="D347" t="s">
        <v>1139</v>
      </c>
      <c r="E347" t="s">
        <v>1134</v>
      </c>
      <c r="F347" t="s">
        <v>1405</v>
      </c>
      <c r="G347" t="s">
        <v>1353</v>
      </c>
      <c r="H347" t="s">
        <v>223</v>
      </c>
      <c r="I347" t="s">
        <v>224</v>
      </c>
      <c r="J347" t="s">
        <v>367</v>
      </c>
      <c r="K347" s="78">
        <v>17.95</v>
      </c>
      <c r="L347" t="s">
        <v>106</v>
      </c>
      <c r="M347" s="79">
        <v>4.7E-2</v>
      </c>
      <c r="N347" s="79">
        <v>3.0800000000000001E-2</v>
      </c>
      <c r="O347" s="78">
        <v>1492304.58</v>
      </c>
      <c r="P347" s="78">
        <v>128.51238993913699</v>
      </c>
      <c r="Q347" s="78">
        <v>0</v>
      </c>
      <c r="R347" s="78">
        <v>6836.9437415126004</v>
      </c>
      <c r="S347" s="79">
        <v>8.9999999999999998E-4</v>
      </c>
      <c r="T347" s="79">
        <v>3.3999999999999998E-3</v>
      </c>
      <c r="U347" s="79">
        <v>5.9999999999999995E-4</v>
      </c>
    </row>
    <row r="348" spans="2:21">
      <c r="B348" t="s">
        <v>262</v>
      </c>
      <c r="C348" s="16"/>
      <c r="D348" s="16"/>
      <c r="E348" s="16"/>
      <c r="F348" s="16"/>
    </row>
    <row r="349" spans="2:21">
      <c r="B349" t="s">
        <v>381</v>
      </c>
      <c r="C349" s="16"/>
      <c r="D349" s="16"/>
      <c r="E349" s="16"/>
      <c r="F349" s="16"/>
    </row>
    <row r="350" spans="2:21">
      <c r="B350" t="s">
        <v>382</v>
      </c>
      <c r="C350" s="16"/>
      <c r="D350" s="16"/>
      <c r="E350" s="16"/>
      <c r="F350" s="16"/>
    </row>
    <row r="351" spans="2:21">
      <c r="B351" t="s">
        <v>383</v>
      </c>
      <c r="C351" s="16"/>
      <c r="D351" s="16"/>
      <c r="E351" s="16"/>
      <c r="F351" s="16"/>
    </row>
    <row r="352" spans="2:21">
      <c r="B352" t="s">
        <v>384</v>
      </c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5" workbookViewId="0">
      <selection activeCell="D104" sqref="D10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3627</v>
      </c>
    </row>
    <row r="3" spans="2:62" s="1" customFormat="1">
      <c r="B3" s="2" t="s">
        <v>2</v>
      </c>
      <c r="C3" s="26" t="s">
        <v>3628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  <c r="BJ6" s="19"/>
    </row>
    <row r="7" spans="2:62" ht="26.25" customHeight="1">
      <c r="B7" s="131" t="s">
        <v>91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146634535.13</v>
      </c>
      <c r="J11" s="7"/>
      <c r="K11" s="76">
        <v>1041.3569299999999</v>
      </c>
      <c r="L11" s="76">
        <v>1764415.4299534792</v>
      </c>
      <c r="M11" s="7"/>
      <c r="N11" s="77">
        <v>1</v>
      </c>
      <c r="O11" s="77">
        <v>0.16220000000000001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140473307.21000001</v>
      </c>
      <c r="K12" s="82">
        <v>621.88157000000001</v>
      </c>
      <c r="L12" s="82">
        <v>1180714.2629836777</v>
      </c>
      <c r="N12" s="81">
        <v>0.66920000000000002</v>
      </c>
      <c r="O12" s="81">
        <v>0.1086</v>
      </c>
    </row>
    <row r="13" spans="2:62">
      <c r="B13" s="80" t="s">
        <v>1406</v>
      </c>
      <c r="E13" s="16"/>
      <c r="F13" s="16"/>
      <c r="G13" s="16"/>
      <c r="I13" s="82">
        <v>46981587.920000002</v>
      </c>
      <c r="K13" s="82">
        <v>154.59146000000001</v>
      </c>
      <c r="L13" s="82">
        <v>766368.59005926002</v>
      </c>
      <c r="N13" s="81">
        <v>0.43430000000000002</v>
      </c>
      <c r="O13" s="81">
        <v>7.0499999999999993E-2</v>
      </c>
    </row>
    <row r="14" spans="2:62">
      <c r="B14" t="s">
        <v>1407</v>
      </c>
      <c r="C14" t="s">
        <v>1408</v>
      </c>
      <c r="D14" t="s">
        <v>100</v>
      </c>
      <c r="E14" t="s">
        <v>123</v>
      </c>
      <c r="F14" t="s">
        <v>1409</v>
      </c>
      <c r="G14" t="s">
        <v>1237</v>
      </c>
      <c r="H14" t="s">
        <v>102</v>
      </c>
      <c r="I14" s="78">
        <v>46838.04</v>
      </c>
      <c r="J14" s="78">
        <v>2578</v>
      </c>
      <c r="K14" s="78">
        <v>0</v>
      </c>
      <c r="L14" s="78">
        <v>1207.4846712000001</v>
      </c>
      <c r="M14" s="79">
        <v>2.9999999999999997E-4</v>
      </c>
      <c r="N14" s="79">
        <v>6.9999999999999999E-4</v>
      </c>
      <c r="O14" s="79">
        <v>1E-4</v>
      </c>
    </row>
    <row r="15" spans="2:62">
      <c r="B15" t="s">
        <v>1410</v>
      </c>
      <c r="C15" t="s">
        <v>1411</v>
      </c>
      <c r="D15" t="s">
        <v>100</v>
      </c>
      <c r="E15" t="s">
        <v>123</v>
      </c>
      <c r="F15" t="s">
        <v>835</v>
      </c>
      <c r="G15" t="s">
        <v>584</v>
      </c>
      <c r="H15" t="s">
        <v>102</v>
      </c>
      <c r="I15" s="78">
        <v>9065701.0800000001</v>
      </c>
      <c r="J15" s="78">
        <v>97.1</v>
      </c>
      <c r="K15" s="78">
        <v>0</v>
      </c>
      <c r="L15" s="78">
        <v>8802.7957486800005</v>
      </c>
      <c r="M15" s="79">
        <v>2.8E-3</v>
      </c>
      <c r="N15" s="79">
        <v>5.0000000000000001E-3</v>
      </c>
      <c r="O15" s="79">
        <v>8.0000000000000004E-4</v>
      </c>
    </row>
    <row r="16" spans="2:62">
      <c r="B16" t="s">
        <v>1412</v>
      </c>
      <c r="C16" t="s">
        <v>1413</v>
      </c>
      <c r="D16" t="s">
        <v>100</v>
      </c>
      <c r="E16" t="s">
        <v>123</v>
      </c>
      <c r="F16" t="s">
        <v>1414</v>
      </c>
      <c r="G16" t="s">
        <v>579</v>
      </c>
      <c r="H16" t="s">
        <v>102</v>
      </c>
      <c r="I16" s="78">
        <v>725560.1</v>
      </c>
      <c r="J16" s="78">
        <v>1700</v>
      </c>
      <c r="K16" s="78">
        <v>0</v>
      </c>
      <c r="L16" s="78">
        <v>12334.521699999999</v>
      </c>
      <c r="M16" s="79">
        <v>2.8E-3</v>
      </c>
      <c r="N16" s="79">
        <v>7.0000000000000001E-3</v>
      </c>
      <c r="O16" s="79">
        <v>1.1000000000000001E-3</v>
      </c>
    </row>
    <row r="17" spans="2:15">
      <c r="B17" t="s">
        <v>1415</v>
      </c>
      <c r="C17" t="s">
        <v>1416</v>
      </c>
      <c r="D17" t="s">
        <v>100</v>
      </c>
      <c r="E17" t="s">
        <v>123</v>
      </c>
      <c r="F17" t="s">
        <v>1417</v>
      </c>
      <c r="G17" t="s">
        <v>579</v>
      </c>
      <c r="H17" t="s">
        <v>102</v>
      </c>
      <c r="I17" s="78">
        <v>547007.34</v>
      </c>
      <c r="J17" s="78">
        <v>1940</v>
      </c>
      <c r="K17" s="78">
        <v>0</v>
      </c>
      <c r="L17" s="78">
        <v>10611.942396</v>
      </c>
      <c r="M17" s="79">
        <v>2.5000000000000001E-3</v>
      </c>
      <c r="N17" s="79">
        <v>6.0000000000000001E-3</v>
      </c>
      <c r="O17" s="79">
        <v>1E-3</v>
      </c>
    </row>
    <row r="18" spans="2:15">
      <c r="B18" t="s">
        <v>1418</v>
      </c>
      <c r="C18" t="s">
        <v>1419</v>
      </c>
      <c r="D18" t="s">
        <v>100</v>
      </c>
      <c r="E18" t="s">
        <v>123</v>
      </c>
      <c r="F18" t="s">
        <v>878</v>
      </c>
      <c r="G18" t="s">
        <v>879</v>
      </c>
      <c r="H18" t="s">
        <v>102</v>
      </c>
      <c r="I18" s="78">
        <v>90590.720000000001</v>
      </c>
      <c r="J18" s="78">
        <v>46240</v>
      </c>
      <c r="K18" s="78">
        <v>0</v>
      </c>
      <c r="L18" s="78">
        <v>41889.148928000002</v>
      </c>
      <c r="M18" s="79">
        <v>2E-3</v>
      </c>
      <c r="N18" s="79">
        <v>2.3699999999999999E-2</v>
      </c>
      <c r="O18" s="79">
        <v>3.8999999999999998E-3</v>
      </c>
    </row>
    <row r="19" spans="2:15">
      <c r="B19" t="s">
        <v>1420</v>
      </c>
      <c r="C19" t="s">
        <v>1421</v>
      </c>
      <c r="D19" t="s">
        <v>100</v>
      </c>
      <c r="E19" t="s">
        <v>123</v>
      </c>
      <c r="F19" t="s">
        <v>471</v>
      </c>
      <c r="G19" t="s">
        <v>392</v>
      </c>
      <c r="H19" t="s">
        <v>102</v>
      </c>
      <c r="I19" s="78">
        <v>3111704.12</v>
      </c>
      <c r="J19" s="78">
        <v>1050</v>
      </c>
      <c r="K19" s="78">
        <v>130.32128</v>
      </c>
      <c r="L19" s="78">
        <v>32803.214540000001</v>
      </c>
      <c r="M19" s="79">
        <v>2.7000000000000001E-3</v>
      </c>
      <c r="N19" s="79">
        <v>1.8599999999999998E-2</v>
      </c>
      <c r="O19" s="79">
        <v>3.0000000000000001E-3</v>
      </c>
    </row>
    <row r="20" spans="2:15">
      <c r="B20" t="s">
        <v>1422</v>
      </c>
      <c r="C20" t="s">
        <v>1423</v>
      </c>
      <c r="D20" t="s">
        <v>100</v>
      </c>
      <c r="E20" t="s">
        <v>123</v>
      </c>
      <c r="F20" t="s">
        <v>1424</v>
      </c>
      <c r="G20" t="s">
        <v>392</v>
      </c>
      <c r="H20" t="s">
        <v>102</v>
      </c>
      <c r="I20" s="78">
        <v>4168485.08</v>
      </c>
      <c r="J20" s="78">
        <v>2131</v>
      </c>
      <c r="K20" s="78">
        <v>0</v>
      </c>
      <c r="L20" s="78">
        <v>88830.417054799997</v>
      </c>
      <c r="M20" s="79">
        <v>3.0999999999999999E-3</v>
      </c>
      <c r="N20" s="79">
        <v>5.0299999999999997E-2</v>
      </c>
      <c r="O20" s="79">
        <v>8.2000000000000007E-3</v>
      </c>
    </row>
    <row r="21" spans="2:15">
      <c r="B21" t="s">
        <v>1425</v>
      </c>
      <c r="C21" t="s">
        <v>1426</v>
      </c>
      <c r="D21" t="s">
        <v>100</v>
      </c>
      <c r="E21" t="s">
        <v>123</v>
      </c>
      <c r="F21" t="s">
        <v>398</v>
      </c>
      <c r="G21" t="s">
        <v>392</v>
      </c>
      <c r="H21" t="s">
        <v>102</v>
      </c>
      <c r="I21" s="78">
        <v>4570626.9400000004</v>
      </c>
      <c r="J21" s="78">
        <v>1960</v>
      </c>
      <c r="K21" s="78">
        <v>0</v>
      </c>
      <c r="L21" s="78">
        <v>89584.288023999994</v>
      </c>
      <c r="M21" s="79">
        <v>3.0000000000000001E-3</v>
      </c>
      <c r="N21" s="79">
        <v>5.0799999999999998E-2</v>
      </c>
      <c r="O21" s="79">
        <v>8.2000000000000007E-3</v>
      </c>
    </row>
    <row r="22" spans="2:15">
      <c r="B22" t="s">
        <v>1427</v>
      </c>
      <c r="C22" t="s">
        <v>1428</v>
      </c>
      <c r="D22" t="s">
        <v>100</v>
      </c>
      <c r="E22" t="s">
        <v>123</v>
      </c>
      <c r="F22" t="s">
        <v>733</v>
      </c>
      <c r="G22" t="s">
        <v>392</v>
      </c>
      <c r="H22" t="s">
        <v>102</v>
      </c>
      <c r="I22" s="78">
        <v>740255.29</v>
      </c>
      <c r="J22" s="78">
        <v>6623</v>
      </c>
      <c r="K22" s="78">
        <v>0</v>
      </c>
      <c r="L22" s="78">
        <v>49027.1078567</v>
      </c>
      <c r="M22" s="79">
        <v>3.0999999999999999E-3</v>
      </c>
      <c r="N22" s="79">
        <v>2.7799999999999998E-2</v>
      </c>
      <c r="O22" s="79">
        <v>4.4999999999999997E-3</v>
      </c>
    </row>
    <row r="23" spans="2:15">
      <c r="B23" t="s">
        <v>1429</v>
      </c>
      <c r="C23" t="s">
        <v>1430</v>
      </c>
      <c r="D23" t="s">
        <v>100</v>
      </c>
      <c r="E23" t="s">
        <v>123</v>
      </c>
      <c r="F23" t="s">
        <v>1431</v>
      </c>
      <c r="G23" t="s">
        <v>392</v>
      </c>
      <c r="H23" t="s">
        <v>102</v>
      </c>
      <c r="I23" s="78">
        <v>207021.25</v>
      </c>
      <c r="J23" s="78">
        <v>8676</v>
      </c>
      <c r="K23" s="78">
        <v>0</v>
      </c>
      <c r="L23" s="78">
        <v>17961.163649999999</v>
      </c>
      <c r="M23" s="79">
        <v>2.0999999999999999E-3</v>
      </c>
      <c r="N23" s="79">
        <v>1.0200000000000001E-2</v>
      </c>
      <c r="O23" s="79">
        <v>1.6999999999999999E-3</v>
      </c>
    </row>
    <row r="24" spans="2:15">
      <c r="B24" t="s">
        <v>1432</v>
      </c>
      <c r="C24" t="s">
        <v>1433</v>
      </c>
      <c r="D24" t="s">
        <v>100</v>
      </c>
      <c r="E24" t="s">
        <v>123</v>
      </c>
      <c r="F24" t="s">
        <v>997</v>
      </c>
      <c r="G24" t="s">
        <v>112</v>
      </c>
      <c r="H24" t="s">
        <v>102</v>
      </c>
      <c r="I24" s="78">
        <v>24234.73</v>
      </c>
      <c r="J24" s="78">
        <v>148890</v>
      </c>
      <c r="K24" s="78">
        <v>0</v>
      </c>
      <c r="L24" s="78">
        <v>36083.089497000001</v>
      </c>
      <c r="M24" s="79">
        <v>6.1000000000000004E-3</v>
      </c>
      <c r="N24" s="79">
        <v>2.0500000000000001E-2</v>
      </c>
      <c r="O24" s="79">
        <v>3.3E-3</v>
      </c>
    </row>
    <row r="25" spans="2:15">
      <c r="B25" t="s">
        <v>1434</v>
      </c>
      <c r="C25" t="s">
        <v>1435</v>
      </c>
      <c r="D25" t="s">
        <v>100</v>
      </c>
      <c r="E25" t="s">
        <v>123</v>
      </c>
      <c r="F25" t="s">
        <v>1117</v>
      </c>
      <c r="G25" t="s">
        <v>1113</v>
      </c>
      <c r="H25" t="s">
        <v>102</v>
      </c>
      <c r="I25" s="78">
        <v>4355925.5599999996</v>
      </c>
      <c r="J25" s="78">
        <v>297</v>
      </c>
      <c r="K25" s="78">
        <v>0</v>
      </c>
      <c r="L25" s="78">
        <v>12937.0989132</v>
      </c>
      <c r="M25" s="79">
        <v>3.7000000000000002E-3</v>
      </c>
      <c r="N25" s="79">
        <v>7.3000000000000001E-3</v>
      </c>
      <c r="O25" s="79">
        <v>1.1999999999999999E-3</v>
      </c>
    </row>
    <row r="26" spans="2:15">
      <c r="B26" t="s">
        <v>1436</v>
      </c>
      <c r="C26" t="s">
        <v>1437</v>
      </c>
      <c r="D26" t="s">
        <v>100</v>
      </c>
      <c r="E26" t="s">
        <v>123</v>
      </c>
      <c r="F26" t="s">
        <v>924</v>
      </c>
      <c r="G26" t="s">
        <v>640</v>
      </c>
      <c r="H26" t="s">
        <v>102</v>
      </c>
      <c r="I26" s="78">
        <v>3937557.69</v>
      </c>
      <c r="J26" s="78">
        <v>1128</v>
      </c>
      <c r="K26" s="78">
        <v>0</v>
      </c>
      <c r="L26" s="78">
        <v>44415.6507432</v>
      </c>
      <c r="M26" s="79">
        <v>3.0000000000000001E-3</v>
      </c>
      <c r="N26" s="79">
        <v>2.52E-2</v>
      </c>
      <c r="O26" s="79">
        <v>4.1000000000000003E-3</v>
      </c>
    </row>
    <row r="27" spans="2:15">
      <c r="B27" t="s">
        <v>1438</v>
      </c>
      <c r="C27" t="s">
        <v>1439</v>
      </c>
      <c r="D27" t="s">
        <v>100</v>
      </c>
      <c r="E27" t="s">
        <v>123</v>
      </c>
      <c r="F27" t="s">
        <v>1440</v>
      </c>
      <c r="G27" t="s">
        <v>1441</v>
      </c>
      <c r="H27" t="s">
        <v>102</v>
      </c>
      <c r="I27" s="78">
        <v>143796.64000000001</v>
      </c>
      <c r="J27" s="78">
        <v>5700</v>
      </c>
      <c r="K27" s="78">
        <v>0</v>
      </c>
      <c r="L27" s="78">
        <v>8196.4084800000001</v>
      </c>
      <c r="M27" s="79">
        <v>1.2999999999999999E-3</v>
      </c>
      <c r="N27" s="79">
        <v>4.5999999999999999E-3</v>
      </c>
      <c r="O27" s="79">
        <v>8.0000000000000004E-4</v>
      </c>
    </row>
    <row r="28" spans="2:15">
      <c r="B28" t="s">
        <v>1442</v>
      </c>
      <c r="C28" t="s">
        <v>1443</v>
      </c>
      <c r="D28" t="s">
        <v>100</v>
      </c>
      <c r="E28" t="s">
        <v>123</v>
      </c>
      <c r="F28" t="s">
        <v>1444</v>
      </c>
      <c r="G28" t="s">
        <v>891</v>
      </c>
      <c r="H28" t="s">
        <v>102</v>
      </c>
      <c r="I28" s="78">
        <v>8899.9599999999991</v>
      </c>
      <c r="J28" s="78">
        <v>37960</v>
      </c>
      <c r="K28" s="78">
        <v>24.27018</v>
      </c>
      <c r="L28" s="78">
        <v>3402.6949960000002</v>
      </c>
      <c r="M28" s="79">
        <v>1E-4</v>
      </c>
      <c r="N28" s="79">
        <v>1.9E-3</v>
      </c>
      <c r="O28" s="79">
        <v>2.9999999999999997E-4</v>
      </c>
    </row>
    <row r="29" spans="2:15">
      <c r="B29" t="s">
        <v>1445</v>
      </c>
      <c r="C29" t="s">
        <v>1446</v>
      </c>
      <c r="D29" t="s">
        <v>100</v>
      </c>
      <c r="E29" t="s">
        <v>123</v>
      </c>
      <c r="F29" t="s">
        <v>890</v>
      </c>
      <c r="G29" t="s">
        <v>891</v>
      </c>
      <c r="H29" t="s">
        <v>102</v>
      </c>
      <c r="I29" s="78">
        <v>356133.08</v>
      </c>
      <c r="J29" s="78">
        <v>9250</v>
      </c>
      <c r="K29" s="78">
        <v>0</v>
      </c>
      <c r="L29" s="78">
        <v>32942.3099</v>
      </c>
      <c r="M29" s="79">
        <v>3.0999999999999999E-3</v>
      </c>
      <c r="N29" s="79">
        <v>1.8700000000000001E-2</v>
      </c>
      <c r="O29" s="79">
        <v>3.0000000000000001E-3</v>
      </c>
    </row>
    <row r="30" spans="2:15">
      <c r="B30" t="s">
        <v>1447</v>
      </c>
      <c r="C30" t="s">
        <v>1448</v>
      </c>
      <c r="D30" t="s">
        <v>100</v>
      </c>
      <c r="E30" t="s">
        <v>123</v>
      </c>
      <c r="F30" t="s">
        <v>540</v>
      </c>
      <c r="G30" t="s">
        <v>541</v>
      </c>
      <c r="H30" t="s">
        <v>102</v>
      </c>
      <c r="I30" s="78">
        <v>999581.81</v>
      </c>
      <c r="J30" s="78">
        <v>2010</v>
      </c>
      <c r="K30" s="78">
        <v>0</v>
      </c>
      <c r="L30" s="78">
        <v>20091.594380999999</v>
      </c>
      <c r="M30" s="79">
        <v>4.0000000000000001E-3</v>
      </c>
      <c r="N30" s="79">
        <v>1.14E-2</v>
      </c>
      <c r="O30" s="79">
        <v>1.8E-3</v>
      </c>
    </row>
    <row r="31" spans="2:15">
      <c r="B31" t="s">
        <v>1449</v>
      </c>
      <c r="C31" t="s">
        <v>1450</v>
      </c>
      <c r="D31" t="s">
        <v>100</v>
      </c>
      <c r="E31" t="s">
        <v>123</v>
      </c>
      <c r="F31" t="s">
        <v>1009</v>
      </c>
      <c r="G31" t="s">
        <v>1010</v>
      </c>
      <c r="H31" t="s">
        <v>102</v>
      </c>
      <c r="I31" s="78">
        <v>1272378.56</v>
      </c>
      <c r="J31" s="78">
        <v>2269</v>
      </c>
      <c r="K31" s="78">
        <v>0</v>
      </c>
      <c r="L31" s="78">
        <v>28870.269526399999</v>
      </c>
      <c r="M31" s="79">
        <v>3.5999999999999999E-3</v>
      </c>
      <c r="N31" s="79">
        <v>1.6400000000000001E-2</v>
      </c>
      <c r="O31" s="79">
        <v>2.7000000000000001E-3</v>
      </c>
    </row>
    <row r="32" spans="2:15">
      <c r="B32" t="s">
        <v>1451</v>
      </c>
      <c r="C32" t="s">
        <v>1452</v>
      </c>
      <c r="D32" t="s">
        <v>100</v>
      </c>
      <c r="E32" t="s">
        <v>123</v>
      </c>
      <c r="F32" t="s">
        <v>547</v>
      </c>
      <c r="G32" t="s">
        <v>468</v>
      </c>
      <c r="H32" t="s">
        <v>102</v>
      </c>
      <c r="I32" s="78">
        <v>344316.06</v>
      </c>
      <c r="J32" s="78">
        <v>5200</v>
      </c>
      <c r="K32" s="78">
        <v>0</v>
      </c>
      <c r="L32" s="78">
        <v>17904.435119999998</v>
      </c>
      <c r="M32" s="79">
        <v>2.5999999999999999E-3</v>
      </c>
      <c r="N32" s="79">
        <v>1.01E-2</v>
      </c>
      <c r="O32" s="79">
        <v>1.6000000000000001E-3</v>
      </c>
    </row>
    <row r="33" spans="2:15">
      <c r="B33" t="s">
        <v>1453</v>
      </c>
      <c r="C33" t="s">
        <v>1454</v>
      </c>
      <c r="D33" t="s">
        <v>100</v>
      </c>
      <c r="E33" t="s">
        <v>123</v>
      </c>
      <c r="F33" t="s">
        <v>551</v>
      </c>
      <c r="G33" t="s">
        <v>468</v>
      </c>
      <c r="H33" t="s">
        <v>102</v>
      </c>
      <c r="I33" s="78">
        <v>774076.51</v>
      </c>
      <c r="J33" s="78">
        <v>2100</v>
      </c>
      <c r="K33" s="78">
        <v>0</v>
      </c>
      <c r="L33" s="78">
        <v>16255.60671</v>
      </c>
      <c r="M33" s="79">
        <v>2E-3</v>
      </c>
      <c r="N33" s="79">
        <v>9.1999999999999998E-3</v>
      </c>
      <c r="O33" s="79">
        <v>1.5E-3</v>
      </c>
    </row>
    <row r="34" spans="2:15">
      <c r="B34" t="s">
        <v>1455</v>
      </c>
      <c r="C34" t="s">
        <v>1456</v>
      </c>
      <c r="D34" t="s">
        <v>100</v>
      </c>
      <c r="E34" t="s">
        <v>123</v>
      </c>
      <c r="F34" t="s">
        <v>614</v>
      </c>
      <c r="G34" t="s">
        <v>468</v>
      </c>
      <c r="H34" t="s">
        <v>102</v>
      </c>
      <c r="I34" s="78">
        <v>1975526.06</v>
      </c>
      <c r="J34" s="78">
        <v>771</v>
      </c>
      <c r="K34" s="78">
        <v>0</v>
      </c>
      <c r="L34" s="78">
        <v>15231.3059226</v>
      </c>
      <c r="M34" s="79">
        <v>2.3999999999999998E-3</v>
      </c>
      <c r="N34" s="79">
        <v>8.6E-3</v>
      </c>
      <c r="O34" s="79">
        <v>1.4E-3</v>
      </c>
    </row>
    <row r="35" spans="2:15">
      <c r="B35" t="s">
        <v>1457</v>
      </c>
      <c r="C35" t="s">
        <v>1458</v>
      </c>
      <c r="D35" t="s">
        <v>100</v>
      </c>
      <c r="E35" t="s">
        <v>123</v>
      </c>
      <c r="F35" t="s">
        <v>513</v>
      </c>
      <c r="G35" t="s">
        <v>468</v>
      </c>
      <c r="H35" t="s">
        <v>102</v>
      </c>
      <c r="I35" s="78">
        <v>172493.96</v>
      </c>
      <c r="J35" s="78">
        <v>13830</v>
      </c>
      <c r="K35" s="78">
        <v>0</v>
      </c>
      <c r="L35" s="78">
        <v>23855.914668000001</v>
      </c>
      <c r="M35" s="79">
        <v>3.5999999999999999E-3</v>
      </c>
      <c r="N35" s="79">
        <v>1.35E-2</v>
      </c>
      <c r="O35" s="79">
        <v>2.2000000000000001E-3</v>
      </c>
    </row>
    <row r="36" spans="2:15">
      <c r="B36" t="s">
        <v>1459</v>
      </c>
      <c r="C36" t="s">
        <v>1460</v>
      </c>
      <c r="D36" t="s">
        <v>100</v>
      </c>
      <c r="E36" t="s">
        <v>123</v>
      </c>
      <c r="F36" t="s">
        <v>488</v>
      </c>
      <c r="G36" t="s">
        <v>468</v>
      </c>
      <c r="H36" t="s">
        <v>102</v>
      </c>
      <c r="I36" s="78">
        <v>299416.5</v>
      </c>
      <c r="J36" s="78">
        <v>20480</v>
      </c>
      <c r="K36" s="78">
        <v>0</v>
      </c>
      <c r="L36" s="78">
        <v>61320.499199999998</v>
      </c>
      <c r="M36" s="79">
        <v>2.5000000000000001E-3</v>
      </c>
      <c r="N36" s="79">
        <v>3.4799999999999998E-2</v>
      </c>
      <c r="O36" s="79">
        <v>5.5999999999999999E-3</v>
      </c>
    </row>
    <row r="37" spans="2:15">
      <c r="B37" t="s">
        <v>1461</v>
      </c>
      <c r="C37" t="s">
        <v>1462</v>
      </c>
      <c r="D37" t="s">
        <v>100</v>
      </c>
      <c r="E37" t="s">
        <v>123</v>
      </c>
      <c r="F37" t="s">
        <v>1135</v>
      </c>
      <c r="G37" t="s">
        <v>1463</v>
      </c>
      <c r="H37" t="s">
        <v>102</v>
      </c>
      <c r="I37" s="78">
        <v>306984.17</v>
      </c>
      <c r="J37" s="78">
        <v>3258</v>
      </c>
      <c r="K37" s="78">
        <v>0</v>
      </c>
      <c r="L37" s="78">
        <v>10001.544258600001</v>
      </c>
      <c r="M37" s="79">
        <v>2.9999999999999997E-4</v>
      </c>
      <c r="N37" s="79">
        <v>5.7000000000000002E-3</v>
      </c>
      <c r="O37" s="79">
        <v>8.9999999999999998E-4</v>
      </c>
    </row>
    <row r="38" spans="2:15">
      <c r="B38" t="s">
        <v>1464</v>
      </c>
      <c r="C38" t="s">
        <v>1465</v>
      </c>
      <c r="D38" t="s">
        <v>100</v>
      </c>
      <c r="E38" t="s">
        <v>123</v>
      </c>
      <c r="F38" t="s">
        <v>1466</v>
      </c>
      <c r="G38" t="s">
        <v>1463</v>
      </c>
      <c r="H38" t="s">
        <v>102</v>
      </c>
      <c r="I38" s="78">
        <v>83538.59</v>
      </c>
      <c r="J38" s="78">
        <v>17380</v>
      </c>
      <c r="K38" s="78">
        <v>0</v>
      </c>
      <c r="L38" s="78">
        <v>14519.006942</v>
      </c>
      <c r="M38" s="79">
        <v>5.9999999999999995E-4</v>
      </c>
      <c r="N38" s="79">
        <v>8.2000000000000007E-3</v>
      </c>
      <c r="O38" s="79">
        <v>1.2999999999999999E-3</v>
      </c>
    </row>
    <row r="39" spans="2:15">
      <c r="B39" t="s">
        <v>1467</v>
      </c>
      <c r="C39" t="s">
        <v>1468</v>
      </c>
      <c r="D39" t="s">
        <v>100</v>
      </c>
      <c r="E39" t="s">
        <v>123</v>
      </c>
      <c r="F39" t="s">
        <v>1469</v>
      </c>
      <c r="G39" t="s">
        <v>125</v>
      </c>
      <c r="H39" t="s">
        <v>102</v>
      </c>
      <c r="I39" s="78">
        <v>122921.26</v>
      </c>
      <c r="J39" s="78">
        <v>24100</v>
      </c>
      <c r="K39" s="78">
        <v>0</v>
      </c>
      <c r="L39" s="78">
        <v>29624.023659999999</v>
      </c>
      <c r="M39" s="79">
        <v>2.3999999999999998E-3</v>
      </c>
      <c r="N39" s="79">
        <v>1.6799999999999999E-2</v>
      </c>
      <c r="O39" s="79">
        <v>2.7000000000000001E-3</v>
      </c>
    </row>
    <row r="40" spans="2:15">
      <c r="B40" t="s">
        <v>1470</v>
      </c>
      <c r="C40" t="s">
        <v>1471</v>
      </c>
      <c r="D40" t="s">
        <v>100</v>
      </c>
      <c r="E40" t="s">
        <v>123</v>
      </c>
      <c r="F40" t="s">
        <v>1472</v>
      </c>
      <c r="G40" t="s">
        <v>129</v>
      </c>
      <c r="H40" t="s">
        <v>102</v>
      </c>
      <c r="I40" s="78">
        <v>30253.41</v>
      </c>
      <c r="J40" s="78">
        <v>52350</v>
      </c>
      <c r="K40" s="78">
        <v>0</v>
      </c>
      <c r="L40" s="78">
        <v>15837.660135</v>
      </c>
      <c r="M40" s="79">
        <v>4.0000000000000002E-4</v>
      </c>
      <c r="N40" s="79">
        <v>8.9999999999999993E-3</v>
      </c>
      <c r="O40" s="79">
        <v>1.5E-3</v>
      </c>
    </row>
    <row r="41" spans="2:15">
      <c r="B41" t="s">
        <v>1473</v>
      </c>
      <c r="C41" t="s">
        <v>1474</v>
      </c>
      <c r="D41" t="s">
        <v>100</v>
      </c>
      <c r="E41" t="s">
        <v>123</v>
      </c>
      <c r="F41" t="s">
        <v>644</v>
      </c>
      <c r="G41" t="s">
        <v>132</v>
      </c>
      <c r="H41" t="s">
        <v>102</v>
      </c>
      <c r="I41" s="78">
        <v>8499763.4100000001</v>
      </c>
      <c r="J41" s="78">
        <v>256.8</v>
      </c>
      <c r="K41" s="78">
        <v>0</v>
      </c>
      <c r="L41" s="78">
        <v>21827.39243688</v>
      </c>
      <c r="M41" s="79">
        <v>3.0999999999999999E-3</v>
      </c>
      <c r="N41" s="79">
        <v>1.24E-2</v>
      </c>
      <c r="O41" s="79">
        <v>2E-3</v>
      </c>
    </row>
    <row r="42" spans="2:15">
      <c r="B42" s="80" t="s">
        <v>1475</v>
      </c>
      <c r="E42" s="16"/>
      <c r="F42" s="16"/>
      <c r="G42" s="16"/>
      <c r="I42" s="82">
        <v>74061785.459999993</v>
      </c>
      <c r="K42" s="82">
        <v>427.29302000000001</v>
      </c>
      <c r="L42" s="82">
        <v>348913.05506628001</v>
      </c>
      <c r="N42" s="81">
        <v>0.19769999999999999</v>
      </c>
      <c r="O42" s="81">
        <v>3.2099999999999997E-2</v>
      </c>
    </row>
    <row r="43" spans="2:15">
      <c r="B43" t="s">
        <v>1476</v>
      </c>
      <c r="C43" t="s">
        <v>1477</v>
      </c>
      <c r="D43" t="s">
        <v>100</v>
      </c>
      <c r="E43" t="s">
        <v>123</v>
      </c>
      <c r="F43" t="s">
        <v>1478</v>
      </c>
      <c r="G43" t="s">
        <v>101</v>
      </c>
      <c r="H43" t="s">
        <v>102</v>
      </c>
      <c r="I43" s="78">
        <v>8690.7900000000009</v>
      </c>
      <c r="J43" s="78">
        <v>11790</v>
      </c>
      <c r="K43" s="78">
        <v>0</v>
      </c>
      <c r="L43" s="78">
        <v>1024.644141</v>
      </c>
      <c r="M43" s="79">
        <v>5.9999999999999995E-4</v>
      </c>
      <c r="N43" s="79">
        <v>5.9999999999999995E-4</v>
      </c>
      <c r="O43" s="79">
        <v>1E-4</v>
      </c>
    </row>
    <row r="44" spans="2:15">
      <c r="B44" t="s">
        <v>1479</v>
      </c>
      <c r="C44" t="s">
        <v>1480</v>
      </c>
      <c r="D44" t="s">
        <v>100</v>
      </c>
      <c r="E44" t="s">
        <v>123</v>
      </c>
      <c r="F44" t="s">
        <v>1481</v>
      </c>
      <c r="G44" t="s">
        <v>1482</v>
      </c>
      <c r="H44" t="s">
        <v>102</v>
      </c>
      <c r="I44" s="78">
        <v>111152.83</v>
      </c>
      <c r="J44" s="78">
        <v>4910</v>
      </c>
      <c r="K44" s="78">
        <v>0</v>
      </c>
      <c r="L44" s="78">
        <v>5457.6039529999998</v>
      </c>
      <c r="M44" s="79">
        <v>4.4999999999999997E-3</v>
      </c>
      <c r="N44" s="79">
        <v>3.0999999999999999E-3</v>
      </c>
      <c r="O44" s="79">
        <v>5.0000000000000001E-4</v>
      </c>
    </row>
    <row r="45" spans="2:15">
      <c r="B45" t="s">
        <v>1483</v>
      </c>
      <c r="C45" t="s">
        <v>1484</v>
      </c>
      <c r="D45" t="s">
        <v>100</v>
      </c>
      <c r="E45" t="s">
        <v>123</v>
      </c>
      <c r="F45" t="s">
        <v>1485</v>
      </c>
      <c r="G45" t="s">
        <v>1482</v>
      </c>
      <c r="H45" t="s">
        <v>102</v>
      </c>
      <c r="I45" s="78">
        <v>669637.31999999995</v>
      </c>
      <c r="J45" s="78">
        <v>2236</v>
      </c>
      <c r="K45" s="78">
        <v>0</v>
      </c>
      <c r="L45" s="78">
        <v>14973.090475200001</v>
      </c>
      <c r="M45" s="79">
        <v>6.1999999999999998E-3</v>
      </c>
      <c r="N45" s="79">
        <v>8.5000000000000006E-3</v>
      </c>
      <c r="O45" s="79">
        <v>1.4E-3</v>
      </c>
    </row>
    <row r="46" spans="2:15">
      <c r="B46" t="s">
        <v>1486</v>
      </c>
      <c r="C46" t="s">
        <v>1487</v>
      </c>
      <c r="D46" t="s">
        <v>100</v>
      </c>
      <c r="E46" t="s">
        <v>123</v>
      </c>
      <c r="F46" t="s">
        <v>1079</v>
      </c>
      <c r="G46" t="s">
        <v>584</v>
      </c>
      <c r="H46" t="s">
        <v>102</v>
      </c>
      <c r="I46" s="78">
        <v>813518.1</v>
      </c>
      <c r="J46" s="78">
        <v>2496</v>
      </c>
      <c r="K46" s="78">
        <v>0</v>
      </c>
      <c r="L46" s="78">
        <v>20305.411776000001</v>
      </c>
      <c r="M46" s="79">
        <v>5.7000000000000002E-3</v>
      </c>
      <c r="N46" s="79">
        <v>1.15E-2</v>
      </c>
      <c r="O46" s="79">
        <v>1.9E-3</v>
      </c>
    </row>
    <row r="47" spans="2:15">
      <c r="B47" t="s">
        <v>1488</v>
      </c>
      <c r="C47" t="s">
        <v>1489</v>
      </c>
      <c r="D47" t="s">
        <v>100</v>
      </c>
      <c r="E47" t="s">
        <v>123</v>
      </c>
      <c r="F47" t="s">
        <v>632</v>
      </c>
      <c r="G47" t="s">
        <v>584</v>
      </c>
      <c r="H47" t="s">
        <v>102</v>
      </c>
      <c r="I47" s="78">
        <v>64435.03</v>
      </c>
      <c r="J47" s="78">
        <v>29840</v>
      </c>
      <c r="K47" s="78">
        <v>0</v>
      </c>
      <c r="L47" s="78">
        <v>19227.412951999999</v>
      </c>
      <c r="M47" s="79">
        <v>5.1000000000000004E-3</v>
      </c>
      <c r="N47" s="79">
        <v>1.09E-2</v>
      </c>
      <c r="O47" s="79">
        <v>1.8E-3</v>
      </c>
    </row>
    <row r="48" spans="2:15">
      <c r="B48" t="s">
        <v>1490</v>
      </c>
      <c r="C48" t="s">
        <v>1491</v>
      </c>
      <c r="D48" t="s">
        <v>100</v>
      </c>
      <c r="E48" t="s">
        <v>123</v>
      </c>
      <c r="F48" t="s">
        <v>1492</v>
      </c>
      <c r="G48" t="s">
        <v>1493</v>
      </c>
      <c r="H48" t="s">
        <v>102</v>
      </c>
      <c r="I48" s="78">
        <v>44986.52</v>
      </c>
      <c r="J48" s="78">
        <v>2149</v>
      </c>
      <c r="K48" s="78">
        <v>0</v>
      </c>
      <c r="L48" s="78">
        <v>966.76031479999995</v>
      </c>
      <c r="M48" s="79">
        <v>1E-3</v>
      </c>
      <c r="N48" s="79">
        <v>5.0000000000000001E-4</v>
      </c>
      <c r="O48" s="79">
        <v>1E-4</v>
      </c>
    </row>
    <row r="49" spans="2:15">
      <c r="B49" t="s">
        <v>1494</v>
      </c>
      <c r="C49" t="s">
        <v>1495</v>
      </c>
      <c r="D49" t="s">
        <v>100</v>
      </c>
      <c r="E49" t="s">
        <v>123</v>
      </c>
      <c r="F49" t="s">
        <v>1496</v>
      </c>
      <c r="G49" t="s">
        <v>579</v>
      </c>
      <c r="H49" t="s">
        <v>102</v>
      </c>
      <c r="I49" s="78">
        <v>45696.77</v>
      </c>
      <c r="J49" s="78">
        <v>9525</v>
      </c>
      <c r="K49" s="78">
        <v>0</v>
      </c>
      <c r="L49" s="78">
        <v>4352.6173424999997</v>
      </c>
      <c r="M49" s="79">
        <v>3.0999999999999999E-3</v>
      </c>
      <c r="N49" s="79">
        <v>2.5000000000000001E-3</v>
      </c>
      <c r="O49" s="79">
        <v>4.0000000000000002E-4</v>
      </c>
    </row>
    <row r="50" spans="2:15">
      <c r="B50" t="s">
        <v>1497</v>
      </c>
      <c r="C50" t="s">
        <v>1498</v>
      </c>
      <c r="D50" t="s">
        <v>100</v>
      </c>
      <c r="E50" t="s">
        <v>123</v>
      </c>
      <c r="F50" t="s">
        <v>1499</v>
      </c>
      <c r="G50" t="s">
        <v>579</v>
      </c>
      <c r="H50" t="s">
        <v>102</v>
      </c>
      <c r="I50" s="78">
        <v>164986.79</v>
      </c>
      <c r="J50" s="78">
        <v>2959</v>
      </c>
      <c r="K50" s="78">
        <v>0</v>
      </c>
      <c r="L50" s="78">
        <v>4881.9591160999998</v>
      </c>
      <c r="M50" s="79">
        <v>2.3999999999999998E-3</v>
      </c>
      <c r="N50" s="79">
        <v>2.8E-3</v>
      </c>
      <c r="O50" s="79">
        <v>4.0000000000000002E-4</v>
      </c>
    </row>
    <row r="51" spans="2:15">
      <c r="B51" t="s">
        <v>1500</v>
      </c>
      <c r="C51" t="s">
        <v>1501</v>
      </c>
      <c r="D51" t="s">
        <v>100</v>
      </c>
      <c r="E51" t="s">
        <v>123</v>
      </c>
      <c r="F51" t="s">
        <v>1502</v>
      </c>
      <c r="G51" t="s">
        <v>579</v>
      </c>
      <c r="H51" t="s">
        <v>102</v>
      </c>
      <c r="I51" s="78">
        <v>152137.18</v>
      </c>
      <c r="J51" s="78">
        <v>4006</v>
      </c>
      <c r="K51" s="78">
        <v>0</v>
      </c>
      <c r="L51" s="78">
        <v>6094.6154307999996</v>
      </c>
      <c r="M51" s="79">
        <v>2.3999999999999998E-3</v>
      </c>
      <c r="N51" s="79">
        <v>3.5000000000000001E-3</v>
      </c>
      <c r="O51" s="79">
        <v>5.9999999999999995E-4</v>
      </c>
    </row>
    <row r="52" spans="2:15">
      <c r="B52" t="s">
        <v>1503</v>
      </c>
      <c r="C52" t="s">
        <v>1504</v>
      </c>
      <c r="D52" t="s">
        <v>100</v>
      </c>
      <c r="E52" t="s">
        <v>123</v>
      </c>
      <c r="F52" t="s">
        <v>798</v>
      </c>
      <c r="G52" t="s">
        <v>799</v>
      </c>
      <c r="H52" t="s">
        <v>102</v>
      </c>
      <c r="I52" s="78">
        <v>704544.22</v>
      </c>
      <c r="J52" s="78">
        <v>585</v>
      </c>
      <c r="K52" s="78">
        <v>0</v>
      </c>
      <c r="L52" s="78">
        <v>4121.5836870000003</v>
      </c>
      <c r="M52" s="79">
        <v>3.3E-3</v>
      </c>
      <c r="N52" s="79">
        <v>2.3E-3</v>
      </c>
      <c r="O52" s="79">
        <v>4.0000000000000002E-4</v>
      </c>
    </row>
    <row r="53" spans="2:15">
      <c r="B53" t="s">
        <v>1505</v>
      </c>
      <c r="C53" t="s">
        <v>1506</v>
      </c>
      <c r="D53" t="s">
        <v>100</v>
      </c>
      <c r="E53" t="s">
        <v>123</v>
      </c>
      <c r="F53" t="s">
        <v>1507</v>
      </c>
      <c r="G53" t="s">
        <v>799</v>
      </c>
      <c r="H53" t="s">
        <v>102</v>
      </c>
      <c r="I53" s="78">
        <v>51835.89</v>
      </c>
      <c r="J53" s="78">
        <v>9800</v>
      </c>
      <c r="K53" s="78">
        <v>0</v>
      </c>
      <c r="L53" s="78">
        <v>5079.9172200000003</v>
      </c>
      <c r="M53" s="79">
        <v>2.7000000000000001E-3</v>
      </c>
      <c r="N53" s="79">
        <v>2.8999999999999998E-3</v>
      </c>
      <c r="O53" s="79">
        <v>5.0000000000000001E-4</v>
      </c>
    </row>
    <row r="54" spans="2:15">
      <c r="B54" t="s">
        <v>1508</v>
      </c>
      <c r="C54" t="s">
        <v>1509</v>
      </c>
      <c r="D54" t="s">
        <v>100</v>
      </c>
      <c r="E54" t="s">
        <v>123</v>
      </c>
      <c r="F54" t="s">
        <v>1510</v>
      </c>
      <c r="G54" t="s">
        <v>112</v>
      </c>
      <c r="H54" t="s">
        <v>102</v>
      </c>
      <c r="I54" s="78">
        <v>42915.47</v>
      </c>
      <c r="J54" s="78">
        <v>6874</v>
      </c>
      <c r="K54" s="78">
        <v>0</v>
      </c>
      <c r="L54" s="78">
        <v>2950.0094078000002</v>
      </c>
      <c r="M54" s="79">
        <v>1.1999999999999999E-3</v>
      </c>
      <c r="N54" s="79">
        <v>1.6999999999999999E-3</v>
      </c>
      <c r="O54" s="79">
        <v>2.9999999999999997E-4</v>
      </c>
    </row>
    <row r="55" spans="2:15">
      <c r="B55" t="s">
        <v>1511</v>
      </c>
      <c r="C55" t="s">
        <v>1512</v>
      </c>
      <c r="D55" t="s">
        <v>100</v>
      </c>
      <c r="E55" t="s">
        <v>123</v>
      </c>
      <c r="F55" t="s">
        <v>1513</v>
      </c>
      <c r="G55" t="s">
        <v>112</v>
      </c>
      <c r="H55" t="s">
        <v>102</v>
      </c>
      <c r="I55" s="78">
        <v>24978.39</v>
      </c>
      <c r="J55" s="78">
        <v>25990</v>
      </c>
      <c r="K55" s="78">
        <v>0</v>
      </c>
      <c r="L55" s="78">
        <v>6491.8835609999996</v>
      </c>
      <c r="M55" s="79">
        <v>3.2000000000000002E-3</v>
      </c>
      <c r="N55" s="79">
        <v>3.7000000000000002E-3</v>
      </c>
      <c r="O55" s="79">
        <v>5.9999999999999995E-4</v>
      </c>
    </row>
    <row r="56" spans="2:15">
      <c r="B56" t="s">
        <v>1514</v>
      </c>
      <c r="C56" t="s">
        <v>1515</v>
      </c>
      <c r="D56" t="s">
        <v>100</v>
      </c>
      <c r="E56" t="s">
        <v>123</v>
      </c>
      <c r="F56" t="s">
        <v>1112</v>
      </c>
      <c r="G56" t="s">
        <v>1113</v>
      </c>
      <c r="H56" t="s">
        <v>102</v>
      </c>
      <c r="I56" s="78">
        <v>56201040.219999999</v>
      </c>
      <c r="J56" s="78">
        <v>33</v>
      </c>
      <c r="K56" s="78">
        <v>0</v>
      </c>
      <c r="L56" s="78">
        <v>18546.343272599999</v>
      </c>
      <c r="M56" s="79">
        <v>1.0800000000000001E-2</v>
      </c>
      <c r="N56" s="79">
        <v>1.0500000000000001E-2</v>
      </c>
      <c r="O56" s="79">
        <v>1.6999999999999999E-3</v>
      </c>
    </row>
    <row r="57" spans="2:15">
      <c r="B57" t="s">
        <v>1516</v>
      </c>
      <c r="C57" t="s">
        <v>1517</v>
      </c>
      <c r="D57" t="s">
        <v>100</v>
      </c>
      <c r="E57" t="s">
        <v>123</v>
      </c>
      <c r="F57" t="s">
        <v>1518</v>
      </c>
      <c r="G57" t="s">
        <v>1113</v>
      </c>
      <c r="H57" t="s">
        <v>102</v>
      </c>
      <c r="I57" s="78">
        <v>442728.21</v>
      </c>
      <c r="J57" s="78">
        <v>1260</v>
      </c>
      <c r="K57" s="78">
        <v>0</v>
      </c>
      <c r="L57" s="78">
        <v>5578.375446</v>
      </c>
      <c r="M57" s="79">
        <v>4.4999999999999997E-3</v>
      </c>
      <c r="N57" s="79">
        <v>3.2000000000000002E-3</v>
      </c>
      <c r="O57" s="79">
        <v>5.0000000000000001E-4</v>
      </c>
    </row>
    <row r="58" spans="2:15">
      <c r="B58" t="s">
        <v>1519</v>
      </c>
      <c r="C58" t="s">
        <v>1520</v>
      </c>
      <c r="D58" t="s">
        <v>100</v>
      </c>
      <c r="E58" t="s">
        <v>123</v>
      </c>
      <c r="F58" t="s">
        <v>1521</v>
      </c>
      <c r="G58" t="s">
        <v>1113</v>
      </c>
      <c r="H58" t="s">
        <v>102</v>
      </c>
      <c r="I58" s="78">
        <v>4222238.5599999996</v>
      </c>
      <c r="J58" s="78">
        <v>99.3</v>
      </c>
      <c r="K58" s="78">
        <v>0</v>
      </c>
      <c r="L58" s="78">
        <v>4192.6828900800001</v>
      </c>
      <c r="M58" s="79">
        <v>3.8E-3</v>
      </c>
      <c r="N58" s="79">
        <v>2.3999999999999998E-3</v>
      </c>
      <c r="O58" s="79">
        <v>4.0000000000000002E-4</v>
      </c>
    </row>
    <row r="59" spans="2:15">
      <c r="B59" t="s">
        <v>1522</v>
      </c>
      <c r="C59" t="s">
        <v>1523</v>
      </c>
      <c r="D59" t="s">
        <v>100</v>
      </c>
      <c r="E59" t="s">
        <v>123</v>
      </c>
      <c r="F59" t="s">
        <v>1524</v>
      </c>
      <c r="G59" t="s">
        <v>640</v>
      </c>
      <c r="H59" t="s">
        <v>102</v>
      </c>
      <c r="I59" s="78">
        <v>36268.22</v>
      </c>
      <c r="J59" s="78">
        <v>11670</v>
      </c>
      <c r="K59" s="78">
        <v>0</v>
      </c>
      <c r="L59" s="78">
        <v>4232.5012740000002</v>
      </c>
      <c r="M59" s="79">
        <v>3.8E-3</v>
      </c>
      <c r="N59" s="79">
        <v>2.3999999999999998E-3</v>
      </c>
      <c r="O59" s="79">
        <v>4.0000000000000002E-4</v>
      </c>
    </row>
    <row r="60" spans="2:15">
      <c r="B60" t="s">
        <v>1525</v>
      </c>
      <c r="C60" t="s">
        <v>1526</v>
      </c>
      <c r="D60" t="s">
        <v>100</v>
      </c>
      <c r="E60" t="s">
        <v>123</v>
      </c>
      <c r="F60" t="s">
        <v>1527</v>
      </c>
      <c r="G60" t="s">
        <v>1441</v>
      </c>
      <c r="H60" t="s">
        <v>102</v>
      </c>
      <c r="I60" s="78">
        <v>28923.22</v>
      </c>
      <c r="J60" s="78">
        <v>11700</v>
      </c>
      <c r="K60" s="78">
        <v>0</v>
      </c>
      <c r="L60" s="78">
        <v>3384.01674</v>
      </c>
      <c r="M60" s="79">
        <v>1E-3</v>
      </c>
      <c r="N60" s="79">
        <v>1.9E-3</v>
      </c>
      <c r="O60" s="79">
        <v>2.9999999999999997E-4</v>
      </c>
    </row>
    <row r="61" spans="2:15">
      <c r="B61" t="s">
        <v>1528</v>
      </c>
      <c r="C61" t="s">
        <v>1529</v>
      </c>
      <c r="D61" t="s">
        <v>100</v>
      </c>
      <c r="E61" t="s">
        <v>123</v>
      </c>
      <c r="F61" t="s">
        <v>1530</v>
      </c>
      <c r="G61" t="s">
        <v>1441</v>
      </c>
      <c r="H61" t="s">
        <v>102</v>
      </c>
      <c r="I61" s="78">
        <v>40104.519999999997</v>
      </c>
      <c r="J61" s="78">
        <v>3075</v>
      </c>
      <c r="K61" s="78">
        <v>0</v>
      </c>
      <c r="L61" s="78">
        <v>1233.21399</v>
      </c>
      <c r="M61" s="79">
        <v>1E-3</v>
      </c>
      <c r="N61" s="79">
        <v>6.9999999999999999E-4</v>
      </c>
      <c r="O61" s="79">
        <v>1E-4</v>
      </c>
    </row>
    <row r="62" spans="2:15">
      <c r="B62" t="s">
        <v>1531</v>
      </c>
      <c r="C62" t="s">
        <v>1532</v>
      </c>
      <c r="D62" t="s">
        <v>100</v>
      </c>
      <c r="E62" t="s">
        <v>123</v>
      </c>
      <c r="F62" t="s">
        <v>1533</v>
      </c>
      <c r="G62" t="s">
        <v>891</v>
      </c>
      <c r="H62" t="s">
        <v>102</v>
      </c>
      <c r="I62" s="78">
        <v>58702.14</v>
      </c>
      <c r="J62" s="78">
        <v>8571</v>
      </c>
      <c r="K62" s="78">
        <v>186.35840999999999</v>
      </c>
      <c r="L62" s="78">
        <v>5217.7188293999998</v>
      </c>
      <c r="M62" s="79">
        <v>4.7000000000000002E-3</v>
      </c>
      <c r="N62" s="79">
        <v>3.0000000000000001E-3</v>
      </c>
      <c r="O62" s="79">
        <v>5.0000000000000001E-4</v>
      </c>
    </row>
    <row r="63" spans="2:15">
      <c r="B63" t="s">
        <v>1534</v>
      </c>
      <c r="C63" t="s">
        <v>1535</v>
      </c>
      <c r="D63" t="s">
        <v>100</v>
      </c>
      <c r="E63" t="s">
        <v>123</v>
      </c>
      <c r="F63" t="s">
        <v>1536</v>
      </c>
      <c r="G63" t="s">
        <v>541</v>
      </c>
      <c r="H63" t="s">
        <v>102</v>
      </c>
      <c r="I63" s="78">
        <v>22062.26</v>
      </c>
      <c r="J63" s="78">
        <v>14030</v>
      </c>
      <c r="K63" s="78">
        <v>0</v>
      </c>
      <c r="L63" s="78">
        <v>3095.3350780000001</v>
      </c>
      <c r="M63" s="79">
        <v>1.6999999999999999E-3</v>
      </c>
      <c r="N63" s="79">
        <v>1.8E-3</v>
      </c>
      <c r="O63" s="79">
        <v>2.9999999999999997E-4</v>
      </c>
    </row>
    <row r="64" spans="2:15">
      <c r="B64" t="s">
        <v>1537</v>
      </c>
      <c r="C64" t="s">
        <v>1538</v>
      </c>
      <c r="D64" t="s">
        <v>100</v>
      </c>
      <c r="E64" t="s">
        <v>123</v>
      </c>
      <c r="F64" t="s">
        <v>1539</v>
      </c>
      <c r="G64" t="s">
        <v>541</v>
      </c>
      <c r="H64" t="s">
        <v>102</v>
      </c>
      <c r="I64" s="78">
        <v>59897.91</v>
      </c>
      <c r="J64" s="78">
        <v>5784</v>
      </c>
      <c r="K64" s="78">
        <v>0</v>
      </c>
      <c r="L64" s="78">
        <v>3464.4951144000001</v>
      </c>
      <c r="M64" s="79">
        <v>5.4999999999999997E-3</v>
      </c>
      <c r="N64" s="79">
        <v>2E-3</v>
      </c>
      <c r="O64" s="79">
        <v>2.9999999999999997E-4</v>
      </c>
    </row>
    <row r="65" spans="2:15">
      <c r="B65" t="s">
        <v>1540</v>
      </c>
      <c r="C65" t="s">
        <v>1541</v>
      </c>
      <c r="D65" t="s">
        <v>100</v>
      </c>
      <c r="E65" t="s">
        <v>123</v>
      </c>
      <c r="F65" t="s">
        <v>1542</v>
      </c>
      <c r="G65" t="s">
        <v>541</v>
      </c>
      <c r="H65" t="s">
        <v>102</v>
      </c>
      <c r="I65" s="78">
        <v>38858.239999999998</v>
      </c>
      <c r="J65" s="78">
        <v>19640</v>
      </c>
      <c r="K65" s="78">
        <v>0</v>
      </c>
      <c r="L65" s="78">
        <v>7631.7583359999999</v>
      </c>
      <c r="M65" s="79">
        <v>2.8E-3</v>
      </c>
      <c r="N65" s="79">
        <v>4.3E-3</v>
      </c>
      <c r="O65" s="79">
        <v>6.9999999999999999E-4</v>
      </c>
    </row>
    <row r="66" spans="2:15">
      <c r="B66" t="s">
        <v>1543</v>
      </c>
      <c r="C66" t="s">
        <v>1544</v>
      </c>
      <c r="D66" t="s">
        <v>100</v>
      </c>
      <c r="E66" t="s">
        <v>123</v>
      </c>
      <c r="F66" t="s">
        <v>1545</v>
      </c>
      <c r="G66" t="s">
        <v>1010</v>
      </c>
      <c r="H66" t="s">
        <v>102</v>
      </c>
      <c r="I66" s="78">
        <v>734150.26</v>
      </c>
      <c r="J66" s="78">
        <v>1226</v>
      </c>
      <c r="K66" s="78">
        <v>0</v>
      </c>
      <c r="L66" s="78">
        <v>9000.6821875999995</v>
      </c>
      <c r="M66" s="79">
        <v>6.7000000000000002E-3</v>
      </c>
      <c r="N66" s="79">
        <v>5.1000000000000004E-3</v>
      </c>
      <c r="O66" s="79">
        <v>8.0000000000000004E-4</v>
      </c>
    </row>
    <row r="67" spans="2:15">
      <c r="B67" t="s">
        <v>1546</v>
      </c>
      <c r="C67" t="s">
        <v>1547</v>
      </c>
      <c r="D67" t="s">
        <v>100</v>
      </c>
      <c r="E67" t="s">
        <v>123</v>
      </c>
      <c r="F67" t="s">
        <v>1548</v>
      </c>
      <c r="G67" t="s">
        <v>1010</v>
      </c>
      <c r="H67" t="s">
        <v>102</v>
      </c>
      <c r="I67" s="78">
        <v>99093.72</v>
      </c>
      <c r="J67" s="78">
        <v>5140</v>
      </c>
      <c r="K67" s="78">
        <v>0</v>
      </c>
      <c r="L67" s="78">
        <v>5093.4172079999998</v>
      </c>
      <c r="M67" s="79">
        <v>6.7999999999999996E-3</v>
      </c>
      <c r="N67" s="79">
        <v>2.8999999999999998E-3</v>
      </c>
      <c r="O67" s="79">
        <v>5.0000000000000001E-4</v>
      </c>
    </row>
    <row r="68" spans="2:15">
      <c r="B68" t="s">
        <v>1549</v>
      </c>
      <c r="C68" t="s">
        <v>1550</v>
      </c>
      <c r="D68" t="s">
        <v>100</v>
      </c>
      <c r="E68" t="s">
        <v>123</v>
      </c>
      <c r="F68" t="s">
        <v>1551</v>
      </c>
      <c r="G68" t="s">
        <v>1010</v>
      </c>
      <c r="H68" t="s">
        <v>102</v>
      </c>
      <c r="I68" s="78">
        <v>37816.269999999997</v>
      </c>
      <c r="J68" s="78">
        <v>8896</v>
      </c>
      <c r="K68" s="78">
        <v>0</v>
      </c>
      <c r="L68" s="78">
        <v>3364.1353792</v>
      </c>
      <c r="M68" s="79">
        <v>4.3E-3</v>
      </c>
      <c r="N68" s="79">
        <v>1.9E-3</v>
      </c>
      <c r="O68" s="79">
        <v>2.9999999999999997E-4</v>
      </c>
    </row>
    <row r="69" spans="2:15">
      <c r="B69" t="s">
        <v>1552</v>
      </c>
      <c r="C69" t="s">
        <v>1553</v>
      </c>
      <c r="D69" t="s">
        <v>100</v>
      </c>
      <c r="E69" t="s">
        <v>123</v>
      </c>
      <c r="F69" t="s">
        <v>507</v>
      </c>
      <c r="G69" t="s">
        <v>468</v>
      </c>
      <c r="H69" t="s">
        <v>102</v>
      </c>
      <c r="I69" s="78">
        <v>21668.7</v>
      </c>
      <c r="J69" s="78">
        <v>207340</v>
      </c>
      <c r="K69" s="78">
        <v>0</v>
      </c>
      <c r="L69" s="78">
        <v>44927.882579999998</v>
      </c>
      <c r="M69" s="79">
        <v>1.01E-2</v>
      </c>
      <c r="N69" s="79">
        <v>2.5499999999999998E-2</v>
      </c>
      <c r="O69" s="79">
        <v>4.1000000000000003E-3</v>
      </c>
    </row>
    <row r="70" spans="2:15">
      <c r="B70" t="s">
        <v>1554</v>
      </c>
      <c r="C70" t="s">
        <v>1555</v>
      </c>
      <c r="D70" t="s">
        <v>100</v>
      </c>
      <c r="E70" t="s">
        <v>123</v>
      </c>
      <c r="F70" t="s">
        <v>595</v>
      </c>
      <c r="G70" t="s">
        <v>468</v>
      </c>
      <c r="H70" t="s">
        <v>102</v>
      </c>
      <c r="I70" s="78">
        <v>9850.98</v>
      </c>
      <c r="J70" s="78">
        <v>64800</v>
      </c>
      <c r="K70" s="78">
        <v>78.807810000000003</v>
      </c>
      <c r="L70" s="78">
        <v>6462.2428499999996</v>
      </c>
      <c r="M70" s="79">
        <v>1.8E-3</v>
      </c>
      <c r="N70" s="79">
        <v>3.7000000000000002E-3</v>
      </c>
      <c r="O70" s="79">
        <v>5.9999999999999995E-4</v>
      </c>
    </row>
    <row r="71" spans="2:15">
      <c r="B71" t="s">
        <v>1556</v>
      </c>
      <c r="C71" t="s">
        <v>1557</v>
      </c>
      <c r="D71" t="s">
        <v>100</v>
      </c>
      <c r="E71" t="s">
        <v>123</v>
      </c>
      <c r="F71" t="s">
        <v>721</v>
      </c>
      <c r="G71" t="s">
        <v>468</v>
      </c>
      <c r="H71" t="s">
        <v>102</v>
      </c>
      <c r="I71" s="78">
        <v>50520.81</v>
      </c>
      <c r="J71" s="78">
        <v>8629</v>
      </c>
      <c r="K71" s="78">
        <v>41.717480000000002</v>
      </c>
      <c r="L71" s="78">
        <v>4401.1581748999997</v>
      </c>
      <c r="M71" s="79">
        <v>1.4E-3</v>
      </c>
      <c r="N71" s="79">
        <v>2.5000000000000001E-3</v>
      </c>
      <c r="O71" s="79">
        <v>4.0000000000000002E-4</v>
      </c>
    </row>
    <row r="72" spans="2:15">
      <c r="B72" t="s">
        <v>1558</v>
      </c>
      <c r="C72" t="s">
        <v>1559</v>
      </c>
      <c r="D72" t="s">
        <v>100</v>
      </c>
      <c r="E72" t="s">
        <v>123</v>
      </c>
      <c r="F72" t="s">
        <v>530</v>
      </c>
      <c r="G72" t="s">
        <v>468</v>
      </c>
      <c r="H72" t="s">
        <v>102</v>
      </c>
      <c r="I72" s="78">
        <v>708290.14</v>
      </c>
      <c r="J72" s="78">
        <v>1726</v>
      </c>
      <c r="K72" s="78">
        <v>120.40931999999999</v>
      </c>
      <c r="L72" s="78">
        <v>12345.497136399999</v>
      </c>
      <c r="M72" s="79">
        <v>4.0000000000000001E-3</v>
      </c>
      <c r="N72" s="79">
        <v>7.0000000000000001E-3</v>
      </c>
      <c r="O72" s="79">
        <v>1.1000000000000001E-3</v>
      </c>
    </row>
    <row r="73" spans="2:15">
      <c r="B73" t="s">
        <v>1560</v>
      </c>
      <c r="C73" t="s">
        <v>1561</v>
      </c>
      <c r="D73" t="s">
        <v>100</v>
      </c>
      <c r="E73" t="s">
        <v>123</v>
      </c>
      <c r="F73" t="s">
        <v>1083</v>
      </c>
      <c r="G73" t="s">
        <v>125</v>
      </c>
      <c r="H73" t="s">
        <v>102</v>
      </c>
      <c r="I73" s="78">
        <v>4146595.45</v>
      </c>
      <c r="J73" s="78">
        <v>356.8</v>
      </c>
      <c r="K73" s="78">
        <v>0</v>
      </c>
      <c r="L73" s="78">
        <v>14795.052565600001</v>
      </c>
      <c r="M73" s="79">
        <v>5.4999999999999997E-3</v>
      </c>
      <c r="N73" s="79">
        <v>8.3999999999999995E-3</v>
      </c>
      <c r="O73" s="79">
        <v>1.4E-3</v>
      </c>
    </row>
    <row r="74" spans="2:15">
      <c r="B74" t="s">
        <v>1562</v>
      </c>
      <c r="C74" t="s">
        <v>1563</v>
      </c>
      <c r="D74" t="s">
        <v>100</v>
      </c>
      <c r="E74" t="s">
        <v>123</v>
      </c>
      <c r="F74" t="s">
        <v>1057</v>
      </c>
      <c r="G74" t="s">
        <v>125</v>
      </c>
      <c r="H74" t="s">
        <v>102</v>
      </c>
      <c r="I74" s="78">
        <v>1912252.64</v>
      </c>
      <c r="J74" s="78">
        <v>1021</v>
      </c>
      <c r="K74" s="78">
        <v>0</v>
      </c>
      <c r="L74" s="78">
        <v>19524.099454399999</v>
      </c>
      <c r="M74" s="79">
        <v>4.3E-3</v>
      </c>
      <c r="N74" s="79">
        <v>1.11E-2</v>
      </c>
      <c r="O74" s="79">
        <v>1.8E-3</v>
      </c>
    </row>
    <row r="75" spans="2:15">
      <c r="B75" t="s">
        <v>1564</v>
      </c>
      <c r="C75" t="s">
        <v>1565</v>
      </c>
      <c r="D75" t="s">
        <v>100</v>
      </c>
      <c r="E75" t="s">
        <v>123</v>
      </c>
      <c r="F75" t="s">
        <v>1566</v>
      </c>
      <c r="G75" t="s">
        <v>1567</v>
      </c>
      <c r="H75" t="s">
        <v>102</v>
      </c>
      <c r="I75" s="78">
        <v>43929.98</v>
      </c>
      <c r="J75" s="78">
        <v>23400</v>
      </c>
      <c r="K75" s="78">
        <v>0</v>
      </c>
      <c r="L75" s="78">
        <v>10279.615320000001</v>
      </c>
      <c r="M75" s="79">
        <v>6.4000000000000003E-3</v>
      </c>
      <c r="N75" s="79">
        <v>5.7999999999999996E-3</v>
      </c>
      <c r="O75" s="79">
        <v>8.9999999999999998E-4</v>
      </c>
    </row>
    <row r="76" spans="2:15">
      <c r="B76" t="s">
        <v>1568</v>
      </c>
      <c r="C76" t="s">
        <v>1569</v>
      </c>
      <c r="D76" t="s">
        <v>100</v>
      </c>
      <c r="E76" t="s">
        <v>123</v>
      </c>
      <c r="F76" t="s">
        <v>1570</v>
      </c>
      <c r="G76" t="s">
        <v>1567</v>
      </c>
      <c r="H76" t="s">
        <v>102</v>
      </c>
      <c r="I76" s="78">
        <v>127142.52</v>
      </c>
      <c r="J76" s="78">
        <v>11160</v>
      </c>
      <c r="K76" s="78">
        <v>0</v>
      </c>
      <c r="L76" s="78">
        <v>14189.105232</v>
      </c>
      <c r="M76" s="79">
        <v>5.4999999999999997E-3</v>
      </c>
      <c r="N76" s="79">
        <v>8.0000000000000002E-3</v>
      </c>
      <c r="O76" s="79">
        <v>1.2999999999999999E-3</v>
      </c>
    </row>
    <row r="77" spans="2:15">
      <c r="B77" t="s">
        <v>1571</v>
      </c>
      <c r="C77" t="s">
        <v>1572</v>
      </c>
      <c r="D77" t="s">
        <v>100</v>
      </c>
      <c r="E77" t="s">
        <v>123</v>
      </c>
      <c r="F77" t="s">
        <v>1573</v>
      </c>
      <c r="G77" t="s">
        <v>1567</v>
      </c>
      <c r="H77" t="s">
        <v>102</v>
      </c>
      <c r="I77" s="78">
        <v>364096.5</v>
      </c>
      <c r="J77" s="78">
        <v>5810</v>
      </c>
      <c r="K77" s="78">
        <v>0</v>
      </c>
      <c r="L77" s="78">
        <v>21154.006649999999</v>
      </c>
      <c r="M77" s="79">
        <v>5.7999999999999996E-3</v>
      </c>
      <c r="N77" s="79">
        <v>1.2E-2</v>
      </c>
      <c r="O77" s="79">
        <v>1.9E-3</v>
      </c>
    </row>
    <row r="78" spans="2:15">
      <c r="B78" t="s">
        <v>1574</v>
      </c>
      <c r="C78" t="s">
        <v>1575</v>
      </c>
      <c r="D78" t="s">
        <v>100</v>
      </c>
      <c r="E78" t="s">
        <v>123</v>
      </c>
      <c r="F78" t="s">
        <v>1576</v>
      </c>
      <c r="G78" t="s">
        <v>127</v>
      </c>
      <c r="H78" t="s">
        <v>102</v>
      </c>
      <c r="I78" s="78">
        <v>49051.67</v>
      </c>
      <c r="J78" s="78">
        <v>24770</v>
      </c>
      <c r="K78" s="78">
        <v>0</v>
      </c>
      <c r="L78" s="78">
        <v>12150.098658999999</v>
      </c>
      <c r="M78" s="79">
        <v>8.6999999999999994E-3</v>
      </c>
      <c r="N78" s="79">
        <v>6.8999999999999999E-3</v>
      </c>
      <c r="O78" s="79">
        <v>1.1000000000000001E-3</v>
      </c>
    </row>
    <row r="79" spans="2:15">
      <c r="B79" t="s">
        <v>1577</v>
      </c>
      <c r="C79" t="s">
        <v>1578</v>
      </c>
      <c r="D79" t="s">
        <v>100</v>
      </c>
      <c r="E79" t="s">
        <v>123</v>
      </c>
      <c r="F79" t="s">
        <v>898</v>
      </c>
      <c r="G79" t="s">
        <v>128</v>
      </c>
      <c r="H79" t="s">
        <v>102</v>
      </c>
      <c r="I79" s="78">
        <v>800889.64</v>
      </c>
      <c r="J79" s="78">
        <v>950.5</v>
      </c>
      <c r="K79" s="78">
        <v>0</v>
      </c>
      <c r="L79" s="78">
        <v>7612.4560282000002</v>
      </c>
      <c r="M79" s="79">
        <v>4.0000000000000001E-3</v>
      </c>
      <c r="N79" s="79">
        <v>4.3E-3</v>
      </c>
      <c r="O79" s="79">
        <v>6.9999999999999999E-4</v>
      </c>
    </row>
    <row r="80" spans="2:15">
      <c r="B80" t="s">
        <v>1579</v>
      </c>
      <c r="C80" t="s">
        <v>1580</v>
      </c>
      <c r="D80" t="s">
        <v>100</v>
      </c>
      <c r="E80" t="s">
        <v>123</v>
      </c>
      <c r="F80" t="s">
        <v>1581</v>
      </c>
      <c r="G80" t="s">
        <v>129</v>
      </c>
      <c r="H80" t="s">
        <v>102</v>
      </c>
      <c r="I80" s="78">
        <v>9602.6200000000008</v>
      </c>
      <c r="J80" s="78">
        <v>3456</v>
      </c>
      <c r="K80" s="78">
        <v>0</v>
      </c>
      <c r="L80" s="78">
        <v>331.86654720000001</v>
      </c>
      <c r="M80" s="79">
        <v>2.9999999999999997E-4</v>
      </c>
      <c r="N80" s="79">
        <v>2.0000000000000001E-4</v>
      </c>
      <c r="O80" s="79">
        <v>0</v>
      </c>
    </row>
    <row r="81" spans="2:15">
      <c r="B81" t="s">
        <v>1582</v>
      </c>
      <c r="C81" t="s">
        <v>1583</v>
      </c>
      <c r="D81" t="s">
        <v>100</v>
      </c>
      <c r="E81" t="s">
        <v>123</v>
      </c>
      <c r="F81" t="s">
        <v>1046</v>
      </c>
      <c r="G81" t="s">
        <v>132</v>
      </c>
      <c r="H81" t="s">
        <v>102</v>
      </c>
      <c r="I81" s="78">
        <v>513866.87</v>
      </c>
      <c r="J81" s="78">
        <v>1323</v>
      </c>
      <c r="K81" s="78">
        <v>0</v>
      </c>
      <c r="L81" s="78">
        <v>6798.4586901000002</v>
      </c>
      <c r="M81" s="79">
        <v>2.7000000000000001E-3</v>
      </c>
      <c r="N81" s="79">
        <v>3.8999999999999998E-3</v>
      </c>
      <c r="O81" s="79">
        <v>5.9999999999999995E-4</v>
      </c>
    </row>
    <row r="82" spans="2:15">
      <c r="B82" t="s">
        <v>1584</v>
      </c>
      <c r="C82" t="s">
        <v>1585</v>
      </c>
      <c r="D82" t="s">
        <v>100</v>
      </c>
      <c r="E82" t="s">
        <v>123</v>
      </c>
      <c r="F82" t="s">
        <v>823</v>
      </c>
      <c r="G82" t="s">
        <v>132</v>
      </c>
      <c r="H82" t="s">
        <v>102</v>
      </c>
      <c r="I82" s="78">
        <v>382627.89</v>
      </c>
      <c r="J82" s="78">
        <v>1040</v>
      </c>
      <c r="K82" s="78">
        <v>0</v>
      </c>
      <c r="L82" s="78">
        <v>3979.3300559999998</v>
      </c>
      <c r="M82" s="79">
        <v>2.5999999999999999E-3</v>
      </c>
      <c r="N82" s="79">
        <v>2.3E-3</v>
      </c>
      <c r="O82" s="79">
        <v>4.0000000000000002E-4</v>
      </c>
    </row>
    <row r="83" spans="2:15">
      <c r="B83" s="80" t="s">
        <v>1586</v>
      </c>
      <c r="E83" s="16"/>
      <c r="F83" s="16"/>
      <c r="G83" s="16"/>
      <c r="I83" s="82">
        <v>19429933.829999998</v>
      </c>
      <c r="K83" s="82">
        <v>39.99709</v>
      </c>
      <c r="L83" s="82">
        <v>65432.617858137579</v>
      </c>
      <c r="N83" s="81">
        <v>3.7100000000000001E-2</v>
      </c>
      <c r="O83" s="81">
        <v>6.0000000000000001E-3</v>
      </c>
    </row>
    <row r="84" spans="2:15">
      <c r="B84" t="s">
        <v>1587</v>
      </c>
      <c r="C84" t="s">
        <v>1588</v>
      </c>
      <c r="D84" t="s">
        <v>100</v>
      </c>
      <c r="E84" t="s">
        <v>123</v>
      </c>
      <c r="F84" t="s">
        <v>1589</v>
      </c>
      <c r="G84" t="s">
        <v>101</v>
      </c>
      <c r="H84" t="s">
        <v>102</v>
      </c>
      <c r="I84" s="78">
        <v>57355.74</v>
      </c>
      <c r="J84" s="78">
        <v>358</v>
      </c>
      <c r="K84" s="78">
        <v>0</v>
      </c>
      <c r="L84" s="78">
        <v>205.33354919999999</v>
      </c>
      <c r="M84" s="79">
        <v>8.6E-3</v>
      </c>
      <c r="N84" s="79">
        <v>1E-4</v>
      </c>
      <c r="O84" s="79">
        <v>0</v>
      </c>
    </row>
    <row r="85" spans="2:15">
      <c r="B85" t="s">
        <v>1590</v>
      </c>
      <c r="C85" t="s">
        <v>1591</v>
      </c>
      <c r="D85" t="s">
        <v>100</v>
      </c>
      <c r="E85" t="s">
        <v>123</v>
      </c>
      <c r="F85" t="s">
        <v>1592</v>
      </c>
      <c r="G85" t="s">
        <v>101</v>
      </c>
      <c r="H85" t="s">
        <v>102</v>
      </c>
      <c r="I85" s="78">
        <v>25487.99</v>
      </c>
      <c r="J85" s="78">
        <v>3378</v>
      </c>
      <c r="K85" s="78">
        <v>0</v>
      </c>
      <c r="L85" s="78">
        <v>860.9843022</v>
      </c>
      <c r="M85" s="79">
        <v>2.8E-3</v>
      </c>
      <c r="N85" s="79">
        <v>5.0000000000000001E-4</v>
      </c>
      <c r="O85" s="79">
        <v>1E-4</v>
      </c>
    </row>
    <row r="86" spans="2:15">
      <c r="B86" t="s">
        <v>1593</v>
      </c>
      <c r="C86" t="s">
        <v>1594</v>
      </c>
      <c r="D86" t="s">
        <v>100</v>
      </c>
      <c r="E86" t="s">
        <v>123</v>
      </c>
      <c r="F86" t="s">
        <v>1595</v>
      </c>
      <c r="G86" t="s">
        <v>1482</v>
      </c>
      <c r="H86" t="s">
        <v>102</v>
      </c>
      <c r="I86" s="78">
        <v>22636.46</v>
      </c>
      <c r="J86" s="78">
        <v>2400</v>
      </c>
      <c r="K86" s="78">
        <v>0</v>
      </c>
      <c r="L86" s="78">
        <v>543.27503999999999</v>
      </c>
      <c r="M86" s="79">
        <v>4.0000000000000001E-3</v>
      </c>
      <c r="N86" s="79">
        <v>2.9999999999999997E-4</v>
      </c>
      <c r="O86" s="79">
        <v>0</v>
      </c>
    </row>
    <row r="87" spans="2:15">
      <c r="B87" t="s">
        <v>1596</v>
      </c>
      <c r="C87" t="s">
        <v>1597</v>
      </c>
      <c r="D87" t="s">
        <v>100</v>
      </c>
      <c r="E87" t="s">
        <v>123</v>
      </c>
      <c r="F87" t="s">
        <v>1598</v>
      </c>
      <c r="G87" t="s">
        <v>584</v>
      </c>
      <c r="H87" t="s">
        <v>102</v>
      </c>
      <c r="I87" s="78">
        <v>6168930</v>
      </c>
      <c r="J87" s="78">
        <v>70</v>
      </c>
      <c r="K87" s="78">
        <v>0</v>
      </c>
      <c r="L87" s="78">
        <v>4318.2510000000002</v>
      </c>
      <c r="M87" s="79">
        <v>6.4999999999999997E-3</v>
      </c>
      <c r="N87" s="79">
        <v>2.3999999999999998E-3</v>
      </c>
      <c r="O87" s="79">
        <v>4.0000000000000002E-4</v>
      </c>
    </row>
    <row r="88" spans="2:15">
      <c r="B88" t="s">
        <v>1599</v>
      </c>
      <c r="C88" t="s">
        <v>1600</v>
      </c>
      <c r="D88" t="s">
        <v>100</v>
      </c>
      <c r="E88" t="s">
        <v>123</v>
      </c>
      <c r="F88" t="s">
        <v>1601</v>
      </c>
      <c r="G88" t="s">
        <v>799</v>
      </c>
      <c r="H88" t="s">
        <v>102</v>
      </c>
      <c r="I88" s="78">
        <v>54447.27</v>
      </c>
      <c r="J88" s="78">
        <v>8198</v>
      </c>
      <c r="K88" s="78">
        <v>0</v>
      </c>
      <c r="L88" s="78">
        <v>4463.5871945999997</v>
      </c>
      <c r="M88" s="79">
        <v>4.3E-3</v>
      </c>
      <c r="N88" s="79">
        <v>2.5000000000000001E-3</v>
      </c>
      <c r="O88" s="79">
        <v>4.0000000000000002E-4</v>
      </c>
    </row>
    <row r="89" spans="2:15">
      <c r="B89" t="s">
        <v>1602</v>
      </c>
      <c r="C89" t="s">
        <v>1603</v>
      </c>
      <c r="D89" t="s">
        <v>100</v>
      </c>
      <c r="E89" t="s">
        <v>123</v>
      </c>
      <c r="F89" t="s">
        <v>1604</v>
      </c>
      <c r="G89" t="s">
        <v>799</v>
      </c>
      <c r="H89" t="s">
        <v>102</v>
      </c>
      <c r="I89" s="78">
        <v>33358.519999999997</v>
      </c>
      <c r="J89" s="78">
        <v>17650</v>
      </c>
      <c r="K89" s="78">
        <v>0</v>
      </c>
      <c r="L89" s="78">
        <v>5887.7787799999996</v>
      </c>
      <c r="M89" s="79">
        <v>5.0000000000000001E-3</v>
      </c>
      <c r="N89" s="79">
        <v>3.3E-3</v>
      </c>
      <c r="O89" s="79">
        <v>5.0000000000000001E-4</v>
      </c>
    </row>
    <row r="90" spans="2:15">
      <c r="B90" t="s">
        <v>1605</v>
      </c>
      <c r="C90" t="s">
        <v>1606</v>
      </c>
      <c r="D90" t="s">
        <v>100</v>
      </c>
      <c r="E90" t="s">
        <v>123</v>
      </c>
      <c r="F90" t="s">
        <v>1607</v>
      </c>
      <c r="G90" t="s">
        <v>799</v>
      </c>
      <c r="H90" t="s">
        <v>102</v>
      </c>
      <c r="I90" s="78">
        <v>1036.6199999999999</v>
      </c>
      <c r="J90" s="78">
        <v>212</v>
      </c>
      <c r="K90" s="78">
        <v>0</v>
      </c>
      <c r="L90" s="78">
        <v>2.1976344000000001</v>
      </c>
      <c r="M90" s="79">
        <v>2.0000000000000001E-4</v>
      </c>
      <c r="N90" s="79">
        <v>0</v>
      </c>
      <c r="O90" s="79">
        <v>0</v>
      </c>
    </row>
    <row r="91" spans="2:15">
      <c r="B91" t="s">
        <v>1608</v>
      </c>
      <c r="C91" t="s">
        <v>1609</v>
      </c>
      <c r="D91" t="s">
        <v>100</v>
      </c>
      <c r="E91" t="s">
        <v>123</v>
      </c>
      <c r="F91" t="s">
        <v>1610</v>
      </c>
      <c r="G91" t="s">
        <v>799</v>
      </c>
      <c r="H91" t="s">
        <v>102</v>
      </c>
      <c r="I91" s="78">
        <v>576163.73</v>
      </c>
      <c r="J91" s="78">
        <v>853.7</v>
      </c>
      <c r="K91" s="78">
        <v>0</v>
      </c>
      <c r="L91" s="78">
        <v>4918.7097630099997</v>
      </c>
      <c r="M91" s="79">
        <v>9.2999999999999992E-3</v>
      </c>
      <c r="N91" s="79">
        <v>2.8E-3</v>
      </c>
      <c r="O91" s="79">
        <v>5.0000000000000001E-4</v>
      </c>
    </row>
    <row r="92" spans="2:15">
      <c r="B92" t="s">
        <v>1611</v>
      </c>
      <c r="C92" t="s">
        <v>1612</v>
      </c>
      <c r="D92" t="s">
        <v>100</v>
      </c>
      <c r="E92" t="s">
        <v>123</v>
      </c>
      <c r="F92" t="s">
        <v>1613</v>
      </c>
      <c r="G92" t="s">
        <v>1614</v>
      </c>
      <c r="H92" t="s">
        <v>102</v>
      </c>
      <c r="I92" s="78">
        <v>88977.279999999999</v>
      </c>
      <c r="J92" s="78">
        <v>556.70000000000005</v>
      </c>
      <c r="K92" s="78">
        <v>0</v>
      </c>
      <c r="L92" s="78">
        <v>495.33651775999999</v>
      </c>
      <c r="M92" s="79">
        <v>2.0999999999999999E-3</v>
      </c>
      <c r="N92" s="79">
        <v>2.9999999999999997E-4</v>
      </c>
      <c r="O92" s="79">
        <v>0</v>
      </c>
    </row>
    <row r="93" spans="2:15">
      <c r="B93" t="s">
        <v>1615</v>
      </c>
      <c r="C93" t="s">
        <v>1616</v>
      </c>
      <c r="D93" t="s">
        <v>100</v>
      </c>
      <c r="E93" t="s">
        <v>123</v>
      </c>
      <c r="F93" t="s">
        <v>1617</v>
      </c>
      <c r="G93" t="s">
        <v>112</v>
      </c>
      <c r="H93" t="s">
        <v>102</v>
      </c>
      <c r="I93" s="78">
        <v>93274.74</v>
      </c>
      <c r="J93" s="78">
        <v>1103</v>
      </c>
      <c r="K93" s="78">
        <v>0</v>
      </c>
      <c r="L93" s="78">
        <v>1028.8203822</v>
      </c>
      <c r="M93" s="79">
        <v>2.5999999999999999E-3</v>
      </c>
      <c r="N93" s="79">
        <v>5.9999999999999995E-4</v>
      </c>
      <c r="O93" s="79">
        <v>1E-4</v>
      </c>
    </row>
    <row r="94" spans="2:15">
      <c r="B94" t="s">
        <v>1618</v>
      </c>
      <c r="C94" t="s">
        <v>1619</v>
      </c>
      <c r="D94" t="s">
        <v>100</v>
      </c>
      <c r="E94" t="s">
        <v>123</v>
      </c>
      <c r="F94" t="s">
        <v>1620</v>
      </c>
      <c r="G94" t="s">
        <v>1113</v>
      </c>
      <c r="H94" t="s">
        <v>102</v>
      </c>
      <c r="I94" s="78">
        <v>107810.4</v>
      </c>
      <c r="J94" s="78">
        <v>712.1</v>
      </c>
      <c r="K94" s="78">
        <v>0</v>
      </c>
      <c r="L94" s="78">
        <v>767.71785839999995</v>
      </c>
      <c r="M94" s="79">
        <v>5.4000000000000003E-3</v>
      </c>
      <c r="N94" s="79">
        <v>4.0000000000000002E-4</v>
      </c>
      <c r="O94" s="79">
        <v>1E-4</v>
      </c>
    </row>
    <row r="95" spans="2:15">
      <c r="B95" t="s">
        <v>1621</v>
      </c>
      <c r="C95" t="s">
        <v>1622</v>
      </c>
      <c r="D95" t="s">
        <v>100</v>
      </c>
      <c r="E95" t="s">
        <v>123</v>
      </c>
      <c r="F95" t="s">
        <v>1120</v>
      </c>
      <c r="G95" t="s">
        <v>1113</v>
      </c>
      <c r="H95" t="s">
        <v>102</v>
      </c>
      <c r="I95" s="78">
        <v>450122.22</v>
      </c>
      <c r="J95" s="78">
        <v>185</v>
      </c>
      <c r="K95" s="78">
        <v>0</v>
      </c>
      <c r="L95" s="78">
        <v>832.72610699999996</v>
      </c>
      <c r="M95" s="79">
        <v>5.1000000000000004E-3</v>
      </c>
      <c r="N95" s="79">
        <v>5.0000000000000001E-4</v>
      </c>
      <c r="O95" s="79">
        <v>1E-4</v>
      </c>
    </row>
    <row r="96" spans="2:15">
      <c r="B96" t="s">
        <v>1623</v>
      </c>
      <c r="C96" t="s">
        <v>1624</v>
      </c>
      <c r="D96" t="s">
        <v>100</v>
      </c>
      <c r="E96" t="s">
        <v>123</v>
      </c>
      <c r="F96" t="s">
        <v>1625</v>
      </c>
      <c r="G96" t="s">
        <v>1626</v>
      </c>
      <c r="H96" t="s">
        <v>102</v>
      </c>
      <c r="I96" s="78">
        <v>148246.72</v>
      </c>
      <c r="J96" s="78">
        <v>274.39999999999998</v>
      </c>
      <c r="K96" s="78">
        <v>0</v>
      </c>
      <c r="L96" s="78">
        <v>406.78899968000002</v>
      </c>
      <c r="M96" s="79">
        <v>7.7000000000000002E-3</v>
      </c>
      <c r="N96" s="79">
        <v>2.0000000000000001E-4</v>
      </c>
      <c r="O96" s="79">
        <v>0</v>
      </c>
    </row>
    <row r="97" spans="2:15">
      <c r="B97" t="s">
        <v>1627</v>
      </c>
      <c r="C97" t="s">
        <v>1628</v>
      </c>
      <c r="D97" t="s">
        <v>100</v>
      </c>
      <c r="E97" t="s">
        <v>123</v>
      </c>
      <c r="F97" t="s">
        <v>1629</v>
      </c>
      <c r="G97" t="s">
        <v>1626</v>
      </c>
      <c r="H97" t="s">
        <v>102</v>
      </c>
      <c r="I97" s="78">
        <v>21708.36</v>
      </c>
      <c r="J97" s="78">
        <v>12180</v>
      </c>
      <c r="K97" s="78">
        <v>0</v>
      </c>
      <c r="L97" s="78">
        <v>2644.0782479999998</v>
      </c>
      <c r="M97" s="79">
        <v>4.1999999999999997E-3</v>
      </c>
      <c r="N97" s="79">
        <v>1.5E-3</v>
      </c>
      <c r="O97" s="79">
        <v>2.0000000000000001E-4</v>
      </c>
    </row>
    <row r="98" spans="2:15">
      <c r="B98" t="s">
        <v>1630</v>
      </c>
      <c r="C98" t="s">
        <v>1631</v>
      </c>
      <c r="D98" t="s">
        <v>100</v>
      </c>
      <c r="E98" t="s">
        <v>123</v>
      </c>
      <c r="F98" t="s">
        <v>1632</v>
      </c>
      <c r="G98" t="s">
        <v>640</v>
      </c>
      <c r="H98" t="s">
        <v>102</v>
      </c>
      <c r="I98" s="78">
        <v>183469.83</v>
      </c>
      <c r="J98" s="78">
        <v>535</v>
      </c>
      <c r="K98" s="78">
        <v>0</v>
      </c>
      <c r="L98" s="78">
        <v>981.56359050000003</v>
      </c>
      <c r="M98" s="79">
        <v>5.4000000000000003E-3</v>
      </c>
      <c r="N98" s="79">
        <v>5.9999999999999995E-4</v>
      </c>
      <c r="O98" s="79">
        <v>1E-4</v>
      </c>
    </row>
    <row r="99" spans="2:15">
      <c r="B99" t="s">
        <v>1633</v>
      </c>
      <c r="C99" t="s">
        <v>1634</v>
      </c>
      <c r="D99" t="s">
        <v>100</v>
      </c>
      <c r="E99" t="s">
        <v>123</v>
      </c>
      <c r="F99" t="s">
        <v>1635</v>
      </c>
      <c r="G99" t="s">
        <v>640</v>
      </c>
      <c r="H99" t="s">
        <v>102</v>
      </c>
      <c r="I99" s="78">
        <v>114544.67</v>
      </c>
      <c r="J99" s="78">
        <v>1216</v>
      </c>
      <c r="K99" s="78">
        <v>0</v>
      </c>
      <c r="L99" s="78">
        <v>1392.8631872000001</v>
      </c>
      <c r="M99" s="79">
        <v>7.4999999999999997E-3</v>
      </c>
      <c r="N99" s="79">
        <v>8.0000000000000004E-4</v>
      </c>
      <c r="O99" s="79">
        <v>1E-4</v>
      </c>
    </row>
    <row r="100" spans="2:15">
      <c r="B100" t="s">
        <v>1636</v>
      </c>
      <c r="C100" t="s">
        <v>1637</v>
      </c>
      <c r="D100" t="s">
        <v>100</v>
      </c>
      <c r="E100" t="s">
        <v>123</v>
      </c>
      <c r="F100" t="s">
        <v>1638</v>
      </c>
      <c r="G100" t="s">
        <v>640</v>
      </c>
      <c r="H100" t="s">
        <v>102</v>
      </c>
      <c r="I100" s="78">
        <v>50045.38</v>
      </c>
      <c r="J100" s="78">
        <v>600</v>
      </c>
      <c r="K100" s="78">
        <v>0</v>
      </c>
      <c r="L100" s="78">
        <v>300.27228000000002</v>
      </c>
      <c r="M100" s="79">
        <v>3.8E-3</v>
      </c>
      <c r="N100" s="79">
        <v>2.0000000000000001E-4</v>
      </c>
      <c r="O100" s="79">
        <v>0</v>
      </c>
    </row>
    <row r="101" spans="2:15">
      <c r="B101" t="s">
        <v>1639</v>
      </c>
      <c r="C101" t="s">
        <v>1640</v>
      </c>
      <c r="D101" t="s">
        <v>100</v>
      </c>
      <c r="E101" t="s">
        <v>123</v>
      </c>
      <c r="F101" t="s">
        <v>1641</v>
      </c>
      <c r="G101" t="s">
        <v>640</v>
      </c>
      <c r="H101" t="s">
        <v>102</v>
      </c>
      <c r="I101" s="78">
        <v>109797.62</v>
      </c>
      <c r="J101" s="78">
        <v>1420</v>
      </c>
      <c r="K101" s="78">
        <v>0</v>
      </c>
      <c r="L101" s="78">
        <v>1559.1262039999999</v>
      </c>
      <c r="M101" s="79">
        <v>4.3E-3</v>
      </c>
      <c r="N101" s="79">
        <v>8.9999999999999998E-4</v>
      </c>
      <c r="O101" s="79">
        <v>1E-4</v>
      </c>
    </row>
    <row r="102" spans="2:15">
      <c r="B102" t="s">
        <v>1642</v>
      </c>
      <c r="C102" t="s">
        <v>1643</v>
      </c>
      <c r="D102" t="s">
        <v>100</v>
      </c>
      <c r="E102" t="s">
        <v>123</v>
      </c>
      <c r="F102" t="s">
        <v>1644</v>
      </c>
      <c r="G102" t="s">
        <v>640</v>
      </c>
      <c r="H102" t="s">
        <v>102</v>
      </c>
      <c r="I102" s="78">
        <v>561233.77</v>
      </c>
      <c r="J102" s="78">
        <v>560.4</v>
      </c>
      <c r="K102" s="78">
        <v>0</v>
      </c>
      <c r="L102" s="78">
        <v>3145.1540470800001</v>
      </c>
      <c r="M102" s="79">
        <v>6.6E-3</v>
      </c>
      <c r="N102" s="79">
        <v>1.8E-3</v>
      </c>
      <c r="O102" s="79">
        <v>2.9999999999999997E-4</v>
      </c>
    </row>
    <row r="103" spans="2:15">
      <c r="B103" t="s">
        <v>1645</v>
      </c>
      <c r="C103" t="s">
        <v>1646</v>
      </c>
      <c r="D103" t="s">
        <v>100</v>
      </c>
      <c r="E103" t="s">
        <v>123</v>
      </c>
      <c r="F103" t="s">
        <v>1647</v>
      </c>
      <c r="G103" t="s">
        <v>640</v>
      </c>
      <c r="H103" t="s">
        <v>102</v>
      </c>
      <c r="I103" s="78">
        <v>132896.71</v>
      </c>
      <c r="J103" s="78">
        <v>588.5</v>
      </c>
      <c r="K103" s="78">
        <v>0</v>
      </c>
      <c r="L103" s="78">
        <v>782.09713835000002</v>
      </c>
      <c r="M103" s="79">
        <v>7.7999999999999996E-3</v>
      </c>
      <c r="N103" s="79">
        <v>4.0000000000000002E-4</v>
      </c>
      <c r="O103" s="79">
        <v>1E-4</v>
      </c>
    </row>
    <row r="104" spans="2:15">
      <c r="B104" t="s">
        <v>1648</v>
      </c>
      <c r="C104" t="s">
        <v>1649</v>
      </c>
      <c r="D104" t="s">
        <v>100</v>
      </c>
      <c r="E104" t="s">
        <v>123</v>
      </c>
      <c r="F104" t="s">
        <v>1650</v>
      </c>
      <c r="G104" t="s">
        <v>891</v>
      </c>
      <c r="H104" t="s">
        <v>102</v>
      </c>
      <c r="I104" s="78">
        <v>79459.42</v>
      </c>
      <c r="J104" s="78">
        <v>1896</v>
      </c>
      <c r="K104" s="78">
        <v>0</v>
      </c>
      <c r="L104" s="78">
        <v>1506.5506032000001</v>
      </c>
      <c r="M104" s="79">
        <v>3.5000000000000001E-3</v>
      </c>
      <c r="N104" s="79">
        <v>8.9999999999999998E-4</v>
      </c>
      <c r="O104" s="79">
        <v>1E-4</v>
      </c>
    </row>
    <row r="105" spans="2:15">
      <c r="B105" t="s">
        <v>1651</v>
      </c>
      <c r="C105" t="s">
        <v>1652</v>
      </c>
      <c r="D105" t="s">
        <v>100</v>
      </c>
      <c r="E105" t="s">
        <v>123</v>
      </c>
      <c r="F105" t="s">
        <v>1653</v>
      </c>
      <c r="G105" t="s">
        <v>891</v>
      </c>
      <c r="H105" t="s">
        <v>102</v>
      </c>
      <c r="I105" s="78">
        <v>3350.98</v>
      </c>
      <c r="J105" s="78">
        <v>10160</v>
      </c>
      <c r="K105" s="78">
        <v>0</v>
      </c>
      <c r="L105" s="78">
        <v>340.45956799999999</v>
      </c>
      <c r="M105" s="79">
        <v>1E-3</v>
      </c>
      <c r="N105" s="79">
        <v>2.0000000000000001E-4</v>
      </c>
      <c r="O105" s="79">
        <v>0</v>
      </c>
    </row>
    <row r="106" spans="2:15">
      <c r="B106" t="s">
        <v>1654</v>
      </c>
      <c r="C106" t="s">
        <v>1655</v>
      </c>
      <c r="D106" t="s">
        <v>100</v>
      </c>
      <c r="E106" t="s">
        <v>123</v>
      </c>
      <c r="F106" t="s">
        <v>1656</v>
      </c>
      <c r="G106" t="s">
        <v>1657</v>
      </c>
      <c r="H106" t="s">
        <v>102</v>
      </c>
      <c r="I106" s="78">
        <v>1389275.67</v>
      </c>
      <c r="J106" s="78">
        <v>140</v>
      </c>
      <c r="K106" s="78">
        <v>0</v>
      </c>
      <c r="L106" s="78">
        <v>1944.985938</v>
      </c>
      <c r="M106" s="79">
        <v>3.3E-3</v>
      </c>
      <c r="N106" s="79">
        <v>1.1000000000000001E-3</v>
      </c>
      <c r="O106" s="79">
        <v>2.0000000000000001E-4</v>
      </c>
    </row>
    <row r="107" spans="2:15">
      <c r="B107" t="s">
        <v>1658</v>
      </c>
      <c r="C107" t="s">
        <v>1659</v>
      </c>
      <c r="D107" t="s">
        <v>100</v>
      </c>
      <c r="E107" t="s">
        <v>123</v>
      </c>
      <c r="F107" t="s">
        <v>1660</v>
      </c>
      <c r="G107" t="s">
        <v>1657</v>
      </c>
      <c r="H107" t="s">
        <v>102</v>
      </c>
      <c r="I107" s="78">
        <v>92715.12</v>
      </c>
      <c r="J107" s="78">
        <v>569.5</v>
      </c>
      <c r="K107" s="78">
        <v>0</v>
      </c>
      <c r="L107" s="78">
        <v>528.01260839999998</v>
      </c>
      <c r="M107" s="79">
        <v>3.3999999999999998E-3</v>
      </c>
      <c r="N107" s="79">
        <v>2.9999999999999997E-4</v>
      </c>
      <c r="O107" s="79">
        <v>0</v>
      </c>
    </row>
    <row r="108" spans="2:15">
      <c r="B108" t="s">
        <v>1661</v>
      </c>
      <c r="C108" t="s">
        <v>1662</v>
      </c>
      <c r="D108" t="s">
        <v>100</v>
      </c>
      <c r="E108" t="s">
        <v>123</v>
      </c>
      <c r="F108" t="s">
        <v>1663</v>
      </c>
      <c r="G108" t="s">
        <v>541</v>
      </c>
      <c r="H108" t="s">
        <v>102</v>
      </c>
      <c r="I108" s="78">
        <v>10169.56</v>
      </c>
      <c r="J108" s="78">
        <v>9999</v>
      </c>
      <c r="K108" s="78">
        <v>0</v>
      </c>
      <c r="L108" s="78">
        <v>1016.8543044</v>
      </c>
      <c r="M108" s="79">
        <v>1E-3</v>
      </c>
      <c r="N108" s="79">
        <v>5.9999999999999995E-4</v>
      </c>
      <c r="O108" s="79">
        <v>1E-4</v>
      </c>
    </row>
    <row r="109" spans="2:15">
      <c r="B109" t="s">
        <v>1664</v>
      </c>
      <c r="C109" t="s">
        <v>1665</v>
      </c>
      <c r="D109" t="s">
        <v>100</v>
      </c>
      <c r="E109" t="s">
        <v>123</v>
      </c>
      <c r="F109" t="s">
        <v>1666</v>
      </c>
      <c r="G109" t="s">
        <v>541</v>
      </c>
      <c r="H109" t="s">
        <v>102</v>
      </c>
      <c r="I109" s="78">
        <v>82455.47</v>
      </c>
      <c r="J109" s="78">
        <v>1996</v>
      </c>
      <c r="K109" s="78">
        <v>0</v>
      </c>
      <c r="L109" s="78">
        <v>1645.8111812</v>
      </c>
      <c r="M109" s="79">
        <v>5.7000000000000002E-3</v>
      </c>
      <c r="N109" s="79">
        <v>8.9999999999999998E-4</v>
      </c>
      <c r="O109" s="79">
        <v>2.0000000000000001E-4</v>
      </c>
    </row>
    <row r="110" spans="2:15">
      <c r="B110" t="s">
        <v>1667</v>
      </c>
      <c r="C110" t="s">
        <v>1668</v>
      </c>
      <c r="D110" t="s">
        <v>100</v>
      </c>
      <c r="E110" t="s">
        <v>123</v>
      </c>
      <c r="F110" t="s">
        <v>1669</v>
      </c>
      <c r="G110" t="s">
        <v>541</v>
      </c>
      <c r="H110" t="s">
        <v>102</v>
      </c>
      <c r="I110" s="78">
        <v>215503.06</v>
      </c>
      <c r="J110" s="78">
        <v>574.20000000000005</v>
      </c>
      <c r="K110" s="78">
        <v>0</v>
      </c>
      <c r="L110" s="78">
        <v>1237.41857052</v>
      </c>
      <c r="M110" s="79">
        <v>5.4000000000000003E-3</v>
      </c>
      <c r="N110" s="79">
        <v>6.9999999999999999E-4</v>
      </c>
      <c r="O110" s="79">
        <v>1E-4</v>
      </c>
    </row>
    <row r="111" spans="2:15">
      <c r="B111" t="s">
        <v>1670</v>
      </c>
      <c r="C111" t="s">
        <v>1671</v>
      </c>
      <c r="D111" t="s">
        <v>100</v>
      </c>
      <c r="E111" t="s">
        <v>123</v>
      </c>
      <c r="F111" t="s">
        <v>1672</v>
      </c>
      <c r="G111" t="s">
        <v>541</v>
      </c>
      <c r="H111" t="s">
        <v>102</v>
      </c>
      <c r="I111" s="78">
        <v>352528.28</v>
      </c>
      <c r="J111" s="78">
        <v>39.799999999999997</v>
      </c>
      <c r="K111" s="78">
        <v>0</v>
      </c>
      <c r="L111" s="78">
        <v>140.30625544</v>
      </c>
      <c r="M111" s="79">
        <v>2E-3</v>
      </c>
      <c r="N111" s="79">
        <v>1E-4</v>
      </c>
      <c r="O111" s="79">
        <v>0</v>
      </c>
    </row>
    <row r="112" spans="2:15">
      <c r="B112" t="s">
        <v>1673</v>
      </c>
      <c r="C112">
        <v>800011</v>
      </c>
      <c r="D112" t="s">
        <v>100</v>
      </c>
      <c r="E112" t="s">
        <v>123</v>
      </c>
      <c r="F112" t="s">
        <v>1674</v>
      </c>
      <c r="G112" t="s">
        <v>1010</v>
      </c>
      <c r="H112" t="s">
        <v>102</v>
      </c>
      <c r="I112" s="78">
        <v>8275.81</v>
      </c>
      <c r="J112" s="78">
        <v>1.0000000000000001E-5</v>
      </c>
      <c r="K112" s="78">
        <v>0</v>
      </c>
      <c r="L112" s="78">
        <v>8.2758100000000003E-7</v>
      </c>
      <c r="M112" s="79">
        <v>0</v>
      </c>
      <c r="N112" s="79">
        <v>0</v>
      </c>
      <c r="O112" s="79">
        <v>0</v>
      </c>
    </row>
    <row r="113" spans="2:15">
      <c r="B113" t="s">
        <v>1675</v>
      </c>
      <c r="C113" t="s">
        <v>1676</v>
      </c>
      <c r="D113" t="s">
        <v>100</v>
      </c>
      <c r="E113" t="s">
        <v>123</v>
      </c>
      <c r="F113" t="s">
        <v>1677</v>
      </c>
      <c r="G113" t="s">
        <v>1010</v>
      </c>
      <c r="H113" t="s">
        <v>102</v>
      </c>
      <c r="I113" s="78">
        <v>8893.66</v>
      </c>
      <c r="J113" s="78">
        <v>21090</v>
      </c>
      <c r="K113" s="78">
        <v>0</v>
      </c>
      <c r="L113" s="78">
        <v>1875.672894</v>
      </c>
      <c r="M113" s="79">
        <v>3.2000000000000002E-3</v>
      </c>
      <c r="N113" s="79">
        <v>1.1000000000000001E-3</v>
      </c>
      <c r="O113" s="79">
        <v>2.0000000000000001E-4</v>
      </c>
    </row>
    <row r="114" spans="2:15">
      <c r="B114" t="s">
        <v>1678</v>
      </c>
      <c r="C114" t="s">
        <v>1679</v>
      </c>
      <c r="D114" t="s">
        <v>100</v>
      </c>
      <c r="E114" t="s">
        <v>123</v>
      </c>
      <c r="F114" t="s">
        <v>1680</v>
      </c>
      <c r="G114" t="s">
        <v>1010</v>
      </c>
      <c r="H114" t="s">
        <v>102</v>
      </c>
      <c r="I114" s="78">
        <v>686884.98</v>
      </c>
      <c r="J114" s="78">
        <v>13</v>
      </c>
      <c r="K114" s="78">
        <v>0</v>
      </c>
      <c r="L114" s="78">
        <v>89.295047400000001</v>
      </c>
      <c r="M114" s="79">
        <v>1.6999999999999999E-3</v>
      </c>
      <c r="N114" s="79">
        <v>1E-4</v>
      </c>
      <c r="O114" s="79">
        <v>0</v>
      </c>
    </row>
    <row r="115" spans="2:15">
      <c r="B115" t="s">
        <v>1681</v>
      </c>
      <c r="C115" t="s">
        <v>1682</v>
      </c>
      <c r="D115" t="s">
        <v>100</v>
      </c>
      <c r="E115" t="s">
        <v>123</v>
      </c>
      <c r="F115" t="s">
        <v>851</v>
      </c>
      <c r="G115" t="s">
        <v>468</v>
      </c>
      <c r="H115" t="s">
        <v>102</v>
      </c>
      <c r="I115" s="78">
        <v>1129728.28</v>
      </c>
      <c r="J115" s="78">
        <v>162.1</v>
      </c>
      <c r="K115" s="78">
        <v>0</v>
      </c>
      <c r="L115" s="78">
        <v>1831.2895418799999</v>
      </c>
      <c r="M115" s="79">
        <v>2.3E-3</v>
      </c>
      <c r="N115" s="79">
        <v>1E-3</v>
      </c>
      <c r="O115" s="79">
        <v>2.0000000000000001E-4</v>
      </c>
    </row>
    <row r="116" spans="2:15">
      <c r="B116" t="s">
        <v>1683</v>
      </c>
      <c r="C116" t="s">
        <v>1684</v>
      </c>
      <c r="D116" t="s">
        <v>100</v>
      </c>
      <c r="E116" t="s">
        <v>123</v>
      </c>
      <c r="F116" t="s">
        <v>1685</v>
      </c>
      <c r="G116" t="s">
        <v>1686</v>
      </c>
      <c r="H116" t="s">
        <v>102</v>
      </c>
      <c r="I116" s="78">
        <v>1639639.35</v>
      </c>
      <c r="J116" s="78">
        <v>223.5</v>
      </c>
      <c r="K116" s="78">
        <v>0</v>
      </c>
      <c r="L116" s="78">
        <v>3664.5939472499999</v>
      </c>
      <c r="M116" s="79">
        <v>5.4000000000000003E-3</v>
      </c>
      <c r="N116" s="79">
        <v>2.0999999999999999E-3</v>
      </c>
      <c r="O116" s="79">
        <v>2.9999999999999997E-4</v>
      </c>
    </row>
    <row r="117" spans="2:15">
      <c r="B117" t="s">
        <v>1687</v>
      </c>
      <c r="C117" t="s">
        <v>1688</v>
      </c>
      <c r="D117" t="s">
        <v>100</v>
      </c>
      <c r="E117" t="s">
        <v>123</v>
      </c>
      <c r="F117" t="s">
        <v>1689</v>
      </c>
      <c r="G117" t="s">
        <v>1686</v>
      </c>
      <c r="H117" t="s">
        <v>102</v>
      </c>
      <c r="I117" s="78">
        <v>39583.980000000003</v>
      </c>
      <c r="J117" s="78">
        <v>2433</v>
      </c>
      <c r="K117" s="78">
        <v>0</v>
      </c>
      <c r="L117" s="78">
        <v>963.07823340000004</v>
      </c>
      <c r="M117" s="79">
        <v>3.8E-3</v>
      </c>
      <c r="N117" s="79">
        <v>5.0000000000000001E-4</v>
      </c>
      <c r="O117" s="79">
        <v>1E-4</v>
      </c>
    </row>
    <row r="118" spans="2:15">
      <c r="B118" t="s">
        <v>1690</v>
      </c>
      <c r="C118" t="s">
        <v>1691</v>
      </c>
      <c r="D118" t="s">
        <v>100</v>
      </c>
      <c r="E118" t="s">
        <v>123</v>
      </c>
      <c r="F118" t="s">
        <v>1692</v>
      </c>
      <c r="G118" t="s">
        <v>125</v>
      </c>
      <c r="H118" t="s">
        <v>102</v>
      </c>
      <c r="I118" s="78">
        <v>131056.93</v>
      </c>
      <c r="J118" s="78">
        <v>440.9</v>
      </c>
      <c r="K118" s="78">
        <v>0</v>
      </c>
      <c r="L118" s="78">
        <v>577.83000436999998</v>
      </c>
      <c r="M118" s="79">
        <v>8.5000000000000006E-3</v>
      </c>
      <c r="N118" s="79">
        <v>2.9999999999999997E-4</v>
      </c>
      <c r="O118" s="79">
        <v>1E-4</v>
      </c>
    </row>
    <row r="119" spans="2:15">
      <c r="B119" t="s">
        <v>1693</v>
      </c>
      <c r="C119" t="s">
        <v>1694</v>
      </c>
      <c r="D119" t="s">
        <v>100</v>
      </c>
      <c r="E119" t="s">
        <v>123</v>
      </c>
      <c r="F119" t="s">
        <v>1695</v>
      </c>
      <c r="G119" t="s">
        <v>127</v>
      </c>
      <c r="H119" t="s">
        <v>102</v>
      </c>
      <c r="I119" s="78">
        <v>295882.71000000002</v>
      </c>
      <c r="J119" s="78">
        <v>259.3</v>
      </c>
      <c r="K119" s="78">
        <v>0</v>
      </c>
      <c r="L119" s="78">
        <v>767.22386702999995</v>
      </c>
      <c r="M119" s="79">
        <v>5.4000000000000003E-3</v>
      </c>
      <c r="N119" s="79">
        <v>4.0000000000000002E-4</v>
      </c>
      <c r="O119" s="79">
        <v>1E-4</v>
      </c>
    </row>
    <row r="120" spans="2:15">
      <c r="B120" t="s">
        <v>1696</v>
      </c>
      <c r="C120" t="s">
        <v>1697</v>
      </c>
      <c r="D120" t="s">
        <v>100</v>
      </c>
      <c r="E120" t="s">
        <v>123</v>
      </c>
      <c r="F120" t="s">
        <v>1698</v>
      </c>
      <c r="G120" t="s">
        <v>127</v>
      </c>
      <c r="H120" t="s">
        <v>102</v>
      </c>
      <c r="I120" s="78">
        <v>94183.25</v>
      </c>
      <c r="J120" s="78">
        <v>1423</v>
      </c>
      <c r="K120" s="78">
        <v>0</v>
      </c>
      <c r="L120" s="78">
        <v>1340.2276475000001</v>
      </c>
      <c r="M120" s="79">
        <v>7.1000000000000004E-3</v>
      </c>
      <c r="N120" s="79">
        <v>8.0000000000000004E-4</v>
      </c>
      <c r="O120" s="79">
        <v>1E-4</v>
      </c>
    </row>
    <row r="121" spans="2:15">
      <c r="B121" t="s">
        <v>1699</v>
      </c>
      <c r="C121" t="s">
        <v>1700</v>
      </c>
      <c r="D121" t="s">
        <v>100</v>
      </c>
      <c r="E121" t="s">
        <v>123</v>
      </c>
      <c r="F121" t="s">
        <v>1701</v>
      </c>
      <c r="G121" t="s">
        <v>127</v>
      </c>
      <c r="H121" t="s">
        <v>102</v>
      </c>
      <c r="I121" s="78">
        <v>49793.83</v>
      </c>
      <c r="J121" s="78">
        <v>1674</v>
      </c>
      <c r="K121" s="78">
        <v>0</v>
      </c>
      <c r="L121" s="78">
        <v>833.54871419999995</v>
      </c>
      <c r="M121" s="79">
        <v>6.8999999999999999E-3</v>
      </c>
      <c r="N121" s="79">
        <v>5.0000000000000001E-4</v>
      </c>
      <c r="O121" s="79">
        <v>1E-4</v>
      </c>
    </row>
    <row r="122" spans="2:15">
      <c r="B122" t="s">
        <v>1702</v>
      </c>
      <c r="C122" t="s">
        <v>1703</v>
      </c>
      <c r="D122" t="s">
        <v>100</v>
      </c>
      <c r="E122" t="s">
        <v>123</v>
      </c>
      <c r="F122" t="s">
        <v>1704</v>
      </c>
      <c r="G122" t="s">
        <v>127</v>
      </c>
      <c r="H122" t="s">
        <v>102</v>
      </c>
      <c r="I122" s="78">
        <v>79525.3</v>
      </c>
      <c r="J122" s="78">
        <v>386.2</v>
      </c>
      <c r="K122" s="78">
        <v>0</v>
      </c>
      <c r="L122" s="78">
        <v>307.12670859999997</v>
      </c>
      <c r="M122" s="79">
        <v>6.8999999999999999E-3</v>
      </c>
      <c r="N122" s="79">
        <v>2.0000000000000001E-4</v>
      </c>
      <c r="O122" s="79">
        <v>0</v>
      </c>
    </row>
    <row r="123" spans="2:15">
      <c r="B123" t="s">
        <v>1705</v>
      </c>
      <c r="C123" t="s">
        <v>1706</v>
      </c>
      <c r="D123" t="s">
        <v>100</v>
      </c>
      <c r="E123" t="s">
        <v>123</v>
      </c>
      <c r="F123" t="s">
        <v>1707</v>
      </c>
      <c r="G123" t="s">
        <v>127</v>
      </c>
      <c r="H123" t="s">
        <v>102</v>
      </c>
      <c r="I123" s="78">
        <v>2443578.7599999998</v>
      </c>
      <c r="J123" s="78">
        <v>208.4</v>
      </c>
      <c r="K123" s="78">
        <v>0</v>
      </c>
      <c r="L123" s="78">
        <v>5092.4181358400001</v>
      </c>
      <c r="M123" s="79">
        <v>5.3E-3</v>
      </c>
      <c r="N123" s="79">
        <v>2.8999999999999998E-3</v>
      </c>
      <c r="O123" s="79">
        <v>5.0000000000000001E-4</v>
      </c>
    </row>
    <row r="124" spans="2:15">
      <c r="B124" t="s">
        <v>1708</v>
      </c>
      <c r="C124" t="s">
        <v>1709</v>
      </c>
      <c r="D124" t="s">
        <v>100</v>
      </c>
      <c r="E124" t="s">
        <v>123</v>
      </c>
      <c r="F124" t="s">
        <v>1710</v>
      </c>
      <c r="G124" t="s">
        <v>128</v>
      </c>
      <c r="H124" t="s">
        <v>102</v>
      </c>
      <c r="I124" s="78">
        <v>1547216.18</v>
      </c>
      <c r="J124" s="78">
        <v>228.5</v>
      </c>
      <c r="K124" s="78">
        <v>39.99709</v>
      </c>
      <c r="L124" s="78">
        <v>3575.3860613000002</v>
      </c>
      <c r="M124" s="79">
        <v>6.7000000000000002E-3</v>
      </c>
      <c r="N124" s="79">
        <v>2E-3</v>
      </c>
      <c r="O124" s="79">
        <v>2.9999999999999997E-4</v>
      </c>
    </row>
    <row r="125" spans="2:15">
      <c r="B125" t="s">
        <v>1711</v>
      </c>
      <c r="C125" t="s">
        <v>1712</v>
      </c>
      <c r="D125" t="s">
        <v>100</v>
      </c>
      <c r="E125" t="s">
        <v>123</v>
      </c>
      <c r="F125" t="s">
        <v>1713</v>
      </c>
      <c r="G125" t="s">
        <v>132</v>
      </c>
      <c r="H125" t="s">
        <v>102</v>
      </c>
      <c r="I125" s="78">
        <v>48689.22</v>
      </c>
      <c r="J125" s="78">
        <v>1269</v>
      </c>
      <c r="K125" s="78">
        <v>0</v>
      </c>
      <c r="L125" s="78">
        <v>617.8662018</v>
      </c>
      <c r="M125" s="79">
        <v>5.1000000000000004E-3</v>
      </c>
      <c r="N125" s="79">
        <v>4.0000000000000002E-4</v>
      </c>
      <c r="O125" s="79">
        <v>1E-4</v>
      </c>
    </row>
    <row r="126" spans="2:15">
      <c r="B126" s="80" t="s">
        <v>1714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223</v>
      </c>
      <c r="C127" t="s">
        <v>223</v>
      </c>
      <c r="E127" s="16"/>
      <c r="F127" s="16"/>
      <c r="G127" t="s">
        <v>223</v>
      </c>
      <c r="H127" t="s">
        <v>223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260</v>
      </c>
      <c r="E128" s="16"/>
      <c r="F128" s="16"/>
      <c r="G128" s="16"/>
      <c r="I128" s="82">
        <v>6161227.9199999999</v>
      </c>
      <c r="K128" s="82">
        <v>419.47536000000002</v>
      </c>
      <c r="L128" s="82">
        <v>583701.16696980165</v>
      </c>
      <c r="N128" s="81">
        <v>0.33079999999999998</v>
      </c>
      <c r="O128" s="81">
        <v>5.3699999999999998E-2</v>
      </c>
    </row>
    <row r="129" spans="2:15">
      <c r="B129" s="80" t="s">
        <v>387</v>
      </c>
      <c r="E129" s="16"/>
      <c r="F129" s="16"/>
      <c r="G129" s="16"/>
      <c r="I129" s="82">
        <v>2764265.39</v>
      </c>
      <c r="K129" s="82">
        <v>21.773070000000001</v>
      </c>
      <c r="L129" s="82">
        <v>190971.31126950966</v>
      </c>
      <c r="N129" s="81">
        <v>0.1082</v>
      </c>
      <c r="O129" s="81">
        <v>1.7600000000000001E-2</v>
      </c>
    </row>
    <row r="130" spans="2:15">
      <c r="B130" t="s">
        <v>1715</v>
      </c>
      <c r="C130" t="s">
        <v>1716</v>
      </c>
      <c r="D130" t="s">
        <v>1139</v>
      </c>
      <c r="E130" t="s">
        <v>1134</v>
      </c>
      <c r="F130" t="s">
        <v>1717</v>
      </c>
      <c r="G130" t="s">
        <v>1279</v>
      </c>
      <c r="H130" t="s">
        <v>106</v>
      </c>
      <c r="I130" s="78">
        <v>67162.66</v>
      </c>
      <c r="J130" s="78">
        <v>1057</v>
      </c>
      <c r="K130" s="78">
        <v>0</v>
      </c>
      <c r="L130" s="78">
        <v>2530.8267122530001</v>
      </c>
      <c r="M130" s="79">
        <v>2E-3</v>
      </c>
      <c r="N130" s="79">
        <v>1.4E-3</v>
      </c>
      <c r="O130" s="79">
        <v>2.0000000000000001E-4</v>
      </c>
    </row>
    <row r="131" spans="2:15">
      <c r="B131" t="s">
        <v>1718</v>
      </c>
      <c r="C131" t="s">
        <v>1719</v>
      </c>
      <c r="D131" t="s">
        <v>1139</v>
      </c>
      <c r="E131" t="s">
        <v>1134</v>
      </c>
      <c r="F131" t="s">
        <v>1720</v>
      </c>
      <c r="G131" t="s">
        <v>1136</v>
      </c>
      <c r="H131" t="s">
        <v>106</v>
      </c>
      <c r="I131" s="78">
        <v>129407.19</v>
      </c>
      <c r="J131" s="78">
        <v>157</v>
      </c>
      <c r="K131" s="78">
        <v>0</v>
      </c>
      <c r="L131" s="78">
        <v>724.29851278950002</v>
      </c>
      <c r="M131" s="79">
        <v>4.7999999999999996E-3</v>
      </c>
      <c r="N131" s="79">
        <v>4.0000000000000002E-4</v>
      </c>
      <c r="O131" s="79">
        <v>1E-4</v>
      </c>
    </row>
    <row r="132" spans="2:15">
      <c r="B132" t="s">
        <v>1721</v>
      </c>
      <c r="C132" t="s">
        <v>1722</v>
      </c>
      <c r="D132" t="s">
        <v>1139</v>
      </c>
      <c r="E132" t="s">
        <v>1134</v>
      </c>
      <c r="F132" t="s">
        <v>1723</v>
      </c>
      <c r="G132" t="s">
        <v>1136</v>
      </c>
      <c r="H132" t="s">
        <v>106</v>
      </c>
      <c r="I132" s="78">
        <v>60350.68</v>
      </c>
      <c r="J132" s="78">
        <v>453</v>
      </c>
      <c r="K132" s="78">
        <v>0</v>
      </c>
      <c r="L132" s="78">
        <v>974.63028912599998</v>
      </c>
      <c r="M132" s="79">
        <v>3.5000000000000001E-3</v>
      </c>
      <c r="N132" s="79">
        <v>5.9999999999999995E-4</v>
      </c>
      <c r="O132" s="79">
        <v>1E-4</v>
      </c>
    </row>
    <row r="133" spans="2:15">
      <c r="B133" t="s">
        <v>1724</v>
      </c>
      <c r="C133" t="s">
        <v>1725</v>
      </c>
      <c r="D133" t="s">
        <v>1139</v>
      </c>
      <c r="E133" t="s">
        <v>1134</v>
      </c>
      <c r="F133" t="s">
        <v>1726</v>
      </c>
      <c r="G133" t="s">
        <v>1136</v>
      </c>
      <c r="H133" t="s">
        <v>106</v>
      </c>
      <c r="I133" s="78">
        <v>50045.04</v>
      </c>
      <c r="J133" s="78">
        <v>1784</v>
      </c>
      <c r="K133" s="78">
        <v>0</v>
      </c>
      <c r="L133" s="78">
        <v>3182.844525984</v>
      </c>
      <c r="M133" s="79">
        <v>1E-4</v>
      </c>
      <c r="N133" s="79">
        <v>1.8E-3</v>
      </c>
      <c r="O133" s="79">
        <v>2.9999999999999997E-4</v>
      </c>
    </row>
    <row r="134" spans="2:15">
      <c r="B134" t="s">
        <v>1727</v>
      </c>
      <c r="C134" t="s">
        <v>1728</v>
      </c>
      <c r="D134" t="s">
        <v>1133</v>
      </c>
      <c r="E134" t="s">
        <v>1134</v>
      </c>
      <c r="F134" t="s">
        <v>1135</v>
      </c>
      <c r="G134" t="s">
        <v>1136</v>
      </c>
      <c r="H134" t="s">
        <v>106</v>
      </c>
      <c r="I134" s="78">
        <v>1481947.34</v>
      </c>
      <c r="J134" s="78">
        <v>898</v>
      </c>
      <c r="K134" s="78">
        <v>0</v>
      </c>
      <c r="L134" s="78">
        <v>47442.617558557999</v>
      </c>
      <c r="M134" s="79">
        <v>1.5E-3</v>
      </c>
      <c r="N134" s="79">
        <v>2.69E-2</v>
      </c>
      <c r="O134" s="79">
        <v>4.4000000000000003E-3</v>
      </c>
    </row>
    <row r="135" spans="2:15">
      <c r="B135" t="s">
        <v>1729</v>
      </c>
      <c r="C135" t="s">
        <v>1730</v>
      </c>
      <c r="D135" t="s">
        <v>1139</v>
      </c>
      <c r="E135" t="s">
        <v>1134</v>
      </c>
      <c r="F135" t="s">
        <v>1492</v>
      </c>
      <c r="G135" t="s">
        <v>1136</v>
      </c>
      <c r="H135" t="s">
        <v>106</v>
      </c>
      <c r="I135" s="78">
        <v>31294.1</v>
      </c>
      <c r="J135" s="78">
        <v>583</v>
      </c>
      <c r="K135" s="78">
        <v>0</v>
      </c>
      <c r="L135" s="78">
        <v>650.41500969499998</v>
      </c>
      <c r="M135" s="79">
        <v>8.9999999999999998E-4</v>
      </c>
      <c r="N135" s="79">
        <v>4.0000000000000002E-4</v>
      </c>
      <c r="O135" s="79">
        <v>1E-4</v>
      </c>
    </row>
    <row r="136" spans="2:15">
      <c r="B136" t="s">
        <v>1731</v>
      </c>
      <c r="C136" t="s">
        <v>1732</v>
      </c>
      <c r="D136" t="s">
        <v>1139</v>
      </c>
      <c r="E136" t="s">
        <v>1134</v>
      </c>
      <c r="F136" t="s">
        <v>1733</v>
      </c>
      <c r="G136" t="s">
        <v>1157</v>
      </c>
      <c r="H136" t="s">
        <v>110</v>
      </c>
      <c r="I136" s="78">
        <v>15591.94</v>
      </c>
      <c r="J136" s="78">
        <v>2038</v>
      </c>
      <c r="K136" s="78">
        <v>0</v>
      </c>
      <c r="L136" s="78">
        <v>1239.37390420116</v>
      </c>
      <c r="M136" s="79">
        <v>0</v>
      </c>
      <c r="N136" s="79">
        <v>6.9999999999999999E-4</v>
      </c>
      <c r="O136" s="79">
        <v>1E-4</v>
      </c>
    </row>
    <row r="137" spans="2:15">
      <c r="B137" t="s">
        <v>1734</v>
      </c>
      <c r="C137" t="s">
        <v>1735</v>
      </c>
      <c r="D137" t="s">
        <v>1133</v>
      </c>
      <c r="E137" t="s">
        <v>1134</v>
      </c>
      <c r="F137" t="s">
        <v>1736</v>
      </c>
      <c r="G137" t="s">
        <v>1397</v>
      </c>
      <c r="H137" t="s">
        <v>106</v>
      </c>
      <c r="I137" s="78">
        <v>39815.15</v>
      </c>
      <c r="J137" s="78">
        <v>2517</v>
      </c>
      <c r="K137" s="78">
        <v>0</v>
      </c>
      <c r="L137" s="78">
        <v>3572.6552154074998</v>
      </c>
      <c r="M137" s="79">
        <v>0</v>
      </c>
      <c r="N137" s="79">
        <v>2E-3</v>
      </c>
      <c r="O137" s="79">
        <v>2.9999999999999997E-4</v>
      </c>
    </row>
    <row r="138" spans="2:15">
      <c r="B138" t="s">
        <v>1737</v>
      </c>
      <c r="C138" t="s">
        <v>1738</v>
      </c>
      <c r="D138" t="s">
        <v>1139</v>
      </c>
      <c r="E138" t="s">
        <v>1134</v>
      </c>
      <c r="F138" t="s">
        <v>1739</v>
      </c>
      <c r="G138" t="s">
        <v>1246</v>
      </c>
      <c r="H138" t="s">
        <v>106</v>
      </c>
      <c r="I138" s="78">
        <v>17744.22</v>
      </c>
      <c r="J138" s="78">
        <v>12132</v>
      </c>
      <c r="K138" s="78">
        <v>0</v>
      </c>
      <c r="L138" s="78">
        <v>7674.4780664760001</v>
      </c>
      <c r="M138" s="79">
        <v>4.0000000000000002E-4</v>
      </c>
      <c r="N138" s="79">
        <v>4.3E-3</v>
      </c>
      <c r="O138" s="79">
        <v>6.9999999999999999E-4</v>
      </c>
    </row>
    <row r="139" spans="2:15">
      <c r="B139" t="s">
        <v>1740</v>
      </c>
      <c r="C139" t="s">
        <v>1741</v>
      </c>
      <c r="D139" t="s">
        <v>1139</v>
      </c>
      <c r="E139" t="s">
        <v>1134</v>
      </c>
      <c r="F139" t="s">
        <v>1527</v>
      </c>
      <c r="G139" t="s">
        <v>1246</v>
      </c>
      <c r="H139" t="s">
        <v>106</v>
      </c>
      <c r="I139" s="78">
        <v>67717.070000000007</v>
      </c>
      <c r="J139" s="78">
        <v>3265</v>
      </c>
      <c r="K139" s="78">
        <v>0</v>
      </c>
      <c r="L139" s="78">
        <v>7882.0807260575002</v>
      </c>
      <c r="M139" s="79">
        <v>2.5000000000000001E-3</v>
      </c>
      <c r="N139" s="79">
        <v>4.4999999999999997E-3</v>
      </c>
      <c r="O139" s="79">
        <v>6.9999999999999999E-4</v>
      </c>
    </row>
    <row r="140" spans="2:15">
      <c r="B140" t="s">
        <v>1742</v>
      </c>
      <c r="C140" t="s">
        <v>1743</v>
      </c>
      <c r="D140" t="s">
        <v>1139</v>
      </c>
      <c r="E140" t="s">
        <v>1134</v>
      </c>
      <c r="F140" t="s">
        <v>1744</v>
      </c>
      <c r="G140" t="s">
        <v>1161</v>
      </c>
      <c r="H140" t="s">
        <v>106</v>
      </c>
      <c r="I140" s="78">
        <v>118215.24</v>
      </c>
      <c r="J140" s="78">
        <v>4300</v>
      </c>
      <c r="K140" s="78">
        <v>0</v>
      </c>
      <c r="L140" s="78">
        <v>18121.805215799999</v>
      </c>
      <c r="M140" s="79">
        <v>1.9E-3</v>
      </c>
      <c r="N140" s="79">
        <v>1.03E-2</v>
      </c>
      <c r="O140" s="79">
        <v>1.6999999999999999E-3</v>
      </c>
    </row>
    <row r="141" spans="2:15">
      <c r="B141" t="s">
        <v>1745</v>
      </c>
      <c r="C141" t="s">
        <v>1746</v>
      </c>
      <c r="D141" t="s">
        <v>1139</v>
      </c>
      <c r="E141" t="s">
        <v>1134</v>
      </c>
      <c r="F141" t="s">
        <v>1747</v>
      </c>
      <c r="G141" t="s">
        <v>1161</v>
      </c>
      <c r="H141" t="s">
        <v>106</v>
      </c>
      <c r="I141" s="78">
        <v>20305.84</v>
      </c>
      <c r="J141" s="78">
        <v>10082</v>
      </c>
      <c r="K141" s="78">
        <v>0</v>
      </c>
      <c r="L141" s="78">
        <v>7298.3920220720001</v>
      </c>
      <c r="M141" s="79">
        <v>4.0000000000000002E-4</v>
      </c>
      <c r="N141" s="79">
        <v>4.1000000000000003E-3</v>
      </c>
      <c r="O141" s="79">
        <v>6.9999999999999999E-4</v>
      </c>
    </row>
    <row r="142" spans="2:15">
      <c r="B142" t="s">
        <v>1748</v>
      </c>
      <c r="C142" t="s">
        <v>1749</v>
      </c>
      <c r="D142" t="s">
        <v>1139</v>
      </c>
      <c r="E142" t="s">
        <v>1134</v>
      </c>
      <c r="F142" t="s">
        <v>1472</v>
      </c>
      <c r="G142" t="s">
        <v>1161</v>
      </c>
      <c r="H142" t="s">
        <v>106</v>
      </c>
      <c r="I142" s="78">
        <v>97267.96</v>
      </c>
      <c r="J142" s="78">
        <v>14356</v>
      </c>
      <c r="K142" s="78">
        <v>0</v>
      </c>
      <c r="L142" s="78">
        <v>49780.905423543998</v>
      </c>
      <c r="M142" s="79">
        <v>1.6000000000000001E-3</v>
      </c>
      <c r="N142" s="79">
        <v>2.8199999999999999E-2</v>
      </c>
      <c r="O142" s="79">
        <v>4.5999999999999999E-3</v>
      </c>
    </row>
    <row r="143" spans="2:15">
      <c r="B143" t="s">
        <v>1750</v>
      </c>
      <c r="C143" t="s">
        <v>1751</v>
      </c>
      <c r="D143" t="s">
        <v>1139</v>
      </c>
      <c r="E143" t="s">
        <v>1134</v>
      </c>
      <c r="F143" t="s">
        <v>1752</v>
      </c>
      <c r="G143" t="s">
        <v>1161</v>
      </c>
      <c r="H143" t="s">
        <v>106</v>
      </c>
      <c r="I143" s="78">
        <v>19159.75</v>
      </c>
      <c r="J143" s="78">
        <v>10054</v>
      </c>
      <c r="K143" s="78">
        <v>0</v>
      </c>
      <c r="L143" s="78">
        <v>6867.3353097250001</v>
      </c>
      <c r="M143" s="79">
        <v>1E-4</v>
      </c>
      <c r="N143" s="79">
        <v>3.8999999999999998E-3</v>
      </c>
      <c r="O143" s="79">
        <v>5.9999999999999995E-4</v>
      </c>
    </row>
    <row r="144" spans="2:15">
      <c r="B144" t="s">
        <v>1753</v>
      </c>
      <c r="C144" t="s">
        <v>1754</v>
      </c>
      <c r="D144" t="s">
        <v>1139</v>
      </c>
      <c r="E144" t="s">
        <v>1134</v>
      </c>
      <c r="F144" t="s">
        <v>1755</v>
      </c>
      <c r="G144" t="s">
        <v>1241</v>
      </c>
      <c r="H144" t="s">
        <v>106</v>
      </c>
      <c r="I144" s="78">
        <v>124909.04</v>
      </c>
      <c r="J144" s="78">
        <v>2489</v>
      </c>
      <c r="K144" s="78">
        <v>0</v>
      </c>
      <c r="L144" s="78">
        <v>11083.535109963999</v>
      </c>
      <c r="M144" s="79">
        <v>3.8E-3</v>
      </c>
      <c r="N144" s="79">
        <v>6.3E-3</v>
      </c>
      <c r="O144" s="79">
        <v>1E-3</v>
      </c>
    </row>
    <row r="145" spans="2:15">
      <c r="B145" t="s">
        <v>1756</v>
      </c>
      <c r="C145" t="s">
        <v>1757</v>
      </c>
      <c r="D145" t="s">
        <v>1139</v>
      </c>
      <c r="E145" t="s">
        <v>1134</v>
      </c>
      <c r="F145" t="s">
        <v>1046</v>
      </c>
      <c r="G145" t="s">
        <v>1190</v>
      </c>
      <c r="H145" t="s">
        <v>106</v>
      </c>
      <c r="I145" s="78">
        <v>5013.1000000000004</v>
      </c>
      <c r="J145" s="78">
        <v>371</v>
      </c>
      <c r="K145" s="78">
        <v>0</v>
      </c>
      <c r="L145" s="78">
        <v>66.304012564999994</v>
      </c>
      <c r="M145" s="79">
        <v>0</v>
      </c>
      <c r="N145" s="79">
        <v>0</v>
      </c>
      <c r="O145" s="79">
        <v>0</v>
      </c>
    </row>
    <row r="146" spans="2:15">
      <c r="B146" t="s">
        <v>1758</v>
      </c>
      <c r="C146" t="s">
        <v>1759</v>
      </c>
      <c r="D146" t="s">
        <v>1139</v>
      </c>
      <c r="E146" t="s">
        <v>1134</v>
      </c>
      <c r="F146" t="s">
        <v>1760</v>
      </c>
      <c r="G146" t="s">
        <v>123</v>
      </c>
      <c r="H146" t="s">
        <v>106</v>
      </c>
      <c r="I146" s="78">
        <v>70393.38</v>
      </c>
      <c r="J146" s="78">
        <v>878</v>
      </c>
      <c r="K146" s="78">
        <v>0</v>
      </c>
      <c r="L146" s="78">
        <v>2203.362069366</v>
      </c>
      <c r="M146" s="79">
        <v>2.2000000000000001E-3</v>
      </c>
      <c r="N146" s="79">
        <v>1.1999999999999999E-3</v>
      </c>
      <c r="O146" s="79">
        <v>2.0000000000000001E-4</v>
      </c>
    </row>
    <row r="147" spans="2:15">
      <c r="B147" t="s">
        <v>1761</v>
      </c>
      <c r="C147" t="s">
        <v>1762</v>
      </c>
      <c r="D147" t="s">
        <v>1139</v>
      </c>
      <c r="E147" t="s">
        <v>1134</v>
      </c>
      <c r="F147" t="s">
        <v>878</v>
      </c>
      <c r="G147" t="s">
        <v>879</v>
      </c>
      <c r="H147" t="s">
        <v>106</v>
      </c>
      <c r="I147" s="78">
        <v>474.49</v>
      </c>
      <c r="J147" s="78">
        <v>12769</v>
      </c>
      <c r="K147" s="78">
        <v>0</v>
      </c>
      <c r="L147" s="78">
        <v>215.9948941765</v>
      </c>
      <c r="M147" s="79">
        <v>0</v>
      </c>
      <c r="N147" s="79">
        <v>1E-4</v>
      </c>
      <c r="O147" s="79">
        <v>0</v>
      </c>
    </row>
    <row r="148" spans="2:15">
      <c r="B148" t="s">
        <v>1763</v>
      </c>
      <c r="C148" t="s">
        <v>1764</v>
      </c>
      <c r="D148" t="s">
        <v>1139</v>
      </c>
      <c r="E148" t="s">
        <v>1134</v>
      </c>
      <c r="F148" t="s">
        <v>1440</v>
      </c>
      <c r="G148" t="s">
        <v>1441</v>
      </c>
      <c r="H148" t="s">
        <v>106</v>
      </c>
      <c r="I148" s="78">
        <v>100190.13</v>
      </c>
      <c r="J148" s="78">
        <v>1592</v>
      </c>
      <c r="K148" s="78">
        <v>0</v>
      </c>
      <c r="L148" s="78">
        <v>5686.2707901240001</v>
      </c>
      <c r="M148" s="79">
        <v>1.1000000000000001E-3</v>
      </c>
      <c r="N148" s="79">
        <v>3.2000000000000002E-3</v>
      </c>
      <c r="O148" s="79">
        <v>5.0000000000000001E-4</v>
      </c>
    </row>
    <row r="149" spans="2:15">
      <c r="B149" t="s">
        <v>1765</v>
      </c>
      <c r="C149" t="s">
        <v>1766</v>
      </c>
      <c r="D149" t="s">
        <v>1139</v>
      </c>
      <c r="E149" t="s">
        <v>1134</v>
      </c>
      <c r="F149" t="s">
        <v>1530</v>
      </c>
      <c r="G149" t="s">
        <v>1441</v>
      </c>
      <c r="H149" t="s">
        <v>106</v>
      </c>
      <c r="I149" s="78">
        <v>66378.47</v>
      </c>
      <c r="J149" s="78">
        <v>842</v>
      </c>
      <c r="K149" s="78">
        <v>0</v>
      </c>
      <c r="L149" s="78">
        <v>1992.5024475309999</v>
      </c>
      <c r="M149" s="79">
        <v>0</v>
      </c>
      <c r="N149" s="79">
        <v>1.1000000000000001E-3</v>
      </c>
      <c r="O149" s="79">
        <v>2.0000000000000001E-4</v>
      </c>
    </row>
    <row r="150" spans="2:15">
      <c r="B150" t="s">
        <v>1767</v>
      </c>
      <c r="C150" t="s">
        <v>1768</v>
      </c>
      <c r="D150" t="s">
        <v>1139</v>
      </c>
      <c r="E150" t="s">
        <v>1134</v>
      </c>
      <c r="F150" t="s">
        <v>1769</v>
      </c>
      <c r="G150" t="s">
        <v>1770</v>
      </c>
      <c r="H150" t="s">
        <v>106</v>
      </c>
      <c r="I150" s="78">
        <v>24950.799999999999</v>
      </c>
      <c r="J150" s="78">
        <v>1421</v>
      </c>
      <c r="K150" s="78">
        <v>21.773070000000001</v>
      </c>
      <c r="L150" s="78">
        <v>1285.7469144199999</v>
      </c>
      <c r="M150" s="79">
        <v>1.1999999999999999E-3</v>
      </c>
      <c r="N150" s="79">
        <v>6.9999999999999999E-4</v>
      </c>
      <c r="O150" s="79">
        <v>1E-4</v>
      </c>
    </row>
    <row r="151" spans="2:15">
      <c r="B151" t="s">
        <v>1771</v>
      </c>
      <c r="C151" t="s">
        <v>1772</v>
      </c>
      <c r="D151" t="s">
        <v>1133</v>
      </c>
      <c r="E151" t="s">
        <v>1134</v>
      </c>
      <c r="F151" t="s">
        <v>1160</v>
      </c>
      <c r="G151" t="s">
        <v>1567</v>
      </c>
      <c r="H151" t="s">
        <v>106</v>
      </c>
      <c r="I151" s="78">
        <v>19318.43</v>
      </c>
      <c r="J151" s="78">
        <v>8556</v>
      </c>
      <c r="K151" s="78">
        <v>0</v>
      </c>
      <c r="L151" s="78">
        <v>5892.5345644019999</v>
      </c>
      <c r="M151" s="79">
        <v>5.9999999999999995E-4</v>
      </c>
      <c r="N151" s="79">
        <v>3.3E-3</v>
      </c>
      <c r="O151" s="79">
        <v>5.0000000000000001E-4</v>
      </c>
    </row>
    <row r="152" spans="2:15">
      <c r="B152" t="s">
        <v>1773</v>
      </c>
      <c r="C152" t="s">
        <v>1774</v>
      </c>
      <c r="D152" t="s">
        <v>1139</v>
      </c>
      <c r="E152" t="s">
        <v>1134</v>
      </c>
      <c r="F152" t="s">
        <v>1581</v>
      </c>
      <c r="G152" t="s">
        <v>129</v>
      </c>
      <c r="H152" t="s">
        <v>106</v>
      </c>
      <c r="I152" s="78">
        <v>136613.37</v>
      </c>
      <c r="J152" s="78">
        <v>945</v>
      </c>
      <c r="K152" s="78">
        <v>0</v>
      </c>
      <c r="L152" s="78">
        <v>4602.4019752724998</v>
      </c>
      <c r="M152" s="79">
        <v>4.0000000000000001E-3</v>
      </c>
      <c r="N152" s="79">
        <v>2.5999999999999999E-3</v>
      </c>
      <c r="O152" s="79">
        <v>4.0000000000000002E-4</v>
      </c>
    </row>
    <row r="153" spans="2:15">
      <c r="B153" s="80" t="s">
        <v>388</v>
      </c>
      <c r="E153" s="16"/>
      <c r="F153" s="16"/>
      <c r="G153" s="16"/>
      <c r="I153" s="82">
        <v>3396962.53</v>
      </c>
      <c r="K153" s="82">
        <v>397.70229</v>
      </c>
      <c r="L153" s="82">
        <v>392729.85570029198</v>
      </c>
      <c r="N153" s="81">
        <v>0.22259999999999999</v>
      </c>
      <c r="O153" s="81">
        <v>3.61E-2</v>
      </c>
    </row>
    <row r="154" spans="2:15">
      <c r="B154" t="s">
        <v>1775</v>
      </c>
      <c r="C154" t="s">
        <v>1776</v>
      </c>
      <c r="D154" t="s">
        <v>1139</v>
      </c>
      <c r="E154" t="s">
        <v>1134</v>
      </c>
      <c r="F154" t="s">
        <v>1777</v>
      </c>
      <c r="G154" t="s">
        <v>1388</v>
      </c>
      <c r="H154" t="s">
        <v>201</v>
      </c>
      <c r="I154" s="78">
        <v>31911.1</v>
      </c>
      <c r="J154" s="78">
        <v>1700.5</v>
      </c>
      <c r="K154" s="78">
        <v>93.974369999999993</v>
      </c>
      <c r="L154" s="78">
        <v>2093.8502508196998</v>
      </c>
      <c r="M154" s="79">
        <v>0</v>
      </c>
      <c r="N154" s="79">
        <v>1.1999999999999999E-3</v>
      </c>
      <c r="O154" s="79">
        <v>2.0000000000000001E-4</v>
      </c>
    </row>
    <row r="155" spans="2:15">
      <c r="B155" t="s">
        <v>1778</v>
      </c>
      <c r="C155" t="s">
        <v>1779</v>
      </c>
      <c r="D155" t="s">
        <v>1293</v>
      </c>
      <c r="E155" t="s">
        <v>1134</v>
      </c>
      <c r="F155" t="s">
        <v>1780</v>
      </c>
      <c r="G155" t="s">
        <v>1388</v>
      </c>
      <c r="H155" t="s">
        <v>110</v>
      </c>
      <c r="I155" s="78">
        <v>9176.4699999999993</v>
      </c>
      <c r="J155" s="78">
        <v>5934</v>
      </c>
      <c r="K155" s="78">
        <v>0</v>
      </c>
      <c r="L155" s="78">
        <v>2123.83710573894</v>
      </c>
      <c r="M155" s="79">
        <v>0</v>
      </c>
      <c r="N155" s="79">
        <v>1.1999999999999999E-3</v>
      </c>
      <c r="O155" s="79">
        <v>2.0000000000000001E-4</v>
      </c>
    </row>
    <row r="156" spans="2:15">
      <c r="B156" t="s">
        <v>1781</v>
      </c>
      <c r="C156" t="s">
        <v>1782</v>
      </c>
      <c r="D156" t="s">
        <v>1139</v>
      </c>
      <c r="E156" t="s">
        <v>1134</v>
      </c>
      <c r="F156" t="s">
        <v>1783</v>
      </c>
      <c r="G156" t="s">
        <v>1388</v>
      </c>
      <c r="H156" t="s">
        <v>106</v>
      </c>
      <c r="I156" s="78">
        <v>10561.74</v>
      </c>
      <c r="J156" s="78">
        <v>11604</v>
      </c>
      <c r="K156" s="78">
        <v>0</v>
      </c>
      <c r="L156" s="78">
        <v>4369.2080637239997</v>
      </c>
      <c r="M156" s="79">
        <v>0</v>
      </c>
      <c r="N156" s="79">
        <v>2.5000000000000001E-3</v>
      </c>
      <c r="O156" s="79">
        <v>4.0000000000000002E-4</v>
      </c>
    </row>
    <row r="157" spans="2:15">
      <c r="B157" t="s">
        <v>1784</v>
      </c>
      <c r="C157" t="s">
        <v>1785</v>
      </c>
      <c r="D157" t="s">
        <v>1139</v>
      </c>
      <c r="E157" t="s">
        <v>1134</v>
      </c>
      <c r="F157" t="s">
        <v>1786</v>
      </c>
      <c r="G157" t="s">
        <v>1388</v>
      </c>
      <c r="H157" t="s">
        <v>110</v>
      </c>
      <c r="I157" s="78">
        <v>6567.87</v>
      </c>
      <c r="J157" s="78">
        <v>6450</v>
      </c>
      <c r="K157" s="78">
        <v>0</v>
      </c>
      <c r="L157" s="78">
        <v>1652.2747867845001</v>
      </c>
      <c r="M157" s="79">
        <v>1E-4</v>
      </c>
      <c r="N157" s="79">
        <v>8.9999999999999998E-4</v>
      </c>
      <c r="O157" s="79">
        <v>2.0000000000000001E-4</v>
      </c>
    </row>
    <row r="158" spans="2:15">
      <c r="B158" t="s">
        <v>1787</v>
      </c>
      <c r="C158" t="s">
        <v>1788</v>
      </c>
      <c r="D158" t="s">
        <v>1139</v>
      </c>
      <c r="E158" t="s">
        <v>1134</v>
      </c>
      <c r="F158" t="s">
        <v>1789</v>
      </c>
      <c r="G158" t="s">
        <v>1388</v>
      </c>
      <c r="H158" t="s">
        <v>110</v>
      </c>
      <c r="I158" s="78">
        <v>25264.91</v>
      </c>
      <c r="J158" s="78">
        <v>2187</v>
      </c>
      <c r="K158" s="78">
        <v>0</v>
      </c>
      <c r="L158" s="78">
        <v>2155.0857317045102</v>
      </c>
      <c r="M158" s="79">
        <v>0</v>
      </c>
      <c r="N158" s="79">
        <v>1.1999999999999999E-3</v>
      </c>
      <c r="O158" s="79">
        <v>2.0000000000000001E-4</v>
      </c>
    </row>
    <row r="159" spans="2:15">
      <c r="B159" t="s">
        <v>1790</v>
      </c>
      <c r="C159" t="s">
        <v>1791</v>
      </c>
      <c r="D159" t="s">
        <v>1139</v>
      </c>
      <c r="E159" t="s">
        <v>1134</v>
      </c>
      <c r="F159" t="s">
        <v>1792</v>
      </c>
      <c r="G159" t="s">
        <v>1388</v>
      </c>
      <c r="H159" t="s">
        <v>106</v>
      </c>
      <c r="I159" s="78">
        <v>6459.23</v>
      </c>
      <c r="J159" s="78">
        <v>33895</v>
      </c>
      <c r="K159" s="78">
        <v>0</v>
      </c>
      <c r="L159" s="78">
        <v>7805.0541703025001</v>
      </c>
      <c r="M159" s="79">
        <v>0</v>
      </c>
      <c r="N159" s="79">
        <v>4.4000000000000003E-3</v>
      </c>
      <c r="O159" s="79">
        <v>6.9999999999999999E-4</v>
      </c>
    </row>
    <row r="160" spans="2:15">
      <c r="B160" t="s">
        <v>1793</v>
      </c>
      <c r="C160" t="s">
        <v>1794</v>
      </c>
      <c r="D160" t="s">
        <v>1175</v>
      </c>
      <c r="E160" t="s">
        <v>1134</v>
      </c>
      <c r="F160" t="s">
        <v>1795</v>
      </c>
      <c r="G160" t="s">
        <v>1388</v>
      </c>
      <c r="H160" t="s">
        <v>110</v>
      </c>
      <c r="I160" s="78">
        <v>10164.08</v>
      </c>
      <c r="J160" s="78">
        <v>7596</v>
      </c>
      <c r="K160" s="78">
        <v>0</v>
      </c>
      <c r="L160" s="78">
        <v>3011.2793345750401</v>
      </c>
      <c r="M160" s="79">
        <v>0</v>
      </c>
      <c r="N160" s="79">
        <v>1.6999999999999999E-3</v>
      </c>
      <c r="O160" s="79">
        <v>2.9999999999999997E-4</v>
      </c>
    </row>
    <row r="161" spans="2:15">
      <c r="B161" t="s">
        <v>1796</v>
      </c>
      <c r="C161" t="s">
        <v>1797</v>
      </c>
      <c r="D161" t="s">
        <v>1293</v>
      </c>
      <c r="E161" t="s">
        <v>1134</v>
      </c>
      <c r="F161" t="s">
        <v>1798</v>
      </c>
      <c r="G161" t="s">
        <v>1388</v>
      </c>
      <c r="H161" t="s">
        <v>110</v>
      </c>
      <c r="I161" s="78">
        <v>13328.35</v>
      </c>
      <c r="J161" s="78">
        <v>7540</v>
      </c>
      <c r="K161" s="78">
        <v>0</v>
      </c>
      <c r="L161" s="78">
        <v>3919.636088277</v>
      </c>
      <c r="M161" s="79">
        <v>0</v>
      </c>
      <c r="N161" s="79">
        <v>2.2000000000000001E-3</v>
      </c>
      <c r="O161" s="79">
        <v>4.0000000000000002E-4</v>
      </c>
    </row>
    <row r="162" spans="2:15">
      <c r="B162" t="s">
        <v>1799</v>
      </c>
      <c r="C162" t="s">
        <v>1800</v>
      </c>
      <c r="D162" t="s">
        <v>1139</v>
      </c>
      <c r="E162" t="s">
        <v>1134</v>
      </c>
      <c r="F162" t="s">
        <v>1801</v>
      </c>
      <c r="G162" t="s">
        <v>1802</v>
      </c>
      <c r="H162" t="s">
        <v>110</v>
      </c>
      <c r="I162" s="78">
        <v>3688.68</v>
      </c>
      <c r="J162" s="78">
        <v>20260</v>
      </c>
      <c r="K162" s="78">
        <v>0</v>
      </c>
      <c r="L162" s="78">
        <v>2914.7978131703999</v>
      </c>
      <c r="M162" s="79">
        <v>0</v>
      </c>
      <c r="N162" s="79">
        <v>1.6999999999999999E-3</v>
      </c>
      <c r="O162" s="79">
        <v>2.9999999999999997E-4</v>
      </c>
    </row>
    <row r="163" spans="2:15">
      <c r="B163" t="s">
        <v>1803</v>
      </c>
      <c r="C163" t="s">
        <v>1804</v>
      </c>
      <c r="D163" t="s">
        <v>1139</v>
      </c>
      <c r="E163" t="s">
        <v>1134</v>
      </c>
      <c r="F163" t="s">
        <v>1805</v>
      </c>
      <c r="G163" t="s">
        <v>1802</v>
      </c>
      <c r="H163" t="s">
        <v>106</v>
      </c>
      <c r="I163" s="78">
        <v>53253.94</v>
      </c>
      <c r="J163" s="78">
        <v>1243</v>
      </c>
      <c r="K163" s="78">
        <v>0</v>
      </c>
      <c r="L163" s="78">
        <v>2359.8391805229999</v>
      </c>
      <c r="M163" s="79">
        <v>0</v>
      </c>
      <c r="N163" s="79">
        <v>1.2999999999999999E-3</v>
      </c>
      <c r="O163" s="79">
        <v>2.0000000000000001E-4</v>
      </c>
    </row>
    <row r="164" spans="2:15">
      <c r="B164" t="s">
        <v>1806</v>
      </c>
      <c r="C164" t="s">
        <v>1807</v>
      </c>
      <c r="D164" t="s">
        <v>1139</v>
      </c>
      <c r="E164" t="s">
        <v>1134</v>
      </c>
      <c r="F164" t="s">
        <v>1808</v>
      </c>
      <c r="G164" t="s">
        <v>1802</v>
      </c>
      <c r="H164" t="s">
        <v>106</v>
      </c>
      <c r="I164" s="78">
        <v>3284.44</v>
      </c>
      <c r="J164" s="78">
        <v>18955</v>
      </c>
      <c r="K164" s="78">
        <v>0</v>
      </c>
      <c r="L164" s="78">
        <v>2219.44637113</v>
      </c>
      <c r="M164" s="79">
        <v>0</v>
      </c>
      <c r="N164" s="79">
        <v>1.2999999999999999E-3</v>
      </c>
      <c r="O164" s="79">
        <v>2.0000000000000001E-4</v>
      </c>
    </row>
    <row r="165" spans="2:15">
      <c r="B165" t="s">
        <v>1809</v>
      </c>
      <c r="C165" t="s">
        <v>1810</v>
      </c>
      <c r="D165" t="s">
        <v>1139</v>
      </c>
      <c r="E165" t="s">
        <v>1134</v>
      </c>
      <c r="F165" t="s">
        <v>1811</v>
      </c>
      <c r="G165" t="s">
        <v>1802</v>
      </c>
      <c r="H165" t="s">
        <v>106</v>
      </c>
      <c r="I165" s="78">
        <v>7781.59</v>
      </c>
      <c r="J165" s="78">
        <v>8274</v>
      </c>
      <c r="K165" s="78">
        <v>6.7794800000000004</v>
      </c>
      <c r="L165" s="78">
        <v>2302.1002972790002</v>
      </c>
      <c r="M165" s="79">
        <v>0</v>
      </c>
      <c r="N165" s="79">
        <v>1.2999999999999999E-3</v>
      </c>
      <c r="O165" s="79">
        <v>2.0000000000000001E-4</v>
      </c>
    </row>
    <row r="166" spans="2:15">
      <c r="B166" t="s">
        <v>1812</v>
      </c>
      <c r="C166" t="s">
        <v>1813</v>
      </c>
      <c r="D166" t="s">
        <v>1139</v>
      </c>
      <c r="E166" t="s">
        <v>1134</v>
      </c>
      <c r="F166" t="s">
        <v>1814</v>
      </c>
      <c r="G166" t="s">
        <v>1177</v>
      </c>
      <c r="H166" t="s">
        <v>106</v>
      </c>
      <c r="I166" s="78">
        <v>11849.24</v>
      </c>
      <c r="J166" s="78">
        <v>8561</v>
      </c>
      <c r="K166" s="78">
        <v>0</v>
      </c>
      <c r="L166" s="78">
        <v>3616.3839007659999</v>
      </c>
      <c r="M166" s="79">
        <v>0</v>
      </c>
      <c r="N166" s="79">
        <v>2E-3</v>
      </c>
      <c r="O166" s="79">
        <v>2.9999999999999997E-4</v>
      </c>
    </row>
    <row r="167" spans="2:15">
      <c r="B167" t="s">
        <v>1815</v>
      </c>
      <c r="C167" t="s">
        <v>1816</v>
      </c>
      <c r="D167" t="s">
        <v>1139</v>
      </c>
      <c r="E167" t="s">
        <v>1134</v>
      </c>
      <c r="F167" t="s">
        <v>1817</v>
      </c>
      <c r="G167" t="s">
        <v>1177</v>
      </c>
      <c r="H167" t="s">
        <v>106</v>
      </c>
      <c r="I167" s="78">
        <v>1903</v>
      </c>
      <c r="J167" s="78">
        <v>21150</v>
      </c>
      <c r="K167" s="78">
        <v>0</v>
      </c>
      <c r="L167" s="78">
        <v>1434.8572425</v>
      </c>
      <c r="M167" s="79">
        <v>0</v>
      </c>
      <c r="N167" s="79">
        <v>8.0000000000000004E-4</v>
      </c>
      <c r="O167" s="79">
        <v>1E-4</v>
      </c>
    </row>
    <row r="168" spans="2:15">
      <c r="B168" t="s">
        <v>1818</v>
      </c>
      <c r="C168" t="s">
        <v>1819</v>
      </c>
      <c r="D168" t="s">
        <v>1139</v>
      </c>
      <c r="E168" t="s">
        <v>1134</v>
      </c>
      <c r="F168" t="s">
        <v>1249</v>
      </c>
      <c r="G168" t="s">
        <v>1177</v>
      </c>
      <c r="H168" t="s">
        <v>106</v>
      </c>
      <c r="I168" s="78">
        <v>138875</v>
      </c>
      <c r="J168" s="78">
        <v>1154</v>
      </c>
      <c r="K168" s="78">
        <v>0</v>
      </c>
      <c r="L168" s="78">
        <v>5713.3313875000003</v>
      </c>
      <c r="M168" s="79">
        <v>0</v>
      </c>
      <c r="N168" s="79">
        <v>3.2000000000000002E-3</v>
      </c>
      <c r="O168" s="79">
        <v>5.0000000000000001E-4</v>
      </c>
    </row>
    <row r="169" spans="2:15">
      <c r="B169" t="s">
        <v>1820</v>
      </c>
      <c r="C169" t="s">
        <v>1821</v>
      </c>
      <c r="D169" t="s">
        <v>1139</v>
      </c>
      <c r="E169" t="s">
        <v>1134</v>
      </c>
      <c r="F169" t="s">
        <v>1822</v>
      </c>
      <c r="G169" t="s">
        <v>1177</v>
      </c>
      <c r="H169" t="s">
        <v>106</v>
      </c>
      <c r="I169" s="78">
        <v>1616.25</v>
      </c>
      <c r="J169" s="78">
        <v>24505</v>
      </c>
      <c r="K169" s="78">
        <v>0</v>
      </c>
      <c r="L169" s="78">
        <v>1411.9612528125001</v>
      </c>
      <c r="M169" s="79">
        <v>0</v>
      </c>
      <c r="N169" s="79">
        <v>8.0000000000000004E-4</v>
      </c>
      <c r="O169" s="79">
        <v>1E-4</v>
      </c>
    </row>
    <row r="170" spans="2:15">
      <c r="B170" t="s">
        <v>1823</v>
      </c>
      <c r="C170" t="s">
        <v>1824</v>
      </c>
      <c r="D170" t="s">
        <v>1139</v>
      </c>
      <c r="E170" t="s">
        <v>1134</v>
      </c>
      <c r="F170" t="s">
        <v>1825</v>
      </c>
      <c r="G170" t="s">
        <v>1177</v>
      </c>
      <c r="H170" t="s">
        <v>110</v>
      </c>
      <c r="I170" s="78">
        <v>5052.9799999999996</v>
      </c>
      <c r="J170" s="78">
        <v>10116</v>
      </c>
      <c r="K170" s="78">
        <v>0</v>
      </c>
      <c r="L170" s="78">
        <v>1993.6752293570401</v>
      </c>
      <c r="M170" s="79">
        <v>0</v>
      </c>
      <c r="N170" s="79">
        <v>1.1000000000000001E-3</v>
      </c>
      <c r="O170" s="79">
        <v>2.0000000000000001E-4</v>
      </c>
    </row>
    <row r="171" spans="2:15">
      <c r="B171" t="s">
        <v>1826</v>
      </c>
      <c r="C171" t="s">
        <v>1827</v>
      </c>
      <c r="D171" t="s">
        <v>1139</v>
      </c>
      <c r="E171" t="s">
        <v>1134</v>
      </c>
      <c r="F171" t="s">
        <v>1828</v>
      </c>
      <c r="G171" t="s">
        <v>1177</v>
      </c>
      <c r="H171" t="s">
        <v>110</v>
      </c>
      <c r="I171" s="78">
        <v>4589.62</v>
      </c>
      <c r="J171" s="78">
        <v>7638</v>
      </c>
      <c r="K171" s="78">
        <v>0</v>
      </c>
      <c r="L171" s="78">
        <v>1367.2703513926799</v>
      </c>
      <c r="M171" s="79">
        <v>0</v>
      </c>
      <c r="N171" s="79">
        <v>8.0000000000000004E-4</v>
      </c>
      <c r="O171" s="79">
        <v>1E-4</v>
      </c>
    </row>
    <row r="172" spans="2:15">
      <c r="B172" t="s">
        <v>1829</v>
      </c>
      <c r="C172" t="s">
        <v>1830</v>
      </c>
      <c r="D172" t="s">
        <v>1139</v>
      </c>
      <c r="E172" t="s">
        <v>1134</v>
      </c>
      <c r="F172" t="s">
        <v>1831</v>
      </c>
      <c r="G172" t="s">
        <v>1237</v>
      </c>
      <c r="H172" t="s">
        <v>113</v>
      </c>
      <c r="I172" s="78">
        <v>258819.05</v>
      </c>
      <c r="J172" s="78">
        <v>577</v>
      </c>
      <c r="K172" s="78">
        <v>0</v>
      </c>
      <c r="L172" s="78">
        <v>6568.8073011140996</v>
      </c>
      <c r="M172" s="79">
        <v>1.5E-3</v>
      </c>
      <c r="N172" s="79">
        <v>3.7000000000000002E-3</v>
      </c>
      <c r="O172" s="79">
        <v>5.9999999999999995E-4</v>
      </c>
    </row>
    <row r="173" spans="2:15">
      <c r="B173" t="s">
        <v>1832</v>
      </c>
      <c r="C173" t="s">
        <v>1833</v>
      </c>
      <c r="D173" t="s">
        <v>123</v>
      </c>
      <c r="E173" t="s">
        <v>1134</v>
      </c>
      <c r="F173" t="s">
        <v>1834</v>
      </c>
      <c r="G173" t="s">
        <v>1168</v>
      </c>
      <c r="H173" t="s">
        <v>110</v>
      </c>
      <c r="I173" s="78">
        <v>73268.25</v>
      </c>
      <c r="J173" s="78">
        <v>1441.4999999999982</v>
      </c>
      <c r="K173" s="78">
        <v>0</v>
      </c>
      <c r="L173" s="78">
        <v>4119.3479611721204</v>
      </c>
      <c r="M173" s="79">
        <v>1E-4</v>
      </c>
      <c r="N173" s="79">
        <v>2.3E-3</v>
      </c>
      <c r="O173" s="79">
        <v>4.0000000000000002E-4</v>
      </c>
    </row>
    <row r="174" spans="2:15">
      <c r="B174" t="s">
        <v>1835</v>
      </c>
      <c r="C174" t="s">
        <v>1807</v>
      </c>
      <c r="D174" t="s">
        <v>1139</v>
      </c>
      <c r="E174" t="s">
        <v>1134</v>
      </c>
      <c r="F174" t="s">
        <v>1836</v>
      </c>
      <c r="G174" t="s">
        <v>1168</v>
      </c>
      <c r="H174" t="s">
        <v>106</v>
      </c>
      <c r="I174" s="78">
        <v>3334.97</v>
      </c>
      <c r="J174" s="78">
        <v>28513</v>
      </c>
      <c r="K174" s="78">
        <v>0</v>
      </c>
      <c r="L174" s="78">
        <v>3389.9584860965001</v>
      </c>
      <c r="M174" s="79">
        <v>0</v>
      </c>
      <c r="N174" s="79">
        <v>1.9E-3</v>
      </c>
      <c r="O174" s="79">
        <v>2.9999999999999997E-4</v>
      </c>
    </row>
    <row r="175" spans="2:15">
      <c r="B175" t="s">
        <v>1837</v>
      </c>
      <c r="C175" t="s">
        <v>1838</v>
      </c>
      <c r="D175" t="s">
        <v>1139</v>
      </c>
      <c r="E175" t="s">
        <v>1134</v>
      </c>
      <c r="F175" t="s">
        <v>1839</v>
      </c>
      <c r="G175" t="s">
        <v>1168</v>
      </c>
      <c r="H175" t="s">
        <v>113</v>
      </c>
      <c r="I175" s="78">
        <v>589257.14</v>
      </c>
      <c r="J175" s="78">
        <v>228.79999999999993</v>
      </c>
      <c r="K175" s="78">
        <v>0</v>
      </c>
      <c r="L175" s="78">
        <v>5930.28197133715</v>
      </c>
      <c r="M175" s="79">
        <v>1E-4</v>
      </c>
      <c r="N175" s="79">
        <v>3.3999999999999998E-3</v>
      </c>
      <c r="O175" s="79">
        <v>5.0000000000000001E-4</v>
      </c>
    </row>
    <row r="176" spans="2:15">
      <c r="B176" t="s">
        <v>1840</v>
      </c>
      <c r="C176" t="s">
        <v>1841</v>
      </c>
      <c r="D176" t="s">
        <v>1139</v>
      </c>
      <c r="E176" t="s">
        <v>1134</v>
      </c>
      <c r="F176" t="s">
        <v>1842</v>
      </c>
      <c r="G176" t="s">
        <v>1168</v>
      </c>
      <c r="H176" t="s">
        <v>106</v>
      </c>
      <c r="I176" s="78">
        <v>22802.65</v>
      </c>
      <c r="J176" s="78">
        <v>11362</v>
      </c>
      <c r="K176" s="78">
        <v>44.771630000000002</v>
      </c>
      <c r="L176" s="78">
        <v>9281.105866545</v>
      </c>
      <c r="M176" s="79">
        <v>0</v>
      </c>
      <c r="N176" s="79">
        <v>5.3E-3</v>
      </c>
      <c r="O176" s="79">
        <v>8.9999999999999998E-4</v>
      </c>
    </row>
    <row r="177" spans="2:15">
      <c r="B177" t="s">
        <v>1843</v>
      </c>
      <c r="C177" t="s">
        <v>1844</v>
      </c>
      <c r="D177" t="s">
        <v>1139</v>
      </c>
      <c r="E177" t="s">
        <v>1134</v>
      </c>
      <c r="F177" t="s">
        <v>1845</v>
      </c>
      <c r="G177" t="s">
        <v>1171</v>
      </c>
      <c r="H177" t="s">
        <v>106</v>
      </c>
      <c r="I177" s="78">
        <v>10210.01</v>
      </c>
      <c r="J177" s="78">
        <v>16535</v>
      </c>
      <c r="K177" s="78">
        <v>0</v>
      </c>
      <c r="L177" s="78">
        <v>6018.5226722275002</v>
      </c>
      <c r="M177" s="79">
        <v>0</v>
      </c>
      <c r="N177" s="79">
        <v>3.3999999999999998E-3</v>
      </c>
      <c r="O177" s="79">
        <v>5.9999999999999995E-4</v>
      </c>
    </row>
    <row r="178" spans="2:15">
      <c r="B178" t="s">
        <v>1846</v>
      </c>
      <c r="C178" t="s">
        <v>1847</v>
      </c>
      <c r="D178" t="s">
        <v>1848</v>
      </c>
      <c r="E178" t="s">
        <v>1134</v>
      </c>
      <c r="F178" t="s">
        <v>1849</v>
      </c>
      <c r="G178" t="s">
        <v>1171</v>
      </c>
      <c r="H178" t="s">
        <v>201</v>
      </c>
      <c r="I178" s="78">
        <v>12177.69</v>
      </c>
      <c r="J178" s="78">
        <v>9945</v>
      </c>
      <c r="K178" s="78">
        <v>0</v>
      </c>
      <c r="L178" s="78">
        <v>4463.2820603007003</v>
      </c>
      <c r="M178" s="79">
        <v>0</v>
      </c>
      <c r="N178" s="79">
        <v>2.5000000000000001E-3</v>
      </c>
      <c r="O178" s="79">
        <v>4.0000000000000002E-4</v>
      </c>
    </row>
    <row r="179" spans="2:15">
      <c r="B179" t="s">
        <v>1850</v>
      </c>
      <c r="C179" t="s">
        <v>1851</v>
      </c>
      <c r="D179" t="s">
        <v>1139</v>
      </c>
      <c r="E179" t="s">
        <v>1134</v>
      </c>
      <c r="F179" t="s">
        <v>1852</v>
      </c>
      <c r="G179" t="s">
        <v>1400</v>
      </c>
      <c r="H179" t="s">
        <v>110</v>
      </c>
      <c r="I179" s="78">
        <v>606.36</v>
      </c>
      <c r="J179" s="78">
        <v>47590</v>
      </c>
      <c r="K179" s="78">
        <v>0</v>
      </c>
      <c r="L179" s="78">
        <v>1125.4967936172</v>
      </c>
      <c r="M179" s="79">
        <v>0</v>
      </c>
      <c r="N179" s="79">
        <v>5.9999999999999995E-4</v>
      </c>
      <c r="O179" s="79">
        <v>1E-4</v>
      </c>
    </row>
    <row r="180" spans="2:15">
      <c r="B180" t="s">
        <v>1853</v>
      </c>
      <c r="C180" t="s">
        <v>1854</v>
      </c>
      <c r="D180" t="s">
        <v>1139</v>
      </c>
      <c r="E180" t="s">
        <v>1134</v>
      </c>
      <c r="F180" t="s">
        <v>1855</v>
      </c>
      <c r="G180" t="s">
        <v>1400</v>
      </c>
      <c r="H180" t="s">
        <v>106</v>
      </c>
      <c r="I180" s="78">
        <v>6316.23</v>
      </c>
      <c r="J180" s="78">
        <v>6574</v>
      </c>
      <c r="K180" s="78">
        <v>0</v>
      </c>
      <c r="L180" s="78">
        <v>1480.2912431130001</v>
      </c>
      <c r="M180" s="79">
        <v>0</v>
      </c>
      <c r="N180" s="79">
        <v>8.0000000000000004E-4</v>
      </c>
      <c r="O180" s="79">
        <v>1E-4</v>
      </c>
    </row>
    <row r="181" spans="2:15">
      <c r="B181" t="s">
        <v>1856</v>
      </c>
      <c r="C181" t="s">
        <v>1857</v>
      </c>
      <c r="D181" t="s">
        <v>1133</v>
      </c>
      <c r="E181" t="s">
        <v>1134</v>
      </c>
      <c r="F181" t="s">
        <v>1858</v>
      </c>
      <c r="G181" t="s">
        <v>1400</v>
      </c>
      <c r="H181" t="s">
        <v>106</v>
      </c>
      <c r="I181" s="78">
        <v>19453.98</v>
      </c>
      <c r="J181" s="78">
        <v>4263</v>
      </c>
      <c r="K181" s="78">
        <v>0</v>
      </c>
      <c r="L181" s="78">
        <v>2956.5370917810001</v>
      </c>
      <c r="M181" s="79">
        <v>1E-4</v>
      </c>
      <c r="N181" s="79">
        <v>1.6999999999999999E-3</v>
      </c>
      <c r="O181" s="79">
        <v>2.9999999999999997E-4</v>
      </c>
    </row>
    <row r="182" spans="2:15">
      <c r="B182" t="s">
        <v>1859</v>
      </c>
      <c r="C182" t="s">
        <v>1860</v>
      </c>
      <c r="D182" t="s">
        <v>1139</v>
      </c>
      <c r="E182" t="s">
        <v>1134</v>
      </c>
      <c r="F182" t="s">
        <v>1861</v>
      </c>
      <c r="G182" t="s">
        <v>1862</v>
      </c>
      <c r="H182" t="s">
        <v>106</v>
      </c>
      <c r="I182" s="78">
        <v>4042.39</v>
      </c>
      <c r="J182" s="78">
        <v>15934</v>
      </c>
      <c r="K182" s="78">
        <v>0</v>
      </c>
      <c r="L182" s="78">
        <v>2296.2679165690001</v>
      </c>
      <c r="M182" s="79">
        <v>0</v>
      </c>
      <c r="N182" s="79">
        <v>1.2999999999999999E-3</v>
      </c>
      <c r="O182" s="79">
        <v>2.0000000000000001E-4</v>
      </c>
    </row>
    <row r="183" spans="2:15">
      <c r="B183" t="s">
        <v>1863</v>
      </c>
      <c r="C183" t="s">
        <v>1788</v>
      </c>
      <c r="D183" t="s">
        <v>1139</v>
      </c>
      <c r="E183" t="s">
        <v>1134</v>
      </c>
      <c r="F183" t="s">
        <v>1864</v>
      </c>
      <c r="G183" t="s">
        <v>1862</v>
      </c>
      <c r="H183" t="s">
        <v>110</v>
      </c>
      <c r="I183" s="78">
        <v>1325.4</v>
      </c>
      <c r="J183" s="78">
        <v>23890</v>
      </c>
      <c r="K183" s="78">
        <v>0</v>
      </c>
      <c r="L183" s="78">
        <v>1234.983425418</v>
      </c>
      <c r="M183" s="79">
        <v>0</v>
      </c>
      <c r="N183" s="79">
        <v>6.9999999999999999E-4</v>
      </c>
      <c r="O183" s="79">
        <v>1E-4</v>
      </c>
    </row>
    <row r="184" spans="2:15">
      <c r="B184" t="s">
        <v>1865</v>
      </c>
      <c r="C184" t="s">
        <v>1866</v>
      </c>
      <c r="D184" t="s">
        <v>1139</v>
      </c>
      <c r="E184" t="s">
        <v>1134</v>
      </c>
      <c r="F184" t="s">
        <v>1245</v>
      </c>
      <c r="G184" t="s">
        <v>1279</v>
      </c>
      <c r="H184" t="s">
        <v>106</v>
      </c>
      <c r="I184" s="78">
        <v>21080.81</v>
      </c>
      <c r="J184" s="78">
        <v>3394</v>
      </c>
      <c r="K184" s="78">
        <v>34.492429999999999</v>
      </c>
      <c r="L184" s="78">
        <v>2585.1882248410002</v>
      </c>
      <c r="M184" s="79">
        <v>0</v>
      </c>
      <c r="N184" s="79">
        <v>1.5E-3</v>
      </c>
      <c r="O184" s="79">
        <v>2.0000000000000001E-4</v>
      </c>
    </row>
    <row r="185" spans="2:15">
      <c r="B185" t="s">
        <v>1867</v>
      </c>
      <c r="C185" t="s">
        <v>1868</v>
      </c>
      <c r="D185" t="s">
        <v>1139</v>
      </c>
      <c r="E185" t="s">
        <v>1134</v>
      </c>
      <c r="F185" t="s">
        <v>1444</v>
      </c>
      <c r="G185" t="s">
        <v>1279</v>
      </c>
      <c r="H185" t="s">
        <v>106</v>
      </c>
      <c r="I185" s="78">
        <v>22572.06</v>
      </c>
      <c r="J185" s="78">
        <v>10208</v>
      </c>
      <c r="K185" s="78">
        <v>61.554009999999998</v>
      </c>
      <c r="L185" s="78">
        <v>8275.8697393120001</v>
      </c>
      <c r="M185" s="79">
        <v>2.0000000000000001E-4</v>
      </c>
      <c r="N185" s="79">
        <v>4.7000000000000002E-3</v>
      </c>
      <c r="O185" s="79">
        <v>8.0000000000000004E-4</v>
      </c>
    </row>
    <row r="186" spans="2:15">
      <c r="B186" t="s">
        <v>1869</v>
      </c>
      <c r="C186" t="s">
        <v>1870</v>
      </c>
      <c r="D186" t="s">
        <v>1139</v>
      </c>
      <c r="E186" t="s">
        <v>1134</v>
      </c>
      <c r="F186" t="s">
        <v>1871</v>
      </c>
      <c r="G186" t="s">
        <v>1136</v>
      </c>
      <c r="H186" t="s">
        <v>106</v>
      </c>
      <c r="I186" s="78">
        <v>83959.66</v>
      </c>
      <c r="J186" s="78">
        <v>706</v>
      </c>
      <c r="K186" s="78">
        <v>0</v>
      </c>
      <c r="L186" s="78">
        <v>2113.1722865739998</v>
      </c>
      <c r="M186" s="79">
        <v>0</v>
      </c>
      <c r="N186" s="79">
        <v>1.1999999999999999E-3</v>
      </c>
      <c r="O186" s="79">
        <v>2.0000000000000001E-4</v>
      </c>
    </row>
    <row r="187" spans="2:15">
      <c r="B187" t="s">
        <v>1872</v>
      </c>
      <c r="C187" t="s">
        <v>1873</v>
      </c>
      <c r="D187" t="s">
        <v>1133</v>
      </c>
      <c r="E187" t="s">
        <v>1134</v>
      </c>
      <c r="F187" t="s">
        <v>1466</v>
      </c>
      <c r="G187" t="s">
        <v>1136</v>
      </c>
      <c r="H187" t="s">
        <v>106</v>
      </c>
      <c r="I187" s="78">
        <v>68195.350000000006</v>
      </c>
      <c r="J187" s="78">
        <v>4809</v>
      </c>
      <c r="K187" s="78">
        <v>0</v>
      </c>
      <c r="L187" s="78">
        <v>11691.468770047501</v>
      </c>
      <c r="M187" s="79">
        <v>5.0000000000000001E-4</v>
      </c>
      <c r="N187" s="79">
        <v>6.6E-3</v>
      </c>
      <c r="O187" s="79">
        <v>1.1000000000000001E-3</v>
      </c>
    </row>
    <row r="188" spans="2:15">
      <c r="B188" t="s">
        <v>1874</v>
      </c>
      <c r="C188" t="s">
        <v>1807</v>
      </c>
      <c r="D188" t="s">
        <v>1139</v>
      </c>
      <c r="E188" t="s">
        <v>1134</v>
      </c>
      <c r="F188" t="s">
        <v>1875</v>
      </c>
      <c r="G188" t="s">
        <v>1157</v>
      </c>
      <c r="H188" t="s">
        <v>106</v>
      </c>
      <c r="I188" s="78">
        <v>7377.36</v>
      </c>
      <c r="J188" s="78">
        <v>21775</v>
      </c>
      <c r="K188" s="78">
        <v>0</v>
      </c>
      <c r="L188" s="78">
        <v>5726.8877990999999</v>
      </c>
      <c r="M188" s="79">
        <v>0</v>
      </c>
      <c r="N188" s="79">
        <v>3.2000000000000002E-3</v>
      </c>
      <c r="O188" s="79">
        <v>5.0000000000000001E-4</v>
      </c>
    </row>
    <row r="189" spans="2:15">
      <c r="B189" t="s">
        <v>1876</v>
      </c>
      <c r="C189" t="s">
        <v>1877</v>
      </c>
      <c r="D189" t="s">
        <v>1139</v>
      </c>
      <c r="E189" t="s">
        <v>1134</v>
      </c>
      <c r="F189" t="s">
        <v>1878</v>
      </c>
      <c r="G189" t="s">
        <v>1157</v>
      </c>
      <c r="H189" t="s">
        <v>110</v>
      </c>
      <c r="I189" s="78">
        <v>624968.18000000005</v>
      </c>
      <c r="J189" s="78">
        <v>450.1000000000019</v>
      </c>
      <c r="K189" s="78">
        <v>0</v>
      </c>
      <c r="L189" s="78">
        <v>10971.472829435501</v>
      </c>
      <c r="M189" s="79">
        <v>0</v>
      </c>
      <c r="N189" s="79">
        <v>6.1999999999999998E-3</v>
      </c>
      <c r="O189" s="79">
        <v>1E-3</v>
      </c>
    </row>
    <row r="190" spans="2:15">
      <c r="B190" t="s">
        <v>1879</v>
      </c>
      <c r="C190" t="s">
        <v>1807</v>
      </c>
      <c r="D190" t="s">
        <v>1139</v>
      </c>
      <c r="E190" t="s">
        <v>1134</v>
      </c>
      <c r="F190" t="s">
        <v>1156</v>
      </c>
      <c r="G190" t="s">
        <v>1157</v>
      </c>
      <c r="H190" t="s">
        <v>106</v>
      </c>
      <c r="I190" s="78">
        <v>6063.58</v>
      </c>
      <c r="J190" s="78">
        <v>14440</v>
      </c>
      <c r="K190" s="78">
        <v>0</v>
      </c>
      <c r="L190" s="78">
        <v>3121.4460938799998</v>
      </c>
      <c r="M190" s="79">
        <v>0</v>
      </c>
      <c r="N190" s="79">
        <v>1.8E-3</v>
      </c>
      <c r="O190" s="79">
        <v>2.9999999999999997E-4</v>
      </c>
    </row>
    <row r="191" spans="2:15">
      <c r="B191" t="s">
        <v>1880</v>
      </c>
      <c r="C191" t="s">
        <v>1804</v>
      </c>
      <c r="D191" t="s">
        <v>1139</v>
      </c>
      <c r="E191" t="s">
        <v>1134</v>
      </c>
      <c r="F191" t="s">
        <v>1881</v>
      </c>
      <c r="G191" t="s">
        <v>1157</v>
      </c>
      <c r="H191" t="s">
        <v>106</v>
      </c>
      <c r="I191" s="78">
        <v>2673.03</v>
      </c>
      <c r="J191" s="78">
        <v>62457</v>
      </c>
      <c r="K191" s="78">
        <v>0</v>
      </c>
      <c r="L191" s="78">
        <v>5951.7473474115004</v>
      </c>
      <c r="M191" s="79">
        <v>0</v>
      </c>
      <c r="N191" s="79">
        <v>3.3999999999999998E-3</v>
      </c>
      <c r="O191" s="79">
        <v>5.0000000000000001E-4</v>
      </c>
    </row>
    <row r="192" spans="2:15">
      <c r="B192" t="s">
        <v>1882</v>
      </c>
      <c r="C192" t="s">
        <v>1883</v>
      </c>
      <c r="D192" t="s">
        <v>1139</v>
      </c>
      <c r="E192" t="s">
        <v>1134</v>
      </c>
      <c r="F192" t="s">
        <v>1884</v>
      </c>
      <c r="G192" t="s">
        <v>1157</v>
      </c>
      <c r="H192" t="s">
        <v>106</v>
      </c>
      <c r="I192" s="78">
        <v>25683.91</v>
      </c>
      <c r="J192" s="78">
        <v>8037</v>
      </c>
      <c r="K192" s="78">
        <v>0</v>
      </c>
      <c r="L192" s="78">
        <v>7358.9294934854997</v>
      </c>
      <c r="M192" s="79">
        <v>0</v>
      </c>
      <c r="N192" s="79">
        <v>4.1999999999999997E-3</v>
      </c>
      <c r="O192" s="79">
        <v>6.9999999999999999E-4</v>
      </c>
    </row>
    <row r="193" spans="2:15">
      <c r="B193" t="s">
        <v>1885</v>
      </c>
      <c r="C193" t="s">
        <v>1886</v>
      </c>
      <c r="D193" t="s">
        <v>1139</v>
      </c>
      <c r="E193" t="s">
        <v>1134</v>
      </c>
      <c r="F193" t="s">
        <v>1887</v>
      </c>
      <c r="G193" t="s">
        <v>1157</v>
      </c>
      <c r="H193" t="s">
        <v>113</v>
      </c>
      <c r="I193" s="78">
        <v>241720.81</v>
      </c>
      <c r="J193" s="78">
        <v>764</v>
      </c>
      <c r="K193" s="78">
        <v>156.13037</v>
      </c>
      <c r="L193" s="78">
        <v>8279.2316731762403</v>
      </c>
      <c r="M193" s="79">
        <v>2.0000000000000001E-4</v>
      </c>
      <c r="N193" s="79">
        <v>4.7000000000000002E-3</v>
      </c>
      <c r="O193" s="79">
        <v>8.0000000000000004E-4</v>
      </c>
    </row>
    <row r="194" spans="2:15">
      <c r="B194" t="s">
        <v>1888</v>
      </c>
      <c r="C194" t="s">
        <v>1889</v>
      </c>
      <c r="D194" t="s">
        <v>1139</v>
      </c>
      <c r="E194" t="s">
        <v>1134</v>
      </c>
      <c r="F194" t="s">
        <v>1890</v>
      </c>
      <c r="G194" t="s">
        <v>1397</v>
      </c>
      <c r="H194" t="s">
        <v>106</v>
      </c>
      <c r="I194" s="78">
        <v>3301.82</v>
      </c>
      <c r="J194" s="78">
        <v>194972</v>
      </c>
      <c r="K194" s="78">
        <v>0</v>
      </c>
      <c r="L194" s="78">
        <v>22950.131308275999</v>
      </c>
      <c r="M194" s="79">
        <v>0</v>
      </c>
      <c r="N194" s="79">
        <v>1.2999999999999999E-2</v>
      </c>
      <c r="O194" s="79">
        <v>2.0999999999999999E-3</v>
      </c>
    </row>
    <row r="195" spans="2:15">
      <c r="B195" t="s">
        <v>1891</v>
      </c>
      <c r="C195" t="s">
        <v>1804</v>
      </c>
      <c r="D195" t="s">
        <v>1139</v>
      </c>
      <c r="E195" t="s">
        <v>1134</v>
      </c>
      <c r="F195" t="s">
        <v>1892</v>
      </c>
      <c r="G195" t="s">
        <v>1397</v>
      </c>
      <c r="H195" t="s">
        <v>106</v>
      </c>
      <c r="I195" s="78">
        <v>4547.68</v>
      </c>
      <c r="J195" s="78">
        <v>15101</v>
      </c>
      <c r="K195" s="78">
        <v>0</v>
      </c>
      <c r="L195" s="78">
        <v>2448.2464839919999</v>
      </c>
      <c r="M195" s="79">
        <v>0</v>
      </c>
      <c r="N195" s="79">
        <v>1.4E-3</v>
      </c>
      <c r="O195" s="79">
        <v>2.0000000000000001E-4</v>
      </c>
    </row>
    <row r="196" spans="2:15">
      <c r="B196" t="s">
        <v>1893</v>
      </c>
      <c r="C196" t="s">
        <v>1894</v>
      </c>
      <c r="D196" t="s">
        <v>1139</v>
      </c>
      <c r="E196" t="s">
        <v>1134</v>
      </c>
      <c r="F196" t="s">
        <v>1895</v>
      </c>
      <c r="G196" t="s">
        <v>1397</v>
      </c>
      <c r="H196" t="s">
        <v>203</v>
      </c>
      <c r="I196" s="78">
        <v>37897.370000000003</v>
      </c>
      <c r="J196" s="78">
        <v>12800</v>
      </c>
      <c r="K196" s="78">
        <v>0</v>
      </c>
      <c r="L196" s="78">
        <v>1707.018816384</v>
      </c>
      <c r="M196" s="79">
        <v>0</v>
      </c>
      <c r="N196" s="79">
        <v>1E-3</v>
      </c>
      <c r="O196" s="79">
        <v>2.0000000000000001E-4</v>
      </c>
    </row>
    <row r="197" spans="2:15">
      <c r="B197" t="s">
        <v>1896</v>
      </c>
      <c r="C197" t="s">
        <v>1897</v>
      </c>
      <c r="D197" t="s">
        <v>1133</v>
      </c>
      <c r="E197" t="s">
        <v>1134</v>
      </c>
      <c r="F197" t="s">
        <v>1898</v>
      </c>
      <c r="G197" t="s">
        <v>1397</v>
      </c>
      <c r="H197" t="s">
        <v>106</v>
      </c>
      <c r="I197" s="78">
        <v>3284.44</v>
      </c>
      <c r="J197" s="78">
        <v>18671</v>
      </c>
      <c r="K197" s="78">
        <v>0</v>
      </c>
      <c r="L197" s="78">
        <v>2186.1927299059998</v>
      </c>
      <c r="M197" s="79">
        <v>0</v>
      </c>
      <c r="N197" s="79">
        <v>1.1999999999999999E-3</v>
      </c>
      <c r="O197" s="79">
        <v>2.0000000000000001E-4</v>
      </c>
    </row>
    <row r="198" spans="2:15">
      <c r="B198" t="s">
        <v>1899</v>
      </c>
      <c r="C198" t="s">
        <v>1900</v>
      </c>
      <c r="D198" t="s">
        <v>1139</v>
      </c>
      <c r="E198" t="s">
        <v>1134</v>
      </c>
      <c r="F198" t="s">
        <v>1901</v>
      </c>
      <c r="G198" t="s">
        <v>1397</v>
      </c>
      <c r="H198" t="s">
        <v>106</v>
      </c>
      <c r="I198" s="78">
        <v>7737.63</v>
      </c>
      <c r="J198" s="78">
        <v>37550</v>
      </c>
      <c r="K198" s="78">
        <v>0</v>
      </c>
      <c r="L198" s="78">
        <v>10358.036431725001</v>
      </c>
      <c r="M198" s="79">
        <v>0</v>
      </c>
      <c r="N198" s="79">
        <v>5.8999999999999999E-3</v>
      </c>
      <c r="O198" s="79">
        <v>1E-3</v>
      </c>
    </row>
    <row r="199" spans="2:15">
      <c r="B199" t="s">
        <v>1902</v>
      </c>
      <c r="C199" t="s">
        <v>1903</v>
      </c>
      <c r="D199" t="s">
        <v>1904</v>
      </c>
      <c r="E199" t="s">
        <v>1134</v>
      </c>
      <c r="F199" t="s">
        <v>1905</v>
      </c>
      <c r="G199" t="s">
        <v>1397</v>
      </c>
      <c r="H199" t="s">
        <v>113</v>
      </c>
      <c r="I199" s="78">
        <v>11116.56</v>
      </c>
      <c r="J199" s="78">
        <v>4072</v>
      </c>
      <c r="K199" s="78">
        <v>0</v>
      </c>
      <c r="L199" s="78">
        <v>1991.0980892275199</v>
      </c>
      <c r="M199" s="79">
        <v>1E-4</v>
      </c>
      <c r="N199" s="79">
        <v>1.1000000000000001E-3</v>
      </c>
      <c r="O199" s="79">
        <v>2.0000000000000001E-4</v>
      </c>
    </row>
    <row r="200" spans="2:15">
      <c r="B200" t="s">
        <v>1906</v>
      </c>
      <c r="C200" t="s">
        <v>1907</v>
      </c>
      <c r="D200" t="s">
        <v>1133</v>
      </c>
      <c r="E200" t="s">
        <v>1134</v>
      </c>
      <c r="F200" t="s">
        <v>1908</v>
      </c>
      <c r="G200" t="s">
        <v>1397</v>
      </c>
      <c r="H200" t="s">
        <v>106</v>
      </c>
      <c r="I200" s="78">
        <v>15866.37</v>
      </c>
      <c r="J200" s="78">
        <v>9297</v>
      </c>
      <c r="K200" s="78">
        <v>0</v>
      </c>
      <c r="L200" s="78">
        <v>5258.7187333784996</v>
      </c>
      <c r="M200" s="79">
        <v>0</v>
      </c>
      <c r="N200" s="79">
        <v>3.0000000000000001E-3</v>
      </c>
      <c r="O200" s="79">
        <v>5.0000000000000001E-4</v>
      </c>
    </row>
    <row r="201" spans="2:15">
      <c r="B201" t="s">
        <v>1909</v>
      </c>
      <c r="C201" t="s">
        <v>1910</v>
      </c>
      <c r="D201" t="s">
        <v>1139</v>
      </c>
      <c r="E201" t="s">
        <v>1134</v>
      </c>
      <c r="F201" t="s">
        <v>1911</v>
      </c>
      <c r="G201" t="s">
        <v>1397</v>
      </c>
      <c r="H201" t="s">
        <v>106</v>
      </c>
      <c r="I201" s="78">
        <v>13643.05</v>
      </c>
      <c r="J201" s="78">
        <v>4781</v>
      </c>
      <c r="K201" s="78">
        <v>0</v>
      </c>
      <c r="L201" s="78">
        <v>2325.3575960825001</v>
      </c>
      <c r="M201" s="79">
        <v>0</v>
      </c>
      <c r="N201" s="79">
        <v>1.2999999999999999E-3</v>
      </c>
      <c r="O201" s="79">
        <v>2.0000000000000001E-4</v>
      </c>
    </row>
    <row r="202" spans="2:15">
      <c r="B202" t="s">
        <v>1912</v>
      </c>
      <c r="C202" t="s">
        <v>1913</v>
      </c>
      <c r="D202" t="s">
        <v>1139</v>
      </c>
      <c r="E202" t="s">
        <v>1134</v>
      </c>
      <c r="F202" t="s">
        <v>1914</v>
      </c>
      <c r="G202" t="s">
        <v>1246</v>
      </c>
      <c r="H202" t="s">
        <v>110</v>
      </c>
      <c r="I202" s="78">
        <v>7580.69</v>
      </c>
      <c r="J202" s="78">
        <v>24245</v>
      </c>
      <c r="K202" s="78">
        <v>0</v>
      </c>
      <c r="L202" s="78">
        <v>7168.5107144371505</v>
      </c>
      <c r="M202" s="79">
        <v>0</v>
      </c>
      <c r="N202" s="79">
        <v>4.1000000000000003E-3</v>
      </c>
      <c r="O202" s="79">
        <v>6.9999999999999999E-4</v>
      </c>
    </row>
    <row r="203" spans="2:15">
      <c r="B203" t="s">
        <v>1915</v>
      </c>
      <c r="C203" t="s">
        <v>1916</v>
      </c>
      <c r="D203" t="s">
        <v>1139</v>
      </c>
      <c r="E203" t="s">
        <v>1134</v>
      </c>
      <c r="F203" t="s">
        <v>1393</v>
      </c>
      <c r="G203" t="s">
        <v>1246</v>
      </c>
      <c r="H203" t="s">
        <v>106</v>
      </c>
      <c r="I203" s="78">
        <v>11116.56</v>
      </c>
      <c r="J203" s="78">
        <v>5412</v>
      </c>
      <c r="K203" s="78">
        <v>0</v>
      </c>
      <c r="L203" s="78">
        <v>2144.804629968</v>
      </c>
      <c r="M203" s="79">
        <v>0</v>
      </c>
      <c r="N203" s="79">
        <v>1.1999999999999999E-3</v>
      </c>
      <c r="O203" s="79">
        <v>2.0000000000000001E-4</v>
      </c>
    </row>
    <row r="204" spans="2:15">
      <c r="B204" t="s">
        <v>1917</v>
      </c>
      <c r="C204" t="s">
        <v>1918</v>
      </c>
      <c r="D204" t="s">
        <v>1139</v>
      </c>
      <c r="E204" t="s">
        <v>1134</v>
      </c>
      <c r="F204" t="s">
        <v>1919</v>
      </c>
      <c r="G204" t="s">
        <v>1246</v>
      </c>
      <c r="H204" t="s">
        <v>106</v>
      </c>
      <c r="I204" s="78">
        <v>2526.4899999999998</v>
      </c>
      <c r="J204" s="78">
        <v>26360</v>
      </c>
      <c r="K204" s="78">
        <v>0</v>
      </c>
      <c r="L204" s="78">
        <v>2374.2285536600002</v>
      </c>
      <c r="M204" s="79">
        <v>0</v>
      </c>
      <c r="N204" s="79">
        <v>1.2999999999999999E-3</v>
      </c>
      <c r="O204" s="79">
        <v>2.0000000000000001E-4</v>
      </c>
    </row>
    <row r="205" spans="2:15">
      <c r="B205" t="s">
        <v>1920</v>
      </c>
      <c r="C205" t="s">
        <v>1921</v>
      </c>
      <c r="D205" t="s">
        <v>1139</v>
      </c>
      <c r="E205" t="s">
        <v>1134</v>
      </c>
      <c r="F205" t="s">
        <v>1922</v>
      </c>
      <c r="G205" t="s">
        <v>1246</v>
      </c>
      <c r="H205" t="s">
        <v>106</v>
      </c>
      <c r="I205" s="78">
        <v>86599.51</v>
      </c>
      <c r="J205" s="78">
        <v>8188</v>
      </c>
      <c r="K205" s="78">
        <v>0</v>
      </c>
      <c r="L205" s="78">
        <v>25278.587487921999</v>
      </c>
      <c r="M205" s="79">
        <v>2.0999999999999999E-3</v>
      </c>
      <c r="N205" s="79">
        <v>1.43E-2</v>
      </c>
      <c r="O205" s="79">
        <v>2.3E-3</v>
      </c>
    </row>
    <row r="206" spans="2:15">
      <c r="B206" t="s">
        <v>1923</v>
      </c>
      <c r="C206" t="s">
        <v>1924</v>
      </c>
      <c r="D206" t="s">
        <v>1133</v>
      </c>
      <c r="E206" t="s">
        <v>1134</v>
      </c>
      <c r="F206" t="s">
        <v>1925</v>
      </c>
      <c r="G206" t="s">
        <v>1161</v>
      </c>
      <c r="H206" t="s">
        <v>106</v>
      </c>
      <c r="I206" s="78">
        <v>7532.33</v>
      </c>
      <c r="J206" s="78">
        <v>19448</v>
      </c>
      <c r="K206" s="78">
        <v>0</v>
      </c>
      <c r="L206" s="78">
        <v>5222.3240743959996</v>
      </c>
      <c r="M206" s="79">
        <v>0</v>
      </c>
      <c r="N206" s="79">
        <v>3.0000000000000001E-3</v>
      </c>
      <c r="O206" s="79">
        <v>5.0000000000000001E-4</v>
      </c>
    </row>
    <row r="207" spans="2:15">
      <c r="B207" t="s">
        <v>1926</v>
      </c>
      <c r="C207" t="s">
        <v>1927</v>
      </c>
      <c r="D207" t="s">
        <v>1139</v>
      </c>
      <c r="E207" t="s">
        <v>1134</v>
      </c>
      <c r="F207" t="s">
        <v>1928</v>
      </c>
      <c r="G207" t="s">
        <v>1161</v>
      </c>
      <c r="H207" t="s">
        <v>106</v>
      </c>
      <c r="I207" s="78">
        <v>16328.71</v>
      </c>
      <c r="J207" s="78">
        <v>16680</v>
      </c>
      <c r="K207" s="78">
        <v>0</v>
      </c>
      <c r="L207" s="78">
        <v>9709.7367718200003</v>
      </c>
      <c r="M207" s="79">
        <v>0</v>
      </c>
      <c r="N207" s="79">
        <v>5.4999999999999997E-3</v>
      </c>
      <c r="O207" s="79">
        <v>8.9999999999999998E-4</v>
      </c>
    </row>
    <row r="208" spans="2:15">
      <c r="B208" t="s">
        <v>1929</v>
      </c>
      <c r="C208" t="s">
        <v>1930</v>
      </c>
      <c r="D208" t="s">
        <v>1139</v>
      </c>
      <c r="E208" t="s">
        <v>1134</v>
      </c>
      <c r="F208" t="s">
        <v>1931</v>
      </c>
      <c r="G208" t="s">
        <v>1161</v>
      </c>
      <c r="H208" t="s">
        <v>106</v>
      </c>
      <c r="I208" s="78">
        <v>4933.3100000000004</v>
      </c>
      <c r="J208" s="78">
        <v>116281</v>
      </c>
      <c r="K208" s="78">
        <v>0</v>
      </c>
      <c r="L208" s="78">
        <v>20450.630346921502</v>
      </c>
      <c r="M208" s="79">
        <v>0</v>
      </c>
      <c r="N208" s="79">
        <v>1.1599999999999999E-2</v>
      </c>
      <c r="O208" s="79">
        <v>1.9E-3</v>
      </c>
    </row>
    <row r="209" spans="2:15">
      <c r="B209" t="s">
        <v>1932</v>
      </c>
      <c r="C209" t="s">
        <v>1933</v>
      </c>
      <c r="D209" t="s">
        <v>1139</v>
      </c>
      <c r="E209" t="s">
        <v>1134</v>
      </c>
      <c r="F209" t="s">
        <v>1934</v>
      </c>
      <c r="G209" t="s">
        <v>1161</v>
      </c>
      <c r="H209" t="s">
        <v>106</v>
      </c>
      <c r="I209" s="78">
        <v>5220.1899999999996</v>
      </c>
      <c r="J209" s="78">
        <v>24156</v>
      </c>
      <c r="K209" s="78">
        <v>0</v>
      </c>
      <c r="L209" s="78">
        <v>4495.4261286660003</v>
      </c>
      <c r="M209" s="79">
        <v>0</v>
      </c>
      <c r="N209" s="79">
        <v>2.5000000000000001E-3</v>
      </c>
      <c r="O209" s="79">
        <v>4.0000000000000002E-4</v>
      </c>
    </row>
    <row r="210" spans="2:15">
      <c r="B210" t="s">
        <v>1935</v>
      </c>
      <c r="C210" t="s">
        <v>1936</v>
      </c>
      <c r="D210" t="s">
        <v>1139</v>
      </c>
      <c r="E210" t="s">
        <v>1134</v>
      </c>
      <c r="F210" t="s">
        <v>1937</v>
      </c>
      <c r="G210" t="s">
        <v>1161</v>
      </c>
      <c r="H210" t="s">
        <v>106</v>
      </c>
      <c r="I210" s="78">
        <v>30950.18</v>
      </c>
      <c r="J210" s="78">
        <v>15771</v>
      </c>
      <c r="K210" s="78">
        <v>0</v>
      </c>
      <c r="L210" s="78">
        <v>17401.310045007001</v>
      </c>
      <c r="M210" s="79">
        <v>0</v>
      </c>
      <c r="N210" s="79">
        <v>9.9000000000000008E-3</v>
      </c>
      <c r="O210" s="79">
        <v>1.6000000000000001E-3</v>
      </c>
    </row>
    <row r="211" spans="2:15">
      <c r="B211" t="s">
        <v>1938</v>
      </c>
      <c r="C211" t="s">
        <v>1939</v>
      </c>
      <c r="D211" t="s">
        <v>1139</v>
      </c>
      <c r="E211" t="s">
        <v>1134</v>
      </c>
      <c r="F211" t="s">
        <v>1940</v>
      </c>
      <c r="G211" t="s">
        <v>1161</v>
      </c>
      <c r="H211" t="s">
        <v>106</v>
      </c>
      <c r="I211" s="78">
        <v>22085.93</v>
      </c>
      <c r="J211" s="78">
        <v>9574</v>
      </c>
      <c r="K211" s="78">
        <v>0</v>
      </c>
      <c r="L211" s="78">
        <v>7538.2172346830002</v>
      </c>
      <c r="M211" s="79">
        <v>0</v>
      </c>
      <c r="N211" s="79">
        <v>4.3E-3</v>
      </c>
      <c r="O211" s="79">
        <v>6.9999999999999999E-4</v>
      </c>
    </row>
    <row r="212" spans="2:15">
      <c r="B212" t="s">
        <v>1941</v>
      </c>
      <c r="C212" t="s">
        <v>1942</v>
      </c>
      <c r="D212" t="s">
        <v>1139</v>
      </c>
      <c r="E212" t="s">
        <v>1134</v>
      </c>
      <c r="F212" t="s">
        <v>1943</v>
      </c>
      <c r="G212" t="s">
        <v>1161</v>
      </c>
      <c r="H212" t="s">
        <v>106</v>
      </c>
      <c r="I212" s="78">
        <v>20131.84</v>
      </c>
      <c r="J212" s="78">
        <v>6367</v>
      </c>
      <c r="K212" s="78">
        <v>0</v>
      </c>
      <c r="L212" s="78">
        <v>4569.596511232</v>
      </c>
      <c r="M212" s="79">
        <v>6.9999999999999999E-4</v>
      </c>
      <c r="N212" s="79">
        <v>2.5999999999999999E-3</v>
      </c>
      <c r="O212" s="79">
        <v>4.0000000000000002E-4</v>
      </c>
    </row>
    <row r="213" spans="2:15">
      <c r="B213" t="s">
        <v>1944</v>
      </c>
      <c r="C213" t="s">
        <v>1945</v>
      </c>
      <c r="D213" t="s">
        <v>1139</v>
      </c>
      <c r="E213" t="s">
        <v>1134</v>
      </c>
      <c r="F213" t="s">
        <v>1946</v>
      </c>
      <c r="G213" t="s">
        <v>1161</v>
      </c>
      <c r="H213" t="s">
        <v>106</v>
      </c>
      <c r="I213" s="78">
        <v>7406.76</v>
      </c>
      <c r="J213" s="78">
        <v>16112</v>
      </c>
      <c r="K213" s="78">
        <v>0</v>
      </c>
      <c r="L213" s="78">
        <v>4254.3896153280002</v>
      </c>
      <c r="M213" s="79">
        <v>0</v>
      </c>
      <c r="N213" s="79">
        <v>2.3999999999999998E-3</v>
      </c>
      <c r="O213" s="79">
        <v>4.0000000000000002E-4</v>
      </c>
    </row>
    <row r="214" spans="2:15">
      <c r="B214" t="s">
        <v>1947</v>
      </c>
      <c r="C214" t="s">
        <v>1948</v>
      </c>
      <c r="D214" t="s">
        <v>1139</v>
      </c>
      <c r="E214" t="s">
        <v>1134</v>
      </c>
      <c r="F214" t="s">
        <v>1949</v>
      </c>
      <c r="G214" t="s">
        <v>1241</v>
      </c>
      <c r="H214" t="s">
        <v>106</v>
      </c>
      <c r="I214" s="78">
        <v>6013.05</v>
      </c>
      <c r="J214" s="78">
        <v>25429</v>
      </c>
      <c r="K214" s="78">
        <v>0</v>
      </c>
      <c r="L214" s="78">
        <v>5451.0934972425002</v>
      </c>
      <c r="M214" s="79">
        <v>0</v>
      </c>
      <c r="N214" s="79">
        <v>3.0999999999999999E-3</v>
      </c>
      <c r="O214" s="79">
        <v>5.0000000000000001E-4</v>
      </c>
    </row>
    <row r="215" spans="2:15">
      <c r="B215" t="s">
        <v>1950</v>
      </c>
      <c r="C215" t="s">
        <v>1951</v>
      </c>
      <c r="D215" t="s">
        <v>1139</v>
      </c>
      <c r="E215" t="s">
        <v>1134</v>
      </c>
      <c r="F215" t="s">
        <v>1952</v>
      </c>
      <c r="G215" t="s">
        <v>1241</v>
      </c>
      <c r="H215" t="s">
        <v>106</v>
      </c>
      <c r="I215" s="78">
        <v>14148.35</v>
      </c>
      <c r="J215" s="78">
        <v>3931</v>
      </c>
      <c r="K215" s="78">
        <v>0</v>
      </c>
      <c r="L215" s="78">
        <v>1982.7518912524999</v>
      </c>
      <c r="M215" s="79">
        <v>0</v>
      </c>
      <c r="N215" s="79">
        <v>1.1000000000000001E-3</v>
      </c>
      <c r="O215" s="79">
        <v>2.0000000000000001E-4</v>
      </c>
    </row>
    <row r="216" spans="2:15">
      <c r="B216" t="s">
        <v>1953</v>
      </c>
      <c r="C216" t="s">
        <v>1954</v>
      </c>
      <c r="D216" t="s">
        <v>1139</v>
      </c>
      <c r="E216" t="s">
        <v>1134</v>
      </c>
      <c r="F216" t="s">
        <v>1955</v>
      </c>
      <c r="G216" t="s">
        <v>1241</v>
      </c>
      <c r="H216" t="s">
        <v>110</v>
      </c>
      <c r="I216" s="78">
        <v>169830.76</v>
      </c>
      <c r="J216" s="78">
        <v>286.89999999999969</v>
      </c>
      <c r="K216" s="78">
        <v>0</v>
      </c>
      <c r="L216" s="78">
        <v>1900.3995300511299</v>
      </c>
      <c r="M216" s="79">
        <v>0</v>
      </c>
      <c r="N216" s="79">
        <v>1.1000000000000001E-3</v>
      </c>
      <c r="O216" s="79">
        <v>2.0000000000000001E-4</v>
      </c>
    </row>
    <row r="217" spans="2:15">
      <c r="B217" t="s">
        <v>1956</v>
      </c>
      <c r="C217" t="s">
        <v>1957</v>
      </c>
      <c r="D217" t="s">
        <v>1133</v>
      </c>
      <c r="E217" t="s">
        <v>1134</v>
      </c>
      <c r="F217" t="s">
        <v>1958</v>
      </c>
      <c r="G217" t="s">
        <v>1241</v>
      </c>
      <c r="H217" t="s">
        <v>106</v>
      </c>
      <c r="I217" s="78">
        <v>10465.84</v>
      </c>
      <c r="J217" s="78">
        <v>16396</v>
      </c>
      <c r="K217" s="78">
        <v>0</v>
      </c>
      <c r="L217" s="78">
        <v>6117.4655856159998</v>
      </c>
      <c r="M217" s="79">
        <v>1E-4</v>
      </c>
      <c r="N217" s="79">
        <v>3.5000000000000001E-3</v>
      </c>
      <c r="O217" s="79">
        <v>5.9999999999999995E-4</v>
      </c>
    </row>
    <row r="218" spans="2:15">
      <c r="B218" t="s">
        <v>1959</v>
      </c>
      <c r="C218" t="s">
        <v>1960</v>
      </c>
      <c r="D218" t="s">
        <v>1139</v>
      </c>
      <c r="E218" t="s">
        <v>1134</v>
      </c>
      <c r="F218" t="s">
        <v>1961</v>
      </c>
      <c r="G218" t="s">
        <v>1241</v>
      </c>
      <c r="H218" t="s">
        <v>203</v>
      </c>
      <c r="I218" s="78">
        <v>245984.31</v>
      </c>
      <c r="J218" s="78">
        <v>8106</v>
      </c>
      <c r="K218" s="78">
        <v>0</v>
      </c>
      <c r="L218" s="78">
        <v>7016.7058865303397</v>
      </c>
      <c r="M218" s="79">
        <v>0</v>
      </c>
      <c r="N218" s="79">
        <v>4.0000000000000001E-3</v>
      </c>
      <c r="O218" s="79">
        <v>5.9999999999999995E-4</v>
      </c>
    </row>
    <row r="219" spans="2:15">
      <c r="B219" t="s">
        <v>1962</v>
      </c>
      <c r="C219" t="s">
        <v>1963</v>
      </c>
      <c r="D219" t="s">
        <v>1139</v>
      </c>
      <c r="E219" t="s">
        <v>1134</v>
      </c>
      <c r="F219" t="s">
        <v>1964</v>
      </c>
      <c r="G219" t="s">
        <v>1207</v>
      </c>
      <c r="H219" t="s">
        <v>110</v>
      </c>
      <c r="I219" s="78">
        <v>73229.95</v>
      </c>
      <c r="J219" s="78">
        <v>2465.5000000000018</v>
      </c>
      <c r="K219" s="78">
        <v>0</v>
      </c>
      <c r="L219" s="78">
        <v>7041.93087260018</v>
      </c>
      <c r="M219" s="79">
        <v>0</v>
      </c>
      <c r="N219" s="79">
        <v>4.0000000000000001E-3</v>
      </c>
      <c r="O219" s="79">
        <v>5.9999999999999995E-4</v>
      </c>
    </row>
    <row r="220" spans="2:15">
      <c r="B220" t="s">
        <v>1965</v>
      </c>
      <c r="C220" t="s">
        <v>1807</v>
      </c>
      <c r="D220" t="s">
        <v>1139</v>
      </c>
      <c r="E220" t="s">
        <v>1134</v>
      </c>
      <c r="F220" t="s">
        <v>1966</v>
      </c>
      <c r="G220" t="s">
        <v>1207</v>
      </c>
      <c r="H220" t="s">
        <v>106</v>
      </c>
      <c r="I220" s="78">
        <v>1181.69</v>
      </c>
      <c r="J220" s="78">
        <v>99300</v>
      </c>
      <c r="K220" s="78">
        <v>0</v>
      </c>
      <c r="L220" s="78">
        <v>4183.2357760499999</v>
      </c>
      <c r="M220" s="79">
        <v>0</v>
      </c>
      <c r="N220" s="79">
        <v>2.3999999999999998E-3</v>
      </c>
      <c r="O220" s="79">
        <v>4.0000000000000002E-4</v>
      </c>
    </row>
    <row r="221" spans="2:15">
      <c r="B221" t="s">
        <v>1967</v>
      </c>
      <c r="C221" t="s">
        <v>1807</v>
      </c>
      <c r="D221" t="s">
        <v>1139</v>
      </c>
      <c r="E221" t="s">
        <v>1134</v>
      </c>
      <c r="F221" t="s">
        <v>1968</v>
      </c>
      <c r="G221" t="s">
        <v>1207</v>
      </c>
      <c r="H221" t="s">
        <v>106</v>
      </c>
      <c r="I221" s="78">
        <v>25742.22</v>
      </c>
      <c r="J221" s="78">
        <v>9342</v>
      </c>
      <c r="K221" s="78">
        <v>0</v>
      </c>
      <c r="L221" s="78">
        <v>8573.2481559059997</v>
      </c>
      <c r="M221" s="79">
        <v>0</v>
      </c>
      <c r="N221" s="79">
        <v>4.8999999999999998E-3</v>
      </c>
      <c r="O221" s="79">
        <v>8.0000000000000004E-4</v>
      </c>
    </row>
    <row r="222" spans="2:15">
      <c r="B222" t="s">
        <v>1969</v>
      </c>
      <c r="C222" t="s">
        <v>1970</v>
      </c>
      <c r="D222" t="s">
        <v>1139</v>
      </c>
      <c r="E222" t="s">
        <v>1134</v>
      </c>
      <c r="F222" t="s">
        <v>1971</v>
      </c>
      <c r="G222" t="s">
        <v>101</v>
      </c>
      <c r="H222" t="s">
        <v>110</v>
      </c>
      <c r="I222" s="78">
        <v>859.01</v>
      </c>
      <c r="J222" s="78">
        <v>33845</v>
      </c>
      <c r="K222" s="78">
        <v>0</v>
      </c>
      <c r="L222" s="78">
        <v>1133.9417641303501</v>
      </c>
      <c r="M222" s="79">
        <v>0</v>
      </c>
      <c r="N222" s="79">
        <v>5.9999999999999995E-4</v>
      </c>
      <c r="O222" s="79">
        <v>1E-4</v>
      </c>
    </row>
    <row r="223" spans="2:15">
      <c r="B223" t="s">
        <v>1972</v>
      </c>
      <c r="C223" t="s">
        <v>1973</v>
      </c>
      <c r="D223" t="s">
        <v>1139</v>
      </c>
      <c r="E223" t="s">
        <v>1134</v>
      </c>
      <c r="F223" t="s">
        <v>1974</v>
      </c>
      <c r="G223" t="s">
        <v>123</v>
      </c>
      <c r="H223" t="s">
        <v>106</v>
      </c>
      <c r="I223" s="78">
        <v>9095.3700000000008</v>
      </c>
      <c r="J223" s="78">
        <v>8697</v>
      </c>
      <c r="K223" s="78">
        <v>0</v>
      </c>
      <c r="L223" s="78">
        <v>2820.0017325284998</v>
      </c>
      <c r="M223" s="79">
        <v>0</v>
      </c>
      <c r="N223" s="79">
        <v>1.6000000000000001E-3</v>
      </c>
      <c r="O223" s="79">
        <v>2.9999999999999997E-4</v>
      </c>
    </row>
    <row r="224" spans="2:15">
      <c r="B224" t="s">
        <v>1975</v>
      </c>
      <c r="C224" t="s">
        <v>1976</v>
      </c>
      <c r="D224" t="s">
        <v>1139</v>
      </c>
      <c r="E224" t="s">
        <v>1134</v>
      </c>
      <c r="F224" t="s">
        <v>1977</v>
      </c>
      <c r="G224" t="s">
        <v>891</v>
      </c>
      <c r="H224" t="s">
        <v>106</v>
      </c>
      <c r="I224" s="78">
        <v>2779.14</v>
      </c>
      <c r="J224" s="78">
        <v>32407</v>
      </c>
      <c r="K224" s="78">
        <v>0</v>
      </c>
      <c r="L224" s="78">
        <v>3210.766982787</v>
      </c>
      <c r="M224" s="79">
        <v>1E-4</v>
      </c>
      <c r="N224" s="79">
        <v>1.8E-3</v>
      </c>
      <c r="O224" s="79">
        <v>2.9999999999999997E-4</v>
      </c>
    </row>
    <row r="225" spans="2:15">
      <c r="B225" t="s">
        <v>1978</v>
      </c>
      <c r="C225" t="s">
        <v>1979</v>
      </c>
      <c r="D225" t="s">
        <v>1139</v>
      </c>
      <c r="E225" t="s">
        <v>1134</v>
      </c>
      <c r="F225" t="s">
        <v>1469</v>
      </c>
      <c r="G225" t="s">
        <v>125</v>
      </c>
      <c r="H225" t="s">
        <v>106</v>
      </c>
      <c r="I225" s="78">
        <v>66588.06</v>
      </c>
      <c r="J225" s="78">
        <v>6766</v>
      </c>
      <c r="K225" s="78">
        <v>0</v>
      </c>
      <c r="L225" s="78">
        <v>16061.566117674</v>
      </c>
      <c r="M225" s="79">
        <v>1.2999999999999999E-3</v>
      </c>
      <c r="N225" s="79">
        <v>9.1000000000000004E-3</v>
      </c>
      <c r="O225" s="79">
        <v>1.5E-3</v>
      </c>
    </row>
    <row r="226" spans="2:15">
      <c r="B226" t="s">
        <v>262</v>
      </c>
      <c r="E226" s="16"/>
      <c r="F226" s="16"/>
      <c r="G226" s="16"/>
    </row>
    <row r="227" spans="2:15">
      <c r="B227" t="s">
        <v>381</v>
      </c>
      <c r="E227" s="16"/>
      <c r="F227" s="16"/>
      <c r="G227" s="16"/>
    </row>
    <row r="228" spans="2:15">
      <c r="B228" t="s">
        <v>382</v>
      </c>
      <c r="E228" s="16"/>
      <c r="F228" s="16"/>
      <c r="G228" s="16"/>
    </row>
    <row r="229" spans="2:15">
      <c r="B229" t="s">
        <v>383</v>
      </c>
      <c r="E229" s="16"/>
      <c r="F229" s="16"/>
      <c r="G229" s="16"/>
    </row>
    <row r="230" spans="2:15">
      <c r="B230" t="s">
        <v>384</v>
      </c>
      <c r="E230" s="16"/>
      <c r="F230" s="16"/>
      <c r="G230" s="16"/>
    </row>
    <row r="231" spans="2:15">
      <c r="E231" s="16"/>
      <c r="F231" s="16"/>
      <c r="G231" s="16"/>
    </row>
    <row r="232" spans="2:15">
      <c r="E232" s="16"/>
      <c r="F232" s="16"/>
      <c r="G232" s="16"/>
    </row>
    <row r="233" spans="2:15">
      <c r="E233" s="16"/>
      <c r="F233" s="16"/>
      <c r="G233" s="16"/>
    </row>
    <row r="234" spans="2:15">
      <c r="E234" s="16"/>
      <c r="F234" s="16"/>
      <c r="G234" s="16"/>
    </row>
    <row r="235" spans="2:15">
      <c r="E235" s="16"/>
      <c r="F235" s="16"/>
      <c r="G235" s="16"/>
    </row>
    <row r="236" spans="2:15">
      <c r="E236" s="16"/>
      <c r="F236" s="16"/>
      <c r="G236" s="16"/>
    </row>
    <row r="237" spans="2:15">
      <c r="E237" s="16"/>
      <c r="F237" s="16"/>
      <c r="G237" s="16"/>
    </row>
    <row r="238" spans="2:15">
      <c r="E238" s="16"/>
      <c r="F238" s="16"/>
      <c r="G238" s="16"/>
    </row>
    <row r="239" spans="2:15">
      <c r="E239" s="16"/>
      <c r="F239" s="16"/>
      <c r="G239" s="16"/>
    </row>
    <row r="240" spans="2:15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3627</v>
      </c>
    </row>
    <row r="3" spans="2:63" s="1" customFormat="1">
      <c r="B3" s="2" t="s">
        <v>2</v>
      </c>
      <c r="C3" s="26" t="s">
        <v>3628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3"/>
      <c r="BK6" s="19"/>
    </row>
    <row r="7" spans="2:63" ht="26.25" customHeight="1">
      <c r="B7" s="131" t="s">
        <v>194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3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34281945.960000001</v>
      </c>
      <c r="I11" s="7"/>
      <c r="J11" s="76">
        <v>33.653770000000002</v>
      </c>
      <c r="K11" s="76">
        <v>1001967.0307980066</v>
      </c>
      <c r="L11" s="7"/>
      <c r="M11" s="77">
        <v>1</v>
      </c>
      <c r="N11" s="77">
        <v>9.2100000000000001E-2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20964456.870000001</v>
      </c>
      <c r="J12" s="82">
        <v>0</v>
      </c>
      <c r="K12" s="82">
        <v>186964.19630141</v>
      </c>
      <c r="M12" s="81">
        <v>0.18659999999999999</v>
      </c>
      <c r="N12" s="81">
        <v>1.72E-2</v>
      </c>
    </row>
    <row r="13" spans="2:63">
      <c r="B13" s="80" t="s">
        <v>1980</v>
      </c>
      <c r="D13" s="16"/>
      <c r="E13" s="16"/>
      <c r="F13" s="16"/>
      <c r="G13" s="16"/>
      <c r="H13" s="82">
        <v>6447099.29</v>
      </c>
      <c r="J13" s="82">
        <v>0</v>
      </c>
      <c r="K13" s="82">
        <v>126678.05159776</v>
      </c>
      <c r="M13" s="81">
        <v>0.12640000000000001</v>
      </c>
      <c r="N13" s="81">
        <v>1.1599999999999999E-2</v>
      </c>
    </row>
    <row r="14" spans="2:63">
      <c r="B14" t="s">
        <v>1981</v>
      </c>
      <c r="C14" t="s">
        <v>1982</v>
      </c>
      <c r="D14" t="s">
        <v>100</v>
      </c>
      <c r="E14" t="s">
        <v>1983</v>
      </c>
      <c r="F14" t="s">
        <v>1984</v>
      </c>
      <c r="G14" t="s">
        <v>102</v>
      </c>
      <c r="H14" s="78">
        <v>843910.4</v>
      </c>
      <c r="I14" s="78">
        <v>1253</v>
      </c>
      <c r="J14" s="78">
        <v>0</v>
      </c>
      <c r="K14" s="78">
        <v>10574.197312</v>
      </c>
      <c r="L14" s="79">
        <v>4.1000000000000003E-3</v>
      </c>
      <c r="M14" s="79">
        <v>1.06E-2</v>
      </c>
      <c r="N14" s="79">
        <v>1E-3</v>
      </c>
    </row>
    <row r="15" spans="2:63">
      <c r="B15" t="s">
        <v>1985</v>
      </c>
      <c r="C15" t="s">
        <v>1986</v>
      </c>
      <c r="D15" t="s">
        <v>100</v>
      </c>
      <c r="E15" t="s">
        <v>1983</v>
      </c>
      <c r="F15" t="s">
        <v>1984</v>
      </c>
      <c r="G15" t="s">
        <v>102</v>
      </c>
      <c r="H15" s="78">
        <v>1285180.51</v>
      </c>
      <c r="I15" s="78">
        <v>1853</v>
      </c>
      <c r="J15" s="78">
        <v>0</v>
      </c>
      <c r="K15" s="78">
        <v>23814.394850299999</v>
      </c>
      <c r="L15" s="79">
        <v>1.7299999999999999E-2</v>
      </c>
      <c r="M15" s="79">
        <v>2.3800000000000002E-2</v>
      </c>
      <c r="N15" s="79">
        <v>2.2000000000000001E-3</v>
      </c>
    </row>
    <row r="16" spans="2:63">
      <c r="B16" t="s">
        <v>1987</v>
      </c>
      <c r="C16" t="s">
        <v>1988</v>
      </c>
      <c r="D16" t="s">
        <v>100</v>
      </c>
      <c r="E16" t="s">
        <v>1989</v>
      </c>
      <c r="F16" t="s">
        <v>1984</v>
      </c>
      <c r="G16" t="s">
        <v>102</v>
      </c>
      <c r="H16" s="78">
        <v>1543440.95</v>
      </c>
      <c r="I16" s="78">
        <v>1249</v>
      </c>
      <c r="J16" s="78">
        <v>0</v>
      </c>
      <c r="K16" s="78">
        <v>19277.577465499999</v>
      </c>
      <c r="L16" s="79">
        <v>3.8E-3</v>
      </c>
      <c r="M16" s="79">
        <v>1.9199999999999998E-2</v>
      </c>
      <c r="N16" s="79">
        <v>1.8E-3</v>
      </c>
    </row>
    <row r="17" spans="2:14">
      <c r="B17" t="s">
        <v>1990</v>
      </c>
      <c r="C17" t="s">
        <v>1991</v>
      </c>
      <c r="D17" t="s">
        <v>100</v>
      </c>
      <c r="E17" t="s">
        <v>1989</v>
      </c>
      <c r="F17" t="s">
        <v>1984</v>
      </c>
      <c r="G17" t="s">
        <v>102</v>
      </c>
      <c r="H17" s="78">
        <v>542.27</v>
      </c>
      <c r="I17" s="78">
        <v>832.8</v>
      </c>
      <c r="J17" s="78">
        <v>0</v>
      </c>
      <c r="K17" s="78">
        <v>4.51602456</v>
      </c>
      <c r="L17" s="79">
        <v>0</v>
      </c>
      <c r="M17" s="79">
        <v>0</v>
      </c>
      <c r="N17" s="79">
        <v>0</v>
      </c>
    </row>
    <row r="18" spans="2:14">
      <c r="B18" t="s">
        <v>1992</v>
      </c>
      <c r="C18" t="s">
        <v>1993</v>
      </c>
      <c r="D18" t="s">
        <v>100</v>
      </c>
      <c r="E18" t="s">
        <v>1989</v>
      </c>
      <c r="F18" t="s">
        <v>1984</v>
      </c>
      <c r="G18" t="s">
        <v>102</v>
      </c>
      <c r="H18" s="78">
        <v>311806.25</v>
      </c>
      <c r="I18" s="78">
        <v>1834</v>
      </c>
      <c r="J18" s="78">
        <v>0</v>
      </c>
      <c r="K18" s="78">
        <v>5718.5266250000004</v>
      </c>
      <c r="L18" s="79">
        <v>1.4E-3</v>
      </c>
      <c r="M18" s="79">
        <v>5.7000000000000002E-3</v>
      </c>
      <c r="N18" s="79">
        <v>5.0000000000000001E-4</v>
      </c>
    </row>
    <row r="19" spans="2:14">
      <c r="B19" t="s">
        <v>1994</v>
      </c>
      <c r="C19" t="s">
        <v>1995</v>
      </c>
      <c r="D19" t="s">
        <v>100</v>
      </c>
      <c r="E19" t="s">
        <v>1996</v>
      </c>
      <c r="F19" t="s">
        <v>1984</v>
      </c>
      <c r="G19" t="s">
        <v>102</v>
      </c>
      <c r="H19" s="78">
        <v>241988.77</v>
      </c>
      <c r="I19" s="78">
        <v>12280</v>
      </c>
      <c r="J19" s="78">
        <v>0</v>
      </c>
      <c r="K19" s="78">
        <v>29716.220956000001</v>
      </c>
      <c r="L19" s="79">
        <v>2.3999999999999998E-3</v>
      </c>
      <c r="M19" s="79">
        <v>2.9700000000000001E-2</v>
      </c>
      <c r="N19" s="79">
        <v>2.7000000000000001E-3</v>
      </c>
    </row>
    <row r="20" spans="2:14">
      <c r="B20" t="s">
        <v>1997</v>
      </c>
      <c r="C20" t="s">
        <v>1998</v>
      </c>
      <c r="D20" t="s">
        <v>100</v>
      </c>
      <c r="E20" t="s">
        <v>1996</v>
      </c>
      <c r="F20" t="s">
        <v>1984</v>
      </c>
      <c r="G20" t="s">
        <v>102</v>
      </c>
      <c r="H20" s="78">
        <v>17928.86</v>
      </c>
      <c r="I20" s="78">
        <v>18050</v>
      </c>
      <c r="J20" s="78">
        <v>0</v>
      </c>
      <c r="K20" s="78">
        <v>3236.1592300000002</v>
      </c>
      <c r="L20" s="79">
        <v>6.9999999999999999E-4</v>
      </c>
      <c r="M20" s="79">
        <v>3.2000000000000002E-3</v>
      </c>
      <c r="N20" s="79">
        <v>2.9999999999999997E-4</v>
      </c>
    </row>
    <row r="21" spans="2:14">
      <c r="B21" t="s">
        <v>1999</v>
      </c>
      <c r="C21" t="s">
        <v>2000</v>
      </c>
      <c r="D21" t="s">
        <v>100</v>
      </c>
      <c r="E21" t="s">
        <v>2001</v>
      </c>
      <c r="F21" t="s">
        <v>1984</v>
      </c>
      <c r="G21" t="s">
        <v>102</v>
      </c>
      <c r="H21" s="78">
        <v>1057429.8999999999</v>
      </c>
      <c r="I21" s="78">
        <v>1268</v>
      </c>
      <c r="J21" s="78">
        <v>0</v>
      </c>
      <c r="K21" s="78">
        <v>13408.211132</v>
      </c>
      <c r="L21" s="79">
        <v>2E-3</v>
      </c>
      <c r="M21" s="79">
        <v>1.34E-2</v>
      </c>
      <c r="N21" s="79">
        <v>1.1999999999999999E-3</v>
      </c>
    </row>
    <row r="22" spans="2:14">
      <c r="B22" t="s">
        <v>2002</v>
      </c>
      <c r="C22" t="s">
        <v>2003</v>
      </c>
      <c r="D22" t="s">
        <v>100</v>
      </c>
      <c r="E22" t="s">
        <v>2001</v>
      </c>
      <c r="F22" t="s">
        <v>1984</v>
      </c>
      <c r="G22" t="s">
        <v>102</v>
      </c>
      <c r="H22" s="78">
        <v>0.16</v>
      </c>
      <c r="I22" s="78">
        <v>1313</v>
      </c>
      <c r="J22" s="78">
        <v>0</v>
      </c>
      <c r="K22" s="78">
        <v>2.1007999999999999E-3</v>
      </c>
      <c r="L22" s="79">
        <v>0</v>
      </c>
      <c r="M22" s="79">
        <v>0</v>
      </c>
      <c r="N22" s="79">
        <v>0</v>
      </c>
    </row>
    <row r="23" spans="2:14">
      <c r="B23" t="s">
        <v>2004</v>
      </c>
      <c r="C23" t="s">
        <v>2005</v>
      </c>
      <c r="D23" t="s">
        <v>100</v>
      </c>
      <c r="E23" t="s">
        <v>2001</v>
      </c>
      <c r="F23" t="s">
        <v>1984</v>
      </c>
      <c r="G23" t="s">
        <v>102</v>
      </c>
      <c r="H23" s="78">
        <v>1144871.22</v>
      </c>
      <c r="I23" s="78">
        <v>1828</v>
      </c>
      <c r="J23" s="78">
        <v>0</v>
      </c>
      <c r="K23" s="78">
        <v>20928.245901599999</v>
      </c>
      <c r="L23" s="79">
        <v>6.4999999999999997E-3</v>
      </c>
      <c r="M23" s="79">
        <v>2.0899999999999998E-2</v>
      </c>
      <c r="N23" s="79">
        <v>1.9E-3</v>
      </c>
    </row>
    <row r="24" spans="2:14">
      <c r="B24" s="80" t="s">
        <v>2006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2007</v>
      </c>
      <c r="D26" s="16"/>
      <c r="E26" s="16"/>
      <c r="F26" s="16"/>
      <c r="G26" s="16"/>
      <c r="H26" s="82">
        <v>14517357.58</v>
      </c>
      <c r="J26" s="82">
        <v>0</v>
      </c>
      <c r="K26" s="82">
        <v>60286.144703650003</v>
      </c>
      <c r="M26" s="81">
        <v>6.0199999999999997E-2</v>
      </c>
      <c r="N26" s="81">
        <v>5.4999999999999997E-3</v>
      </c>
    </row>
    <row r="27" spans="2:14">
      <c r="B27" t="s">
        <v>2008</v>
      </c>
      <c r="C27" t="s">
        <v>2009</v>
      </c>
      <c r="D27" t="s">
        <v>100</v>
      </c>
      <c r="E27" t="s">
        <v>1983</v>
      </c>
      <c r="F27" t="s">
        <v>2010</v>
      </c>
      <c r="G27" t="s">
        <v>102</v>
      </c>
      <c r="H27" s="78">
        <v>3837033.86</v>
      </c>
      <c r="I27" s="78">
        <v>322.18</v>
      </c>
      <c r="J27" s="78">
        <v>0</v>
      </c>
      <c r="K27" s="78">
        <v>12362.155690148</v>
      </c>
      <c r="L27" s="79">
        <v>1.24E-2</v>
      </c>
      <c r="M27" s="79">
        <v>1.23E-2</v>
      </c>
      <c r="N27" s="79">
        <v>1.1000000000000001E-3</v>
      </c>
    </row>
    <row r="28" spans="2:14">
      <c r="B28" t="s">
        <v>2011</v>
      </c>
      <c r="C28" t="s">
        <v>2012</v>
      </c>
      <c r="D28" t="s">
        <v>100</v>
      </c>
      <c r="E28" t="s">
        <v>1983</v>
      </c>
      <c r="F28" t="s">
        <v>2010</v>
      </c>
      <c r="G28" t="s">
        <v>102</v>
      </c>
      <c r="H28" s="78">
        <v>248097.26</v>
      </c>
      <c r="I28" s="78">
        <v>350</v>
      </c>
      <c r="J28" s="78">
        <v>0</v>
      </c>
      <c r="K28" s="78">
        <v>868.34041000000002</v>
      </c>
      <c r="L28" s="79">
        <v>1.1000000000000001E-3</v>
      </c>
      <c r="M28" s="79">
        <v>8.9999999999999998E-4</v>
      </c>
      <c r="N28" s="79">
        <v>1E-4</v>
      </c>
    </row>
    <row r="29" spans="2:14">
      <c r="B29" t="s">
        <v>2013</v>
      </c>
      <c r="C29" t="s">
        <v>2014</v>
      </c>
      <c r="D29" t="s">
        <v>100</v>
      </c>
      <c r="E29" t="s">
        <v>1983</v>
      </c>
      <c r="F29" t="s">
        <v>2010</v>
      </c>
      <c r="G29" t="s">
        <v>102</v>
      </c>
      <c r="H29" s="78">
        <v>312108.42</v>
      </c>
      <c r="I29" s="78">
        <v>334.15</v>
      </c>
      <c r="J29" s="78">
        <v>0</v>
      </c>
      <c r="K29" s="78">
        <v>1042.9102854299999</v>
      </c>
      <c r="L29" s="79">
        <v>1.2999999999999999E-3</v>
      </c>
      <c r="M29" s="79">
        <v>1E-3</v>
      </c>
      <c r="N29" s="79">
        <v>1E-4</v>
      </c>
    </row>
    <row r="30" spans="2:14">
      <c r="B30" t="s">
        <v>2015</v>
      </c>
      <c r="C30" t="s">
        <v>2016</v>
      </c>
      <c r="D30" t="s">
        <v>100</v>
      </c>
      <c r="E30" t="s">
        <v>1983</v>
      </c>
      <c r="F30" t="s">
        <v>2010</v>
      </c>
      <c r="G30" t="s">
        <v>102</v>
      </c>
      <c r="H30" s="78">
        <v>423732.02</v>
      </c>
      <c r="I30" s="78">
        <v>309.06</v>
      </c>
      <c r="J30" s="78">
        <v>0</v>
      </c>
      <c r="K30" s="78">
        <v>1309.586181012</v>
      </c>
      <c r="L30" s="79">
        <v>2.8999999999999998E-3</v>
      </c>
      <c r="M30" s="79">
        <v>1.2999999999999999E-3</v>
      </c>
      <c r="N30" s="79">
        <v>1E-4</v>
      </c>
    </row>
    <row r="31" spans="2:14">
      <c r="B31" t="s">
        <v>2017</v>
      </c>
      <c r="C31" t="s">
        <v>2018</v>
      </c>
      <c r="D31" t="s">
        <v>100</v>
      </c>
      <c r="E31" t="s">
        <v>1989</v>
      </c>
      <c r="F31" t="s">
        <v>2010</v>
      </c>
      <c r="G31" t="s">
        <v>102</v>
      </c>
      <c r="H31" s="78">
        <v>2053382.1</v>
      </c>
      <c r="I31" s="78">
        <v>322.83</v>
      </c>
      <c r="J31" s="78">
        <v>0</v>
      </c>
      <c r="K31" s="78">
        <v>6628.9334334300002</v>
      </c>
      <c r="L31" s="79">
        <v>1.5E-3</v>
      </c>
      <c r="M31" s="79">
        <v>6.6E-3</v>
      </c>
      <c r="N31" s="79">
        <v>5.9999999999999995E-4</v>
      </c>
    </row>
    <row r="32" spans="2:14">
      <c r="B32" t="s">
        <v>2019</v>
      </c>
      <c r="C32" t="s">
        <v>2020</v>
      </c>
      <c r="D32" t="s">
        <v>100</v>
      </c>
      <c r="E32" t="s">
        <v>1989</v>
      </c>
      <c r="F32" t="s">
        <v>2010</v>
      </c>
      <c r="G32" t="s">
        <v>102</v>
      </c>
      <c r="H32" s="78">
        <v>1015609.08</v>
      </c>
      <c r="I32" s="78">
        <v>347.66</v>
      </c>
      <c r="J32" s="78">
        <v>0</v>
      </c>
      <c r="K32" s="78">
        <v>3530.866527528</v>
      </c>
      <c r="L32" s="79">
        <v>1E-3</v>
      </c>
      <c r="M32" s="79">
        <v>3.5000000000000001E-3</v>
      </c>
      <c r="N32" s="79">
        <v>2.9999999999999997E-4</v>
      </c>
    </row>
    <row r="33" spans="2:14">
      <c r="B33" t="s">
        <v>2021</v>
      </c>
      <c r="C33" t="s">
        <v>2022</v>
      </c>
      <c r="D33" t="s">
        <v>100</v>
      </c>
      <c r="E33" t="s">
        <v>1989</v>
      </c>
      <c r="F33" t="s">
        <v>2010</v>
      </c>
      <c r="G33" t="s">
        <v>102</v>
      </c>
      <c r="H33" s="78">
        <v>655759.30000000005</v>
      </c>
      <c r="I33" s="78">
        <v>331.08</v>
      </c>
      <c r="J33" s="78">
        <v>0</v>
      </c>
      <c r="K33" s="78">
        <v>2171.0878904400001</v>
      </c>
      <c r="L33" s="79">
        <v>2.0000000000000001E-4</v>
      </c>
      <c r="M33" s="79">
        <v>2.2000000000000001E-3</v>
      </c>
      <c r="N33" s="79">
        <v>2.0000000000000001E-4</v>
      </c>
    </row>
    <row r="34" spans="2:14">
      <c r="B34" t="s">
        <v>2023</v>
      </c>
      <c r="C34" t="s">
        <v>2024</v>
      </c>
      <c r="D34" t="s">
        <v>100</v>
      </c>
      <c r="E34" t="s">
        <v>1989</v>
      </c>
      <c r="F34" t="s">
        <v>2010</v>
      </c>
      <c r="G34" t="s">
        <v>102</v>
      </c>
      <c r="H34" s="78">
        <v>216812.84</v>
      </c>
      <c r="I34" s="78">
        <v>310.85000000000002</v>
      </c>
      <c r="J34" s="78">
        <v>0</v>
      </c>
      <c r="K34" s="78">
        <v>673.96271314000001</v>
      </c>
      <c r="L34" s="79">
        <v>2.0000000000000001E-4</v>
      </c>
      <c r="M34" s="79">
        <v>6.9999999999999999E-4</v>
      </c>
      <c r="N34" s="79">
        <v>1E-4</v>
      </c>
    </row>
    <row r="35" spans="2:14">
      <c r="B35" t="s">
        <v>2025</v>
      </c>
      <c r="C35" t="s">
        <v>2026</v>
      </c>
      <c r="D35" t="s">
        <v>100</v>
      </c>
      <c r="E35" t="s">
        <v>1996</v>
      </c>
      <c r="F35" t="s">
        <v>2010</v>
      </c>
      <c r="G35" t="s">
        <v>102</v>
      </c>
      <c r="H35" s="78">
        <v>2132.9499999999998</v>
      </c>
      <c r="I35" s="78">
        <v>3314.37</v>
      </c>
      <c r="J35" s="78">
        <v>0</v>
      </c>
      <c r="K35" s="78">
        <v>70.693854915000003</v>
      </c>
      <c r="L35" s="79">
        <v>0</v>
      </c>
      <c r="M35" s="79">
        <v>1E-4</v>
      </c>
      <c r="N35" s="79">
        <v>0</v>
      </c>
    </row>
    <row r="36" spans="2:14">
      <c r="B36" t="s">
        <v>2027</v>
      </c>
      <c r="C36" t="s">
        <v>2028</v>
      </c>
      <c r="D36" t="s">
        <v>100</v>
      </c>
      <c r="E36" t="s">
        <v>1996</v>
      </c>
      <c r="F36" t="s">
        <v>2010</v>
      </c>
      <c r="G36" t="s">
        <v>102</v>
      </c>
      <c r="H36" s="78">
        <v>9450.57</v>
      </c>
      <c r="I36" s="78">
        <v>3083.05</v>
      </c>
      <c r="J36" s="78">
        <v>0</v>
      </c>
      <c r="K36" s="78">
        <v>291.36579838500001</v>
      </c>
      <c r="L36" s="79">
        <v>2.0000000000000001E-4</v>
      </c>
      <c r="M36" s="79">
        <v>2.9999999999999997E-4</v>
      </c>
      <c r="N36" s="79">
        <v>0</v>
      </c>
    </row>
    <row r="37" spans="2:14">
      <c r="B37" t="s">
        <v>2029</v>
      </c>
      <c r="C37" t="s">
        <v>2030</v>
      </c>
      <c r="D37" t="s">
        <v>100</v>
      </c>
      <c r="E37" t="s">
        <v>1996</v>
      </c>
      <c r="F37" t="s">
        <v>2010</v>
      </c>
      <c r="G37" t="s">
        <v>102</v>
      </c>
      <c r="H37" s="78">
        <v>294196.24</v>
      </c>
      <c r="I37" s="78">
        <v>3205</v>
      </c>
      <c r="J37" s="78">
        <v>0</v>
      </c>
      <c r="K37" s="78">
        <v>9428.9894920000006</v>
      </c>
      <c r="L37" s="79">
        <v>2.0999999999999999E-3</v>
      </c>
      <c r="M37" s="79">
        <v>9.4000000000000004E-3</v>
      </c>
      <c r="N37" s="79">
        <v>8.9999999999999998E-4</v>
      </c>
    </row>
    <row r="38" spans="2:14">
      <c r="B38" t="s">
        <v>2031</v>
      </c>
      <c r="C38" t="s">
        <v>2032</v>
      </c>
      <c r="D38" t="s">
        <v>100</v>
      </c>
      <c r="E38" t="s">
        <v>1996</v>
      </c>
      <c r="F38" t="s">
        <v>2010</v>
      </c>
      <c r="G38" t="s">
        <v>102</v>
      </c>
      <c r="H38" s="78">
        <v>117068.36</v>
      </c>
      <c r="I38" s="78">
        <v>3489.83</v>
      </c>
      <c r="J38" s="78">
        <v>0</v>
      </c>
      <c r="K38" s="78">
        <v>4085.4867477879998</v>
      </c>
      <c r="L38" s="79">
        <v>5.1000000000000004E-3</v>
      </c>
      <c r="M38" s="79">
        <v>4.1000000000000003E-3</v>
      </c>
      <c r="N38" s="79">
        <v>4.0000000000000002E-4</v>
      </c>
    </row>
    <row r="39" spans="2:14">
      <c r="B39" t="s">
        <v>2033</v>
      </c>
      <c r="C39" t="s">
        <v>2034</v>
      </c>
      <c r="D39" t="s">
        <v>100</v>
      </c>
      <c r="E39" t="s">
        <v>2001</v>
      </c>
      <c r="F39" t="s">
        <v>2010</v>
      </c>
      <c r="G39" t="s">
        <v>102</v>
      </c>
      <c r="H39" s="78">
        <v>191466.23999999999</v>
      </c>
      <c r="I39" s="78">
        <v>310.3</v>
      </c>
      <c r="J39" s="78">
        <v>0</v>
      </c>
      <c r="K39" s="78">
        <v>594.11974271999998</v>
      </c>
      <c r="L39" s="79">
        <v>1E-4</v>
      </c>
      <c r="M39" s="79">
        <v>5.9999999999999995E-4</v>
      </c>
      <c r="N39" s="79">
        <v>1E-4</v>
      </c>
    </row>
    <row r="40" spans="2:14">
      <c r="B40" t="s">
        <v>2035</v>
      </c>
      <c r="C40" t="s">
        <v>2036</v>
      </c>
      <c r="D40" t="s">
        <v>100</v>
      </c>
      <c r="E40" t="s">
        <v>2001</v>
      </c>
      <c r="F40" t="s">
        <v>2010</v>
      </c>
      <c r="G40" t="s">
        <v>102</v>
      </c>
      <c r="H40" s="78">
        <v>298182.34999999998</v>
      </c>
      <c r="I40" s="78">
        <v>331.5</v>
      </c>
      <c r="J40" s="78">
        <v>0</v>
      </c>
      <c r="K40" s="78">
        <v>988.47449025000003</v>
      </c>
      <c r="L40" s="79">
        <v>1E-4</v>
      </c>
      <c r="M40" s="79">
        <v>1E-3</v>
      </c>
      <c r="N40" s="79">
        <v>1E-4</v>
      </c>
    </row>
    <row r="41" spans="2:14">
      <c r="B41" t="s">
        <v>2037</v>
      </c>
      <c r="C41" t="s">
        <v>2038</v>
      </c>
      <c r="D41" t="s">
        <v>100</v>
      </c>
      <c r="E41" t="s">
        <v>2001</v>
      </c>
      <c r="F41" t="s">
        <v>2010</v>
      </c>
      <c r="G41" t="s">
        <v>102</v>
      </c>
      <c r="H41" s="78">
        <v>2599188.27</v>
      </c>
      <c r="I41" s="78">
        <v>321.8</v>
      </c>
      <c r="J41" s="78">
        <v>0</v>
      </c>
      <c r="K41" s="78">
        <v>8364.1878528599991</v>
      </c>
      <c r="L41" s="79">
        <v>1.4E-3</v>
      </c>
      <c r="M41" s="79">
        <v>8.3000000000000001E-3</v>
      </c>
      <c r="N41" s="79">
        <v>8.0000000000000004E-4</v>
      </c>
    </row>
    <row r="42" spans="2:14">
      <c r="B42" t="s">
        <v>2039</v>
      </c>
      <c r="C42" t="s">
        <v>2040</v>
      </c>
      <c r="D42" t="s">
        <v>100</v>
      </c>
      <c r="E42" t="s">
        <v>2001</v>
      </c>
      <c r="F42" t="s">
        <v>2010</v>
      </c>
      <c r="G42" t="s">
        <v>102</v>
      </c>
      <c r="H42" s="78">
        <v>2243137.7200000002</v>
      </c>
      <c r="I42" s="78">
        <v>351.07</v>
      </c>
      <c r="J42" s="78">
        <v>0</v>
      </c>
      <c r="K42" s="78">
        <v>7874.9835936039999</v>
      </c>
      <c r="L42" s="79">
        <v>2.5000000000000001E-3</v>
      </c>
      <c r="M42" s="79">
        <v>7.9000000000000008E-3</v>
      </c>
      <c r="N42" s="79">
        <v>6.9999999999999999E-4</v>
      </c>
    </row>
    <row r="43" spans="2:14">
      <c r="B43" s="80" t="s">
        <v>2041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223</v>
      </c>
      <c r="C44" t="s">
        <v>223</v>
      </c>
      <c r="D44" s="16"/>
      <c r="E44" s="16"/>
      <c r="F44" t="s">
        <v>223</v>
      </c>
      <c r="G44" t="s">
        <v>223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1130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223</v>
      </c>
      <c r="C46" t="s">
        <v>223</v>
      </c>
      <c r="D46" s="16"/>
      <c r="E46" s="16"/>
      <c r="F46" t="s">
        <v>223</v>
      </c>
      <c r="G46" t="s">
        <v>223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2042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223</v>
      </c>
      <c r="C48" t="s">
        <v>223</v>
      </c>
      <c r="D48" s="16"/>
      <c r="E48" s="16"/>
      <c r="F48" t="s">
        <v>223</v>
      </c>
      <c r="G48" t="s">
        <v>223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260</v>
      </c>
      <c r="D49" s="16"/>
      <c r="E49" s="16"/>
      <c r="F49" s="16"/>
      <c r="G49" s="16"/>
      <c r="H49" s="82">
        <v>13317489.09</v>
      </c>
      <c r="J49" s="82">
        <v>33.653770000000002</v>
      </c>
      <c r="K49" s="82">
        <v>815002.8344965966</v>
      </c>
      <c r="M49" s="81">
        <v>0.81340000000000001</v>
      </c>
      <c r="N49" s="81">
        <v>7.4899999999999994E-2</v>
      </c>
    </row>
    <row r="50" spans="2:14">
      <c r="B50" s="80" t="s">
        <v>2043</v>
      </c>
      <c r="D50" s="16"/>
      <c r="E50" s="16"/>
      <c r="F50" s="16"/>
      <c r="G50" s="16"/>
      <c r="H50" s="82">
        <v>11963759.1</v>
      </c>
      <c r="J50" s="82">
        <v>33.653770000000002</v>
      </c>
      <c r="K50" s="82">
        <v>735069.59108520078</v>
      </c>
      <c r="M50" s="81">
        <v>0.73360000000000003</v>
      </c>
      <c r="N50" s="81">
        <v>6.7599999999999993E-2</v>
      </c>
    </row>
    <row r="51" spans="2:14">
      <c r="B51" t="s">
        <v>2044</v>
      </c>
      <c r="C51" t="s">
        <v>2045</v>
      </c>
      <c r="D51" t="s">
        <v>1139</v>
      </c>
      <c r="E51" t="s">
        <v>2046</v>
      </c>
      <c r="F51" t="s">
        <v>1177</v>
      </c>
      <c r="G51" t="s">
        <v>106</v>
      </c>
      <c r="H51" s="78">
        <v>4040.06</v>
      </c>
      <c r="I51" s="78">
        <v>384.21</v>
      </c>
      <c r="J51" s="78">
        <v>0</v>
      </c>
      <c r="K51" s="78">
        <v>55.33705128519</v>
      </c>
      <c r="L51" s="79">
        <v>0</v>
      </c>
      <c r="M51" s="79">
        <v>1E-4</v>
      </c>
      <c r="N51" s="79">
        <v>0</v>
      </c>
    </row>
    <row r="52" spans="2:14">
      <c r="B52" t="s">
        <v>2047</v>
      </c>
      <c r="C52" t="s">
        <v>2048</v>
      </c>
      <c r="D52" t="s">
        <v>1139</v>
      </c>
      <c r="E52" t="s">
        <v>2049</v>
      </c>
      <c r="F52" t="s">
        <v>1177</v>
      </c>
      <c r="G52" t="s">
        <v>205</v>
      </c>
      <c r="H52" s="78">
        <v>3650830.73</v>
      </c>
      <c r="I52" s="78">
        <v>2390</v>
      </c>
      <c r="J52" s="78">
        <v>0</v>
      </c>
      <c r="K52" s="78">
        <v>40041.2527057283</v>
      </c>
      <c r="L52" s="79">
        <v>1.5800000000000002E-2</v>
      </c>
      <c r="M52" s="79">
        <v>0.04</v>
      </c>
      <c r="N52" s="79">
        <v>3.7000000000000002E-3</v>
      </c>
    </row>
    <row r="53" spans="2:14">
      <c r="B53" t="s">
        <v>2050</v>
      </c>
      <c r="C53" t="s">
        <v>2051</v>
      </c>
      <c r="D53" t="s">
        <v>1139</v>
      </c>
      <c r="E53" t="s">
        <v>2052</v>
      </c>
      <c r="F53" t="s">
        <v>1177</v>
      </c>
      <c r="G53" t="s">
        <v>106</v>
      </c>
      <c r="H53" s="78">
        <v>49569.760000000002</v>
      </c>
      <c r="I53" s="78">
        <v>11446</v>
      </c>
      <c r="J53" s="78">
        <v>0</v>
      </c>
      <c r="K53" s="78">
        <v>20226.935611024001</v>
      </c>
      <c r="L53" s="79">
        <v>2.0000000000000001E-4</v>
      </c>
      <c r="M53" s="79">
        <v>2.0199999999999999E-2</v>
      </c>
      <c r="N53" s="79">
        <v>1.9E-3</v>
      </c>
    </row>
    <row r="54" spans="2:14">
      <c r="B54" t="s">
        <v>2053</v>
      </c>
      <c r="C54" t="s">
        <v>2054</v>
      </c>
      <c r="D54" t="s">
        <v>1139</v>
      </c>
      <c r="E54" t="s">
        <v>2055</v>
      </c>
      <c r="F54" t="s">
        <v>1177</v>
      </c>
      <c r="G54" t="s">
        <v>106</v>
      </c>
      <c r="H54" s="78">
        <v>103333.5</v>
      </c>
      <c r="I54" s="78">
        <v>4424</v>
      </c>
      <c r="J54" s="78">
        <v>0</v>
      </c>
      <c r="K54" s="78">
        <v>16297.3049526</v>
      </c>
      <c r="L54" s="79">
        <v>0</v>
      </c>
      <c r="M54" s="79">
        <v>1.6299999999999999E-2</v>
      </c>
      <c r="N54" s="79">
        <v>1.5E-3</v>
      </c>
    </row>
    <row r="55" spans="2:14">
      <c r="B55" t="s">
        <v>2056</v>
      </c>
      <c r="C55" t="s">
        <v>2057</v>
      </c>
      <c r="D55" t="s">
        <v>1133</v>
      </c>
      <c r="E55" t="s">
        <v>2058</v>
      </c>
      <c r="F55" t="s">
        <v>1177</v>
      </c>
      <c r="G55" t="s">
        <v>106</v>
      </c>
      <c r="H55" s="78">
        <v>138693.26</v>
      </c>
      <c r="I55" s="78">
        <v>5447</v>
      </c>
      <c r="J55" s="78">
        <v>0</v>
      </c>
      <c r="K55" s="78">
        <v>26932.226974393001</v>
      </c>
      <c r="L55" s="79">
        <v>8.0000000000000004E-4</v>
      </c>
      <c r="M55" s="79">
        <v>2.69E-2</v>
      </c>
      <c r="N55" s="79">
        <v>2.5000000000000001E-3</v>
      </c>
    </row>
    <row r="56" spans="2:14">
      <c r="B56" t="s">
        <v>2059</v>
      </c>
      <c r="C56" t="s">
        <v>2060</v>
      </c>
      <c r="D56" t="s">
        <v>1139</v>
      </c>
      <c r="E56" t="s">
        <v>2061</v>
      </c>
      <c r="F56" t="s">
        <v>1177</v>
      </c>
      <c r="G56" t="s">
        <v>116</v>
      </c>
      <c r="H56" s="78">
        <v>216287.02</v>
      </c>
      <c r="I56" s="78">
        <v>3065.9999999999927</v>
      </c>
      <c r="J56" s="78">
        <v>0</v>
      </c>
      <c r="K56" s="78">
        <v>16579.726355006602</v>
      </c>
      <c r="L56" s="79">
        <v>0</v>
      </c>
      <c r="M56" s="79">
        <v>1.6500000000000001E-2</v>
      </c>
      <c r="N56" s="79">
        <v>1.5E-3</v>
      </c>
    </row>
    <row r="57" spans="2:14">
      <c r="B57" t="s">
        <v>2062</v>
      </c>
      <c r="C57" t="s">
        <v>2063</v>
      </c>
      <c r="D57" t="s">
        <v>1133</v>
      </c>
      <c r="E57" t="s">
        <v>2064</v>
      </c>
      <c r="F57" t="s">
        <v>1177</v>
      </c>
      <c r="G57" t="s">
        <v>106</v>
      </c>
      <c r="H57" s="78">
        <v>68417.39</v>
      </c>
      <c r="I57" s="78">
        <v>8858</v>
      </c>
      <c r="J57" s="78">
        <v>0</v>
      </c>
      <c r="K57" s="78">
        <v>21605.370228102998</v>
      </c>
      <c r="L57" s="79">
        <v>2.9999999999999997E-4</v>
      </c>
      <c r="M57" s="79">
        <v>2.1600000000000001E-2</v>
      </c>
      <c r="N57" s="79">
        <v>2E-3</v>
      </c>
    </row>
    <row r="58" spans="2:14">
      <c r="B58" t="s">
        <v>2065</v>
      </c>
      <c r="C58" t="s">
        <v>2066</v>
      </c>
      <c r="D58" t="s">
        <v>1139</v>
      </c>
      <c r="E58" t="s">
        <v>2067</v>
      </c>
      <c r="F58" t="s">
        <v>1177</v>
      </c>
      <c r="G58" t="s">
        <v>106</v>
      </c>
      <c r="H58" s="78">
        <v>2646.65</v>
      </c>
      <c r="I58" s="78">
        <v>26350</v>
      </c>
      <c r="J58" s="78">
        <v>0</v>
      </c>
      <c r="K58" s="78">
        <v>2486.2034603749998</v>
      </c>
      <c r="L58" s="79">
        <v>0</v>
      </c>
      <c r="M58" s="79">
        <v>2.5000000000000001E-3</v>
      </c>
      <c r="N58" s="79">
        <v>2.0000000000000001E-4</v>
      </c>
    </row>
    <row r="59" spans="2:14">
      <c r="B59" t="s">
        <v>2068</v>
      </c>
      <c r="C59" t="s">
        <v>2069</v>
      </c>
      <c r="D59" t="s">
        <v>1139</v>
      </c>
      <c r="E59" t="s">
        <v>2070</v>
      </c>
      <c r="F59" t="s">
        <v>1177</v>
      </c>
      <c r="G59" t="s">
        <v>106</v>
      </c>
      <c r="H59" s="78">
        <v>2473773.83</v>
      </c>
      <c r="I59" s="78">
        <v>664.49999999999943</v>
      </c>
      <c r="J59" s="78">
        <v>0</v>
      </c>
      <c r="K59" s="78">
        <v>58602.279612747698</v>
      </c>
      <c r="L59" s="79">
        <v>0</v>
      </c>
      <c r="M59" s="79">
        <v>5.8500000000000003E-2</v>
      </c>
      <c r="N59" s="79">
        <v>5.4000000000000003E-3</v>
      </c>
    </row>
    <row r="60" spans="2:14">
      <c r="B60" t="s">
        <v>2071</v>
      </c>
      <c r="C60" t="s">
        <v>2072</v>
      </c>
      <c r="D60" t="s">
        <v>1139</v>
      </c>
      <c r="E60" t="s">
        <v>2073</v>
      </c>
      <c r="F60" t="s">
        <v>1177</v>
      </c>
      <c r="G60" t="s">
        <v>106</v>
      </c>
      <c r="H60" s="78">
        <v>29630.84</v>
      </c>
      <c r="I60" s="78">
        <v>21029</v>
      </c>
      <c r="J60" s="78">
        <v>0</v>
      </c>
      <c r="K60" s="78">
        <v>22213.762209934001</v>
      </c>
      <c r="L60" s="79">
        <v>0</v>
      </c>
      <c r="M60" s="79">
        <v>2.2200000000000001E-2</v>
      </c>
      <c r="N60" s="79">
        <v>2E-3</v>
      </c>
    </row>
    <row r="61" spans="2:14">
      <c r="B61" t="s">
        <v>2074</v>
      </c>
      <c r="C61" t="s">
        <v>2075</v>
      </c>
      <c r="D61" t="s">
        <v>1139</v>
      </c>
      <c r="E61" t="s">
        <v>2076</v>
      </c>
      <c r="F61" t="s">
        <v>1177</v>
      </c>
      <c r="G61" t="s">
        <v>110</v>
      </c>
      <c r="H61" s="78">
        <v>50994.7</v>
      </c>
      <c r="I61" s="78">
        <v>2192</v>
      </c>
      <c r="J61" s="78">
        <v>0</v>
      </c>
      <c r="K61" s="78">
        <v>4359.7702547471999</v>
      </c>
      <c r="L61" s="79">
        <v>0</v>
      </c>
      <c r="M61" s="79">
        <v>4.4000000000000003E-3</v>
      </c>
      <c r="N61" s="79">
        <v>4.0000000000000002E-4</v>
      </c>
    </row>
    <row r="62" spans="2:14">
      <c r="B62" t="s">
        <v>2077</v>
      </c>
      <c r="C62" t="s">
        <v>2078</v>
      </c>
      <c r="D62" t="s">
        <v>1139</v>
      </c>
      <c r="E62" t="s">
        <v>2079</v>
      </c>
      <c r="F62" t="s">
        <v>1177</v>
      </c>
      <c r="G62" t="s">
        <v>110</v>
      </c>
      <c r="H62" s="78">
        <v>26042.06</v>
      </c>
      <c r="I62" s="78">
        <v>2836</v>
      </c>
      <c r="J62" s="78">
        <v>0</v>
      </c>
      <c r="K62" s="78">
        <v>2880.5775700864801</v>
      </c>
      <c r="L62" s="79">
        <v>7.9000000000000008E-3</v>
      </c>
      <c r="M62" s="79">
        <v>2.8999999999999998E-3</v>
      </c>
      <c r="N62" s="79">
        <v>2.9999999999999997E-4</v>
      </c>
    </row>
    <row r="63" spans="2:14">
      <c r="B63" t="s">
        <v>2080</v>
      </c>
      <c r="C63" t="s">
        <v>2081</v>
      </c>
      <c r="D63" t="s">
        <v>2082</v>
      </c>
      <c r="E63" t="s">
        <v>2083</v>
      </c>
      <c r="F63" t="s">
        <v>1177</v>
      </c>
      <c r="G63" t="s">
        <v>106</v>
      </c>
      <c r="H63" s="78">
        <v>63414.94</v>
      </c>
      <c r="I63" s="78">
        <v>4788</v>
      </c>
      <c r="J63" s="78">
        <v>0</v>
      </c>
      <c r="K63" s="78">
        <v>10824.435621467999</v>
      </c>
      <c r="L63" s="79">
        <v>1E-4</v>
      </c>
      <c r="M63" s="79">
        <v>1.0800000000000001E-2</v>
      </c>
      <c r="N63" s="79">
        <v>1E-3</v>
      </c>
    </row>
    <row r="64" spans="2:14">
      <c r="B64" t="s">
        <v>2084</v>
      </c>
      <c r="C64" t="s">
        <v>2081</v>
      </c>
      <c r="D64" t="s">
        <v>2082</v>
      </c>
      <c r="E64" t="s">
        <v>2083</v>
      </c>
      <c r="F64" t="s">
        <v>1177</v>
      </c>
      <c r="G64" t="s">
        <v>106</v>
      </c>
      <c r="H64" s="78">
        <v>806904.62</v>
      </c>
      <c r="I64" s="78">
        <v>403</v>
      </c>
      <c r="J64" s="78">
        <v>0</v>
      </c>
      <c r="K64" s="78">
        <v>11592.758330309</v>
      </c>
      <c r="L64" s="79">
        <v>0</v>
      </c>
      <c r="M64" s="79">
        <v>1.1599999999999999E-2</v>
      </c>
      <c r="N64" s="79">
        <v>1.1000000000000001E-3</v>
      </c>
    </row>
    <row r="65" spans="2:14">
      <c r="B65" t="s">
        <v>2085</v>
      </c>
      <c r="C65" t="s">
        <v>2081</v>
      </c>
      <c r="D65" t="s">
        <v>2082</v>
      </c>
      <c r="E65" t="s">
        <v>2083</v>
      </c>
      <c r="F65" t="s">
        <v>1177</v>
      </c>
      <c r="G65" t="s">
        <v>106</v>
      </c>
      <c r="H65" s="78">
        <v>480033.38</v>
      </c>
      <c r="I65" s="78">
        <v>483.88</v>
      </c>
      <c r="J65" s="78">
        <v>0</v>
      </c>
      <c r="K65" s="78">
        <v>8280.7303757483605</v>
      </c>
      <c r="L65" s="79">
        <v>2.12E-2</v>
      </c>
      <c r="M65" s="79">
        <v>8.3000000000000001E-3</v>
      </c>
      <c r="N65" s="79">
        <v>8.0000000000000004E-4</v>
      </c>
    </row>
    <row r="66" spans="2:14">
      <c r="B66" t="s">
        <v>2086</v>
      </c>
      <c r="C66" t="s">
        <v>2087</v>
      </c>
      <c r="D66" t="s">
        <v>1139</v>
      </c>
      <c r="E66" t="s">
        <v>2088</v>
      </c>
      <c r="F66" t="s">
        <v>1177</v>
      </c>
      <c r="G66" t="s">
        <v>110</v>
      </c>
      <c r="H66" s="78">
        <v>93751.43</v>
      </c>
      <c r="I66" s="78">
        <v>4230.4999999999873</v>
      </c>
      <c r="J66" s="78">
        <v>0</v>
      </c>
      <c r="K66" s="78">
        <v>15469.1914062588</v>
      </c>
      <c r="L66" s="79">
        <v>0</v>
      </c>
      <c r="M66" s="79">
        <v>1.54E-2</v>
      </c>
      <c r="N66" s="79">
        <v>1.4E-3</v>
      </c>
    </row>
    <row r="67" spans="2:14">
      <c r="B67" t="s">
        <v>2089</v>
      </c>
      <c r="C67" t="s">
        <v>2090</v>
      </c>
      <c r="D67" t="s">
        <v>1139</v>
      </c>
      <c r="E67" t="s">
        <v>2091</v>
      </c>
      <c r="F67" t="s">
        <v>1177</v>
      </c>
      <c r="G67" t="s">
        <v>106</v>
      </c>
      <c r="H67" s="78">
        <v>35200.589999999997</v>
      </c>
      <c r="I67" s="78">
        <v>14386</v>
      </c>
      <c r="J67" s="78">
        <v>0</v>
      </c>
      <c r="K67" s="78">
        <v>18053.006267930999</v>
      </c>
      <c r="L67" s="79">
        <v>0</v>
      </c>
      <c r="M67" s="79">
        <v>1.7999999999999999E-2</v>
      </c>
      <c r="N67" s="79">
        <v>1.6999999999999999E-3</v>
      </c>
    </row>
    <row r="68" spans="2:14">
      <c r="B68" t="s">
        <v>2092</v>
      </c>
      <c r="C68" t="s">
        <v>2093</v>
      </c>
      <c r="D68" t="s">
        <v>1139</v>
      </c>
      <c r="E68" t="s">
        <v>2094</v>
      </c>
      <c r="F68" t="s">
        <v>1177</v>
      </c>
      <c r="G68" t="s">
        <v>106</v>
      </c>
      <c r="H68" s="78">
        <v>120641.03</v>
      </c>
      <c r="I68" s="78">
        <v>4527</v>
      </c>
      <c r="J68" s="78">
        <v>0</v>
      </c>
      <c r="K68" s="78">
        <v>19469.9602611765</v>
      </c>
      <c r="L68" s="79">
        <v>1.7500000000000002E-2</v>
      </c>
      <c r="M68" s="79">
        <v>1.9400000000000001E-2</v>
      </c>
      <c r="N68" s="79">
        <v>1.8E-3</v>
      </c>
    </row>
    <row r="69" spans="2:14">
      <c r="B69" t="s">
        <v>2095</v>
      </c>
      <c r="C69" t="s">
        <v>2096</v>
      </c>
      <c r="D69" t="s">
        <v>1139</v>
      </c>
      <c r="E69" t="s">
        <v>2097</v>
      </c>
      <c r="F69" t="s">
        <v>1177</v>
      </c>
      <c r="G69" t="s">
        <v>110</v>
      </c>
      <c r="H69" s="78">
        <v>60962.42</v>
      </c>
      <c r="I69" s="78">
        <v>4268.1999999999862</v>
      </c>
      <c r="J69" s="78">
        <v>0</v>
      </c>
      <c r="K69" s="78">
        <v>10148.572840119101</v>
      </c>
      <c r="L69" s="79">
        <v>1.8499999999999999E-2</v>
      </c>
      <c r="M69" s="79">
        <v>1.01E-2</v>
      </c>
      <c r="N69" s="79">
        <v>8.9999999999999998E-4</v>
      </c>
    </row>
    <row r="70" spans="2:14">
      <c r="B70" t="s">
        <v>2098</v>
      </c>
      <c r="C70" t="s">
        <v>2099</v>
      </c>
      <c r="D70" t="s">
        <v>1139</v>
      </c>
      <c r="E70" t="s">
        <v>2097</v>
      </c>
      <c r="F70" t="s">
        <v>1177</v>
      </c>
      <c r="G70" t="s">
        <v>106</v>
      </c>
      <c r="H70" s="78">
        <v>31121.98</v>
      </c>
      <c r="I70" s="78">
        <v>2704.5</v>
      </c>
      <c r="J70" s="78">
        <v>0</v>
      </c>
      <c r="K70" s="78">
        <v>3000.6389285414998</v>
      </c>
      <c r="L70" s="79">
        <v>6.9999999999999999E-4</v>
      </c>
      <c r="M70" s="79">
        <v>3.0000000000000001E-3</v>
      </c>
      <c r="N70" s="79">
        <v>2.9999999999999997E-4</v>
      </c>
    </row>
    <row r="71" spans="2:14">
      <c r="B71" t="s">
        <v>2100</v>
      </c>
      <c r="C71" t="s">
        <v>2101</v>
      </c>
      <c r="D71" t="s">
        <v>1139</v>
      </c>
      <c r="E71" t="s">
        <v>2102</v>
      </c>
      <c r="F71" t="s">
        <v>1177</v>
      </c>
      <c r="G71" t="s">
        <v>106</v>
      </c>
      <c r="H71" s="78">
        <v>16808.849999999999</v>
      </c>
      <c r="I71" s="78">
        <v>11714</v>
      </c>
      <c r="J71" s="78">
        <v>0</v>
      </c>
      <c r="K71" s="78">
        <v>7019.4446762850002</v>
      </c>
      <c r="L71" s="79">
        <v>1.5E-3</v>
      </c>
      <c r="M71" s="79">
        <v>7.0000000000000001E-3</v>
      </c>
      <c r="N71" s="79">
        <v>5.9999999999999995E-4</v>
      </c>
    </row>
    <row r="72" spans="2:14">
      <c r="B72" t="s">
        <v>2103</v>
      </c>
      <c r="C72" t="s">
        <v>2104</v>
      </c>
      <c r="D72" t="s">
        <v>1139</v>
      </c>
      <c r="E72" t="s">
        <v>2105</v>
      </c>
      <c r="F72" t="s">
        <v>1177</v>
      </c>
      <c r="G72" t="s">
        <v>110</v>
      </c>
      <c r="H72" s="78">
        <v>352769.2</v>
      </c>
      <c r="I72" s="78">
        <v>1996.5</v>
      </c>
      <c r="J72" s="78">
        <v>0</v>
      </c>
      <c r="K72" s="78">
        <v>27469.9575153234</v>
      </c>
      <c r="L72" s="79">
        <v>0</v>
      </c>
      <c r="M72" s="79">
        <v>2.7400000000000001E-2</v>
      </c>
      <c r="N72" s="79">
        <v>2.5000000000000001E-3</v>
      </c>
    </row>
    <row r="73" spans="2:14">
      <c r="B73" t="s">
        <v>2106</v>
      </c>
      <c r="C73" t="s">
        <v>2107</v>
      </c>
      <c r="D73" t="s">
        <v>1133</v>
      </c>
      <c r="E73" t="s">
        <v>2108</v>
      </c>
      <c r="F73" t="s">
        <v>1177</v>
      </c>
      <c r="G73" t="s">
        <v>106</v>
      </c>
      <c r="H73" s="78">
        <v>65045.89</v>
      </c>
      <c r="I73" s="78">
        <v>5901</v>
      </c>
      <c r="J73" s="78">
        <v>0</v>
      </c>
      <c r="K73" s="78">
        <v>13683.746159128499</v>
      </c>
      <c r="L73" s="79">
        <v>4.0000000000000002E-4</v>
      </c>
      <c r="M73" s="79">
        <v>1.37E-2</v>
      </c>
      <c r="N73" s="79">
        <v>1.2999999999999999E-3</v>
      </c>
    </row>
    <row r="74" spans="2:14">
      <c r="B74" t="s">
        <v>2109</v>
      </c>
      <c r="C74" t="s">
        <v>2081</v>
      </c>
      <c r="D74" t="s">
        <v>2082</v>
      </c>
      <c r="E74" t="s">
        <v>2108</v>
      </c>
      <c r="F74" t="s">
        <v>1177</v>
      </c>
      <c r="G74" t="s">
        <v>106</v>
      </c>
      <c r="H74" s="78">
        <v>177865</v>
      </c>
      <c r="I74" s="78">
        <v>2572.5</v>
      </c>
      <c r="J74" s="78">
        <v>0</v>
      </c>
      <c r="K74" s="78">
        <v>16311.932450625</v>
      </c>
      <c r="L74" s="79">
        <v>2.01E-2</v>
      </c>
      <c r="M74" s="79">
        <v>1.6299999999999999E-2</v>
      </c>
      <c r="N74" s="79">
        <v>1.5E-3</v>
      </c>
    </row>
    <row r="75" spans="2:14">
      <c r="B75" t="s">
        <v>2110</v>
      </c>
      <c r="C75" t="s">
        <v>2111</v>
      </c>
      <c r="D75" t="s">
        <v>1139</v>
      </c>
      <c r="E75" t="s">
        <v>2112</v>
      </c>
      <c r="F75" t="s">
        <v>1177</v>
      </c>
      <c r="G75" t="s">
        <v>110</v>
      </c>
      <c r="H75" s="78">
        <v>61687.83</v>
      </c>
      <c r="I75" s="78">
        <v>17674.000000000018</v>
      </c>
      <c r="J75" s="78">
        <v>0</v>
      </c>
      <c r="K75" s="78">
        <v>42523.828401502302</v>
      </c>
      <c r="L75" s="79">
        <v>1.9300000000000001E-2</v>
      </c>
      <c r="M75" s="79">
        <v>4.24E-2</v>
      </c>
      <c r="N75" s="79">
        <v>3.8999999999999998E-3</v>
      </c>
    </row>
    <row r="76" spans="2:14">
      <c r="B76" t="s">
        <v>2113</v>
      </c>
      <c r="C76" t="s">
        <v>2114</v>
      </c>
      <c r="D76" t="s">
        <v>1139</v>
      </c>
      <c r="E76" t="s">
        <v>2115</v>
      </c>
      <c r="F76" t="s">
        <v>1177</v>
      </c>
      <c r="G76" t="s">
        <v>106</v>
      </c>
      <c r="H76" s="78">
        <v>80300.19</v>
      </c>
      <c r="I76" s="78">
        <v>21190</v>
      </c>
      <c r="J76" s="78">
        <v>0</v>
      </c>
      <c r="K76" s="78">
        <v>60660.650580465001</v>
      </c>
      <c r="L76" s="79">
        <v>8.9999999999999998E-4</v>
      </c>
      <c r="M76" s="79">
        <v>6.0499999999999998E-2</v>
      </c>
      <c r="N76" s="79">
        <v>5.5999999999999999E-3</v>
      </c>
    </row>
    <row r="77" spans="2:14">
      <c r="B77" t="s">
        <v>2116</v>
      </c>
      <c r="C77" t="s">
        <v>2117</v>
      </c>
      <c r="D77" t="s">
        <v>1139</v>
      </c>
      <c r="E77" t="s">
        <v>2118</v>
      </c>
      <c r="F77" t="s">
        <v>1177</v>
      </c>
      <c r="G77" t="s">
        <v>113</v>
      </c>
      <c r="H77" s="78">
        <v>0</v>
      </c>
      <c r="I77" s="78">
        <v>0</v>
      </c>
      <c r="J77" s="78">
        <v>33.653770000000002</v>
      </c>
      <c r="K77" s="78">
        <v>33.653770000000002</v>
      </c>
      <c r="L77" s="79">
        <v>0</v>
      </c>
      <c r="M77" s="79">
        <v>0</v>
      </c>
      <c r="N77" s="79">
        <v>0</v>
      </c>
    </row>
    <row r="78" spans="2:14">
      <c r="B78" t="s">
        <v>2119</v>
      </c>
      <c r="C78" t="s">
        <v>2081</v>
      </c>
      <c r="D78" t="s">
        <v>2082</v>
      </c>
      <c r="E78" t="s">
        <v>2120</v>
      </c>
      <c r="F78" t="s">
        <v>1228</v>
      </c>
      <c r="G78" t="s">
        <v>106</v>
      </c>
      <c r="H78" s="78">
        <v>27538.76</v>
      </c>
      <c r="I78" s="78">
        <v>7643</v>
      </c>
      <c r="J78" s="78">
        <v>0</v>
      </c>
      <c r="K78" s="78">
        <v>7503.5671765420002</v>
      </c>
      <c r="L78" s="79">
        <v>1.12E-2</v>
      </c>
      <c r="M78" s="79">
        <v>7.4999999999999997E-3</v>
      </c>
      <c r="N78" s="79">
        <v>6.9999999999999999E-4</v>
      </c>
    </row>
    <row r="79" spans="2:14">
      <c r="B79" t="s">
        <v>2121</v>
      </c>
      <c r="C79" t="s">
        <v>2122</v>
      </c>
      <c r="D79" t="s">
        <v>1139</v>
      </c>
      <c r="E79" t="s">
        <v>2123</v>
      </c>
      <c r="F79" t="s">
        <v>1984</v>
      </c>
      <c r="G79" t="s">
        <v>106</v>
      </c>
      <c r="H79" s="78">
        <v>164963.87</v>
      </c>
      <c r="I79" s="78">
        <v>5078.2999999999911</v>
      </c>
      <c r="J79" s="78">
        <v>0</v>
      </c>
      <c r="K79" s="78">
        <v>29865.289149398599</v>
      </c>
      <c r="L79" s="79">
        <v>0</v>
      </c>
      <c r="M79" s="79">
        <v>2.98E-2</v>
      </c>
      <c r="N79" s="79">
        <v>2.7000000000000001E-3</v>
      </c>
    </row>
    <row r="80" spans="2:14">
      <c r="B80" t="s">
        <v>2124</v>
      </c>
      <c r="C80" t="s">
        <v>2125</v>
      </c>
      <c r="D80" t="s">
        <v>1139</v>
      </c>
      <c r="E80" t="s">
        <v>2126</v>
      </c>
      <c r="F80" t="s">
        <v>1984</v>
      </c>
      <c r="G80" t="s">
        <v>106</v>
      </c>
      <c r="H80" s="78">
        <v>39413.269999999997</v>
      </c>
      <c r="I80" s="78">
        <v>2893</v>
      </c>
      <c r="J80" s="78">
        <v>0</v>
      </c>
      <c r="K80" s="78">
        <v>4064.9053374215</v>
      </c>
      <c r="L80" s="79">
        <v>1.1000000000000001E-3</v>
      </c>
      <c r="M80" s="79">
        <v>4.1000000000000003E-3</v>
      </c>
      <c r="N80" s="79">
        <v>4.0000000000000002E-4</v>
      </c>
    </row>
    <row r="81" spans="2:14">
      <c r="B81" t="s">
        <v>2127</v>
      </c>
      <c r="C81" t="s">
        <v>2128</v>
      </c>
      <c r="D81" t="s">
        <v>1904</v>
      </c>
      <c r="E81" t="s">
        <v>2129</v>
      </c>
      <c r="F81" t="s">
        <v>1984</v>
      </c>
      <c r="G81" t="s">
        <v>106</v>
      </c>
      <c r="H81" s="78">
        <v>728531.6</v>
      </c>
      <c r="I81" s="78">
        <v>2299.5</v>
      </c>
      <c r="J81" s="78">
        <v>0</v>
      </c>
      <c r="K81" s="78">
        <v>59722.962466229998</v>
      </c>
      <c r="L81" s="79">
        <v>0</v>
      </c>
      <c r="M81" s="79">
        <v>5.96E-2</v>
      </c>
      <c r="N81" s="79">
        <v>5.4999999999999997E-3</v>
      </c>
    </row>
    <row r="82" spans="2:14">
      <c r="B82" t="s">
        <v>2130</v>
      </c>
      <c r="C82" t="s">
        <v>2131</v>
      </c>
      <c r="D82" t="s">
        <v>1139</v>
      </c>
      <c r="E82" t="s">
        <v>2132</v>
      </c>
      <c r="F82" t="s">
        <v>1984</v>
      </c>
      <c r="G82" t="s">
        <v>106</v>
      </c>
      <c r="H82" s="78">
        <v>75062.06</v>
      </c>
      <c r="I82" s="78">
        <v>5725</v>
      </c>
      <c r="J82" s="78">
        <v>0</v>
      </c>
      <c r="K82" s="78">
        <v>15319.884963275001</v>
      </c>
      <c r="L82" s="79">
        <v>0</v>
      </c>
      <c r="M82" s="79">
        <v>1.5299999999999999E-2</v>
      </c>
      <c r="N82" s="79">
        <v>1.4E-3</v>
      </c>
    </row>
    <row r="83" spans="2:14">
      <c r="B83" t="s">
        <v>2133</v>
      </c>
      <c r="C83" t="s">
        <v>2134</v>
      </c>
      <c r="D83" t="s">
        <v>1139</v>
      </c>
      <c r="E83" t="s">
        <v>2097</v>
      </c>
      <c r="F83" t="s">
        <v>1984</v>
      </c>
      <c r="G83" t="s">
        <v>110</v>
      </c>
      <c r="H83" s="78">
        <v>53258.44</v>
      </c>
      <c r="I83" s="78">
        <v>10041.99999999998</v>
      </c>
      <c r="J83" s="78">
        <v>0</v>
      </c>
      <c r="K83" s="78">
        <v>20859.633388483398</v>
      </c>
      <c r="L83" s="79">
        <v>1.3899999999999999E-2</v>
      </c>
      <c r="M83" s="79">
        <v>2.0799999999999999E-2</v>
      </c>
      <c r="N83" s="79">
        <v>1.9E-3</v>
      </c>
    </row>
    <row r="84" spans="2:14">
      <c r="B84" t="s">
        <v>2135</v>
      </c>
      <c r="C84" t="s">
        <v>2136</v>
      </c>
      <c r="D84" t="s">
        <v>1139</v>
      </c>
      <c r="E84" t="s">
        <v>2137</v>
      </c>
      <c r="F84" t="s">
        <v>1984</v>
      </c>
      <c r="G84" t="s">
        <v>202</v>
      </c>
      <c r="H84" s="78">
        <v>1512479.36</v>
      </c>
      <c r="I84" s="78">
        <v>149000</v>
      </c>
      <c r="J84" s="78">
        <v>0</v>
      </c>
      <c r="K84" s="78">
        <v>73890.848150963197</v>
      </c>
      <c r="L84" s="79">
        <v>1.1000000000000001E-3</v>
      </c>
      <c r="M84" s="79">
        <v>7.3700000000000002E-2</v>
      </c>
      <c r="N84" s="79">
        <v>6.7999999999999996E-3</v>
      </c>
    </row>
    <row r="85" spans="2:14">
      <c r="B85" t="s">
        <v>2138</v>
      </c>
      <c r="C85" t="s">
        <v>2139</v>
      </c>
      <c r="D85" t="s">
        <v>1139</v>
      </c>
      <c r="E85" t="s">
        <v>2140</v>
      </c>
      <c r="F85" t="s">
        <v>1984</v>
      </c>
      <c r="G85" t="s">
        <v>106</v>
      </c>
      <c r="H85" s="78">
        <v>7991.85</v>
      </c>
      <c r="I85" s="78">
        <v>48430.500000000175</v>
      </c>
      <c r="J85" s="78">
        <v>0</v>
      </c>
      <c r="K85" s="78">
        <v>13798.307239301301</v>
      </c>
      <c r="L85" s="79">
        <v>1.2999999999999999E-3</v>
      </c>
      <c r="M85" s="79">
        <v>1.38E-2</v>
      </c>
      <c r="N85" s="79">
        <v>1.2999999999999999E-3</v>
      </c>
    </row>
    <row r="86" spans="2:14">
      <c r="B86" t="s">
        <v>2141</v>
      </c>
      <c r="C86" t="s">
        <v>2142</v>
      </c>
      <c r="D86" t="s">
        <v>107</v>
      </c>
      <c r="E86" t="s">
        <v>2115</v>
      </c>
      <c r="F86" t="s">
        <v>1984</v>
      </c>
      <c r="G86" t="s">
        <v>120</v>
      </c>
      <c r="H86" s="78">
        <v>93752.74</v>
      </c>
      <c r="I86" s="78">
        <v>6492.00000000002</v>
      </c>
      <c r="J86" s="78">
        <v>0</v>
      </c>
      <c r="K86" s="78">
        <v>13220.9386426738</v>
      </c>
      <c r="L86" s="79">
        <v>0</v>
      </c>
      <c r="M86" s="79">
        <v>1.32E-2</v>
      </c>
      <c r="N86" s="79">
        <v>1.1999999999999999E-3</v>
      </c>
    </row>
    <row r="87" spans="2:14">
      <c r="B87" s="80" t="s">
        <v>2143</v>
      </c>
      <c r="D87" s="16"/>
      <c r="E87" s="16"/>
      <c r="F87" s="16"/>
      <c r="G87" s="16"/>
      <c r="H87" s="82">
        <v>1353729.99</v>
      </c>
      <c r="J87" s="82">
        <v>0</v>
      </c>
      <c r="K87" s="82">
        <v>79933.243411395844</v>
      </c>
      <c r="M87" s="81">
        <v>7.9799999999999996E-2</v>
      </c>
      <c r="N87" s="81">
        <v>7.3000000000000001E-3</v>
      </c>
    </row>
    <row r="88" spans="2:14">
      <c r="B88" t="s">
        <v>2144</v>
      </c>
      <c r="C88" t="s">
        <v>2145</v>
      </c>
      <c r="D88" t="s">
        <v>1139</v>
      </c>
      <c r="E88" t="s">
        <v>2146</v>
      </c>
      <c r="F88" t="s">
        <v>1309</v>
      </c>
      <c r="G88" t="s">
        <v>113</v>
      </c>
      <c r="H88" s="78">
        <v>1044657.34</v>
      </c>
      <c r="I88" s="78">
        <v>116</v>
      </c>
      <c r="J88" s="78">
        <v>0</v>
      </c>
      <c r="K88" s="78">
        <v>5330.2345398398402</v>
      </c>
      <c r="L88" s="79">
        <v>0</v>
      </c>
      <c r="M88" s="79">
        <v>5.3E-3</v>
      </c>
      <c r="N88" s="79">
        <v>5.0000000000000001E-4</v>
      </c>
    </row>
    <row r="89" spans="2:14">
      <c r="B89" t="s">
        <v>2147</v>
      </c>
      <c r="C89" t="s">
        <v>2148</v>
      </c>
      <c r="D89" t="s">
        <v>1139</v>
      </c>
      <c r="E89" t="s">
        <v>2149</v>
      </c>
      <c r="F89" t="s">
        <v>1177</v>
      </c>
      <c r="G89" t="s">
        <v>106</v>
      </c>
      <c r="H89" s="78">
        <v>6907.02</v>
      </c>
      <c r="I89" s="78">
        <v>9061</v>
      </c>
      <c r="J89" s="78">
        <v>0</v>
      </c>
      <c r="K89" s="78">
        <v>2231.1377180429999</v>
      </c>
      <c r="L89" s="79">
        <v>2.7000000000000001E-3</v>
      </c>
      <c r="M89" s="79">
        <v>2.2000000000000001E-3</v>
      </c>
      <c r="N89" s="79">
        <v>2.0000000000000001E-4</v>
      </c>
    </row>
    <row r="90" spans="2:14">
      <c r="B90" t="s">
        <v>2150</v>
      </c>
      <c r="C90" t="s">
        <v>2151</v>
      </c>
      <c r="D90" t="s">
        <v>1139</v>
      </c>
      <c r="E90" t="s">
        <v>2132</v>
      </c>
      <c r="F90" t="s">
        <v>1177</v>
      </c>
      <c r="G90" t="s">
        <v>106</v>
      </c>
      <c r="H90" s="78">
        <v>169810.77</v>
      </c>
      <c r="I90" s="78">
        <v>9195</v>
      </c>
      <c r="J90" s="78">
        <v>0</v>
      </c>
      <c r="K90" s="78">
        <v>55664.267574847501</v>
      </c>
      <c r="L90" s="79">
        <v>4.4000000000000003E-3</v>
      </c>
      <c r="M90" s="79">
        <v>5.5599999999999997E-2</v>
      </c>
      <c r="N90" s="79">
        <v>5.1000000000000004E-3</v>
      </c>
    </row>
    <row r="91" spans="2:14">
      <c r="B91" t="s">
        <v>2152</v>
      </c>
      <c r="C91" t="s">
        <v>2153</v>
      </c>
      <c r="D91" t="s">
        <v>1139</v>
      </c>
      <c r="E91" t="s">
        <v>2154</v>
      </c>
      <c r="F91" t="s">
        <v>1177</v>
      </c>
      <c r="G91" t="s">
        <v>106</v>
      </c>
      <c r="H91" s="78">
        <v>37655.9</v>
      </c>
      <c r="I91" s="78">
        <v>6304.5</v>
      </c>
      <c r="J91" s="78">
        <v>0</v>
      </c>
      <c r="K91" s="78">
        <v>8463.3678082575007</v>
      </c>
      <c r="L91" s="79">
        <v>1.1000000000000001E-3</v>
      </c>
      <c r="M91" s="79">
        <v>8.3999999999999995E-3</v>
      </c>
      <c r="N91" s="79">
        <v>8.0000000000000004E-4</v>
      </c>
    </row>
    <row r="92" spans="2:14">
      <c r="B92" t="s">
        <v>2155</v>
      </c>
      <c r="C92" t="s">
        <v>2156</v>
      </c>
      <c r="D92" t="s">
        <v>123</v>
      </c>
      <c r="E92" t="s">
        <v>2157</v>
      </c>
      <c r="F92" t="s">
        <v>1228</v>
      </c>
      <c r="G92" t="s">
        <v>106</v>
      </c>
      <c r="H92" s="78">
        <v>94698.96</v>
      </c>
      <c r="I92" s="78">
        <v>2442</v>
      </c>
      <c r="J92" s="78">
        <v>0</v>
      </c>
      <c r="K92" s="78">
        <v>8244.2357704080005</v>
      </c>
      <c r="L92" s="79">
        <v>5.0000000000000001E-3</v>
      </c>
      <c r="M92" s="79">
        <v>8.2000000000000007E-3</v>
      </c>
      <c r="N92" s="79">
        <v>8.0000000000000004E-4</v>
      </c>
    </row>
    <row r="93" spans="2:14">
      <c r="B93" s="80" t="s">
        <v>1130</v>
      </c>
      <c r="D93" s="16"/>
      <c r="E93" s="16"/>
      <c r="F93" s="16"/>
      <c r="G93" s="16"/>
      <c r="H93" s="82">
        <v>0</v>
      </c>
      <c r="J93" s="82">
        <v>0</v>
      </c>
      <c r="K93" s="82">
        <v>0</v>
      </c>
      <c r="M93" s="81">
        <v>0</v>
      </c>
      <c r="N93" s="81">
        <v>0</v>
      </c>
    </row>
    <row r="94" spans="2:14">
      <c r="B94" t="s">
        <v>223</v>
      </c>
      <c r="C94" t="s">
        <v>223</v>
      </c>
      <c r="D94" s="16"/>
      <c r="E94" s="16"/>
      <c r="F94" t="s">
        <v>223</v>
      </c>
      <c r="G94" t="s">
        <v>223</v>
      </c>
      <c r="H94" s="78">
        <v>0</v>
      </c>
      <c r="I94" s="78">
        <v>0</v>
      </c>
      <c r="K94" s="78">
        <v>0</v>
      </c>
      <c r="L94" s="79">
        <v>0</v>
      </c>
      <c r="M94" s="79">
        <v>0</v>
      </c>
      <c r="N94" s="79">
        <v>0</v>
      </c>
    </row>
    <row r="95" spans="2:14">
      <c r="B95" s="80" t="s">
        <v>2042</v>
      </c>
      <c r="D95" s="16"/>
      <c r="E95" s="16"/>
      <c r="F95" s="16"/>
      <c r="G95" s="16"/>
      <c r="H95" s="82">
        <v>0</v>
      </c>
      <c r="J95" s="82">
        <v>0</v>
      </c>
      <c r="K95" s="82">
        <v>0</v>
      </c>
      <c r="M95" s="81">
        <v>0</v>
      </c>
      <c r="N95" s="81">
        <v>0</v>
      </c>
    </row>
    <row r="96" spans="2:14">
      <c r="B96" t="s">
        <v>223</v>
      </c>
      <c r="C96" t="s">
        <v>223</v>
      </c>
      <c r="D96" s="16"/>
      <c r="E96" s="16"/>
      <c r="F96" t="s">
        <v>223</v>
      </c>
      <c r="G96" t="s">
        <v>223</v>
      </c>
      <c r="H96" s="78">
        <v>0</v>
      </c>
      <c r="I96" s="78">
        <v>0</v>
      </c>
      <c r="K96" s="78">
        <v>0</v>
      </c>
      <c r="L96" s="79">
        <v>0</v>
      </c>
      <c r="M96" s="79">
        <v>0</v>
      </c>
      <c r="N96" s="79">
        <v>0</v>
      </c>
    </row>
    <row r="97" spans="2:7">
      <c r="B97" t="s">
        <v>262</v>
      </c>
      <c r="D97" s="16"/>
      <c r="E97" s="16"/>
      <c r="F97" s="16"/>
      <c r="G97" s="16"/>
    </row>
    <row r="98" spans="2:7">
      <c r="B98" t="s">
        <v>381</v>
      </c>
      <c r="D98" s="16"/>
      <c r="E98" s="16"/>
      <c r="F98" s="16"/>
      <c r="G98" s="16"/>
    </row>
    <row r="99" spans="2:7">
      <c r="B99" t="s">
        <v>382</v>
      </c>
      <c r="D99" s="16"/>
      <c r="E99" s="16"/>
      <c r="F99" s="16"/>
      <c r="G99" s="16"/>
    </row>
    <row r="100" spans="2:7">
      <c r="B100" t="s">
        <v>383</v>
      </c>
      <c r="D100" s="16"/>
      <c r="E100" s="16"/>
      <c r="F100" s="16"/>
      <c r="G100" s="16"/>
    </row>
    <row r="101" spans="2:7">
      <c r="B101" t="s">
        <v>384</v>
      </c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3627</v>
      </c>
    </row>
    <row r="3" spans="2:65" s="1" customFormat="1">
      <c r="B3" s="2" t="s">
        <v>2</v>
      </c>
      <c r="C3" s="26" t="s">
        <v>3628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65" ht="26.25" customHeight="1">
      <c r="B7" s="131" t="s">
        <v>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3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2417864.41</v>
      </c>
      <c r="K11" s="7"/>
      <c r="L11" s="76">
        <v>464953.74069290044</v>
      </c>
      <c r="M11" s="7"/>
      <c r="N11" s="77">
        <v>1</v>
      </c>
      <c r="O11" s="77">
        <v>4.2700000000000002E-2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2158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2159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I18" t="s">
        <v>223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1130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260</v>
      </c>
      <c r="C21" s="16"/>
      <c r="D21" s="16"/>
      <c r="E21" s="16"/>
      <c r="J21" s="82">
        <v>2417864.41</v>
      </c>
      <c r="L21" s="82">
        <v>464953.74069290044</v>
      </c>
      <c r="N21" s="81">
        <v>1</v>
      </c>
      <c r="O21" s="81">
        <v>4.2700000000000002E-2</v>
      </c>
    </row>
    <row r="22" spans="2:15">
      <c r="B22" s="80" t="s">
        <v>2158</v>
      </c>
      <c r="C22" s="16"/>
      <c r="D22" s="16"/>
      <c r="E22" s="16"/>
      <c r="J22" s="82">
        <v>246650.2</v>
      </c>
      <c r="L22" s="82">
        <v>7324.6353317900002</v>
      </c>
      <c r="N22" s="81">
        <v>1.5800000000000002E-2</v>
      </c>
      <c r="O22" s="81">
        <v>6.9999999999999999E-4</v>
      </c>
    </row>
    <row r="23" spans="2:15">
      <c r="B23" t="s">
        <v>2160</v>
      </c>
      <c r="C23" t="s">
        <v>2161</v>
      </c>
      <c r="D23" t="s">
        <v>123</v>
      </c>
      <c r="E23" t="s">
        <v>2162</v>
      </c>
      <c r="F23" t="s">
        <v>1177</v>
      </c>
      <c r="G23" t="s">
        <v>223</v>
      </c>
      <c r="H23" t="s">
        <v>224</v>
      </c>
      <c r="I23" t="s">
        <v>106</v>
      </c>
      <c r="J23" s="78">
        <v>246650.2</v>
      </c>
      <c r="K23" s="78">
        <v>833</v>
      </c>
      <c r="L23" s="78">
        <v>7324.6353317900002</v>
      </c>
      <c r="M23" s="79">
        <v>1E-4</v>
      </c>
      <c r="N23" s="79">
        <v>1.5800000000000002E-2</v>
      </c>
      <c r="O23" s="79">
        <v>6.9999999999999999E-4</v>
      </c>
    </row>
    <row r="24" spans="2:15">
      <c r="B24" s="80" t="s">
        <v>2159</v>
      </c>
      <c r="C24" s="16"/>
      <c r="D24" s="16"/>
      <c r="E24" s="16"/>
      <c r="J24" s="82">
        <v>857672.65</v>
      </c>
      <c r="L24" s="82">
        <v>263691.67395346012</v>
      </c>
      <c r="N24" s="81">
        <v>0.56710000000000005</v>
      </c>
      <c r="O24" s="81">
        <v>2.4199999999999999E-2</v>
      </c>
    </row>
    <row r="25" spans="2:15">
      <c r="B25" t="s">
        <v>2163</v>
      </c>
      <c r="C25" t="s">
        <v>2164</v>
      </c>
      <c r="D25" t="s">
        <v>123</v>
      </c>
      <c r="E25" t="s">
        <v>2165</v>
      </c>
      <c r="F25" t="s">
        <v>1177</v>
      </c>
      <c r="G25" t="s">
        <v>846</v>
      </c>
      <c r="H25" t="s">
        <v>259</v>
      </c>
      <c r="I25" t="s">
        <v>110</v>
      </c>
      <c r="J25" s="78">
        <v>3882.23</v>
      </c>
      <c r="K25" s="78">
        <v>99407.999999999869</v>
      </c>
      <c r="L25" s="78">
        <v>15052.2218479195</v>
      </c>
      <c r="M25" s="79">
        <v>0</v>
      </c>
      <c r="N25" s="79">
        <v>3.2399999999999998E-2</v>
      </c>
      <c r="O25" s="79">
        <v>1.4E-3</v>
      </c>
    </row>
    <row r="26" spans="2:15">
      <c r="B26" t="s">
        <v>2166</v>
      </c>
      <c r="C26" t="s">
        <v>2167</v>
      </c>
      <c r="D26" t="s">
        <v>123</v>
      </c>
      <c r="E26" t="s">
        <v>2168</v>
      </c>
      <c r="F26" t="s">
        <v>1177</v>
      </c>
      <c r="G26" t="s">
        <v>223</v>
      </c>
      <c r="H26" t="s">
        <v>224</v>
      </c>
      <c r="I26" t="s">
        <v>106</v>
      </c>
      <c r="J26" s="78">
        <v>295.06</v>
      </c>
      <c r="K26" s="78">
        <v>1073293</v>
      </c>
      <c r="L26" s="78">
        <v>11289.849931477</v>
      </c>
      <c r="M26" s="79">
        <v>0</v>
      </c>
      <c r="N26" s="79">
        <v>2.4299999999999999E-2</v>
      </c>
      <c r="O26" s="79">
        <v>1E-3</v>
      </c>
    </row>
    <row r="27" spans="2:15">
      <c r="B27" t="s">
        <v>2169</v>
      </c>
      <c r="C27" t="s">
        <v>2170</v>
      </c>
      <c r="D27" t="s">
        <v>123</v>
      </c>
      <c r="E27" t="s">
        <v>2171</v>
      </c>
      <c r="F27" t="s">
        <v>1177</v>
      </c>
      <c r="G27" t="s">
        <v>223</v>
      </c>
      <c r="H27" t="s">
        <v>224</v>
      </c>
      <c r="I27" t="s">
        <v>110</v>
      </c>
      <c r="J27" s="78">
        <v>22651.5</v>
      </c>
      <c r="K27" s="78">
        <v>12823</v>
      </c>
      <c r="L27" s="78">
        <v>11328.8185760535</v>
      </c>
      <c r="M27" s="79">
        <v>8.6E-3</v>
      </c>
      <c r="N27" s="79">
        <v>2.4400000000000002E-2</v>
      </c>
      <c r="O27" s="79">
        <v>1E-3</v>
      </c>
    </row>
    <row r="28" spans="2:15">
      <c r="B28" t="s">
        <v>2172</v>
      </c>
      <c r="C28" t="s">
        <v>2173</v>
      </c>
      <c r="D28" t="s">
        <v>123</v>
      </c>
      <c r="E28" t="s">
        <v>1203</v>
      </c>
      <c r="F28" t="s">
        <v>1177</v>
      </c>
      <c r="G28" t="s">
        <v>223</v>
      </c>
      <c r="H28" t="s">
        <v>224</v>
      </c>
      <c r="I28" t="s">
        <v>106</v>
      </c>
      <c r="J28" s="78">
        <v>8750.27</v>
      </c>
      <c r="K28" s="78">
        <v>115651</v>
      </c>
      <c r="L28" s="78">
        <v>36076.997011200503</v>
      </c>
      <c r="M28" s="79">
        <v>0</v>
      </c>
      <c r="N28" s="79">
        <v>7.7600000000000002E-2</v>
      </c>
      <c r="O28" s="79">
        <v>3.3E-3</v>
      </c>
    </row>
    <row r="29" spans="2:15">
      <c r="B29" t="s">
        <v>2174</v>
      </c>
      <c r="C29" t="s">
        <v>2175</v>
      </c>
      <c r="D29" t="s">
        <v>123</v>
      </c>
      <c r="E29" t="s">
        <v>2176</v>
      </c>
      <c r="F29" t="s">
        <v>1177</v>
      </c>
      <c r="G29" t="s">
        <v>223</v>
      </c>
      <c r="H29" t="s">
        <v>224</v>
      </c>
      <c r="I29" t="s">
        <v>106</v>
      </c>
      <c r="J29" s="78">
        <v>447048.54</v>
      </c>
      <c r="K29" s="78">
        <v>1249</v>
      </c>
      <c r="L29" s="78">
        <v>19905.663283299</v>
      </c>
      <c r="M29" s="79">
        <v>0</v>
      </c>
      <c r="N29" s="79">
        <v>4.2799999999999998E-2</v>
      </c>
      <c r="O29" s="79">
        <v>1.8E-3</v>
      </c>
    </row>
    <row r="30" spans="2:15">
      <c r="B30" t="s">
        <v>2177</v>
      </c>
      <c r="C30" t="s">
        <v>2178</v>
      </c>
      <c r="D30" t="s">
        <v>123</v>
      </c>
      <c r="E30" t="s">
        <v>2179</v>
      </c>
      <c r="F30" t="s">
        <v>1177</v>
      </c>
      <c r="G30" t="s">
        <v>223</v>
      </c>
      <c r="H30" t="s">
        <v>224</v>
      </c>
      <c r="I30" t="s">
        <v>106</v>
      </c>
      <c r="J30" s="78">
        <v>44358.62</v>
      </c>
      <c r="K30" s="78">
        <v>13070.960000000012</v>
      </c>
      <c r="L30" s="78">
        <v>20670.217504620901</v>
      </c>
      <c r="M30" s="79">
        <v>0</v>
      </c>
      <c r="N30" s="79">
        <v>4.4499999999999998E-2</v>
      </c>
      <c r="O30" s="79">
        <v>1.9E-3</v>
      </c>
    </row>
    <row r="31" spans="2:15">
      <c r="B31" t="s">
        <v>2180</v>
      </c>
      <c r="C31" t="s">
        <v>2181</v>
      </c>
      <c r="D31" t="s">
        <v>123</v>
      </c>
      <c r="E31" t="s">
        <v>2182</v>
      </c>
      <c r="F31" t="s">
        <v>1177</v>
      </c>
      <c r="G31" t="s">
        <v>223</v>
      </c>
      <c r="H31" t="s">
        <v>224</v>
      </c>
      <c r="I31" t="s">
        <v>106</v>
      </c>
      <c r="J31" s="78">
        <v>342.33</v>
      </c>
      <c r="K31" s="78">
        <v>1032681</v>
      </c>
      <c r="L31" s="78">
        <v>12602.9055319245</v>
      </c>
      <c r="M31" s="79">
        <v>0</v>
      </c>
      <c r="N31" s="79">
        <v>2.7099999999999999E-2</v>
      </c>
      <c r="O31" s="79">
        <v>1.1999999999999999E-3</v>
      </c>
    </row>
    <row r="32" spans="2:15">
      <c r="B32" t="s">
        <v>2183</v>
      </c>
      <c r="C32" t="s">
        <v>2184</v>
      </c>
      <c r="D32" t="s">
        <v>123</v>
      </c>
      <c r="E32" t="s">
        <v>2165</v>
      </c>
      <c r="F32" t="s">
        <v>1177</v>
      </c>
      <c r="G32" t="s">
        <v>223</v>
      </c>
      <c r="H32" t="s">
        <v>224</v>
      </c>
      <c r="I32" t="s">
        <v>113</v>
      </c>
      <c r="J32" s="78">
        <v>5355.58</v>
      </c>
      <c r="K32" s="78">
        <v>115680</v>
      </c>
      <c r="L32" s="78">
        <v>27250.8002846784</v>
      </c>
      <c r="M32" s="79">
        <v>0</v>
      </c>
      <c r="N32" s="79">
        <v>5.8599999999999999E-2</v>
      </c>
      <c r="O32" s="79">
        <v>2.5000000000000001E-3</v>
      </c>
    </row>
    <row r="33" spans="2:15">
      <c r="B33" t="s">
        <v>2185</v>
      </c>
      <c r="C33" t="s">
        <v>2186</v>
      </c>
      <c r="D33" t="s">
        <v>123</v>
      </c>
      <c r="E33" t="s">
        <v>2165</v>
      </c>
      <c r="F33" t="s">
        <v>1177</v>
      </c>
      <c r="G33" t="s">
        <v>223</v>
      </c>
      <c r="H33" t="s">
        <v>224</v>
      </c>
      <c r="I33" t="s">
        <v>110</v>
      </c>
      <c r="J33" s="78">
        <v>4410.8900000000003</v>
      </c>
      <c r="K33" s="78">
        <v>199088.00000000023</v>
      </c>
      <c r="L33" s="78">
        <v>34250.689930285</v>
      </c>
      <c r="M33" s="79">
        <v>0</v>
      </c>
      <c r="N33" s="79">
        <v>7.3700000000000002E-2</v>
      </c>
      <c r="O33" s="79">
        <v>3.0999999999999999E-3</v>
      </c>
    </row>
    <row r="34" spans="2:15">
      <c r="B34" t="s">
        <v>2187</v>
      </c>
      <c r="C34" t="s">
        <v>2188</v>
      </c>
      <c r="D34" t="s">
        <v>123</v>
      </c>
      <c r="E34" t="s">
        <v>2189</v>
      </c>
      <c r="F34" t="s">
        <v>1177</v>
      </c>
      <c r="G34" t="s">
        <v>223</v>
      </c>
      <c r="H34" t="s">
        <v>224</v>
      </c>
      <c r="I34" t="s">
        <v>106</v>
      </c>
      <c r="J34" s="78">
        <v>6675.16</v>
      </c>
      <c r="K34" s="78">
        <v>83365</v>
      </c>
      <c r="L34" s="78">
        <v>19838.323532710001</v>
      </c>
      <c r="M34" s="79">
        <v>0</v>
      </c>
      <c r="N34" s="79">
        <v>4.2700000000000002E-2</v>
      </c>
      <c r="O34" s="79">
        <v>1.8E-3</v>
      </c>
    </row>
    <row r="35" spans="2:15">
      <c r="B35" t="s">
        <v>2190</v>
      </c>
      <c r="C35" t="s">
        <v>2191</v>
      </c>
      <c r="D35" t="s">
        <v>123</v>
      </c>
      <c r="E35" t="s">
        <v>2192</v>
      </c>
      <c r="F35" t="s">
        <v>1177</v>
      </c>
      <c r="G35" t="s">
        <v>223</v>
      </c>
      <c r="H35" t="s">
        <v>224</v>
      </c>
      <c r="I35" t="s">
        <v>106</v>
      </c>
      <c r="J35" s="78">
        <v>18701.560000000001</v>
      </c>
      <c r="K35" s="78">
        <v>26861.809999999939</v>
      </c>
      <c r="L35" s="78">
        <v>17909.0538382513</v>
      </c>
      <c r="M35" s="79">
        <v>0</v>
      </c>
      <c r="N35" s="79">
        <v>3.85E-2</v>
      </c>
      <c r="O35" s="79">
        <v>1.6000000000000001E-3</v>
      </c>
    </row>
    <row r="36" spans="2:15">
      <c r="B36" t="s">
        <v>2193</v>
      </c>
      <c r="C36" t="s">
        <v>2194</v>
      </c>
      <c r="D36" t="s">
        <v>123</v>
      </c>
      <c r="E36" t="s">
        <v>2195</v>
      </c>
      <c r="F36" t="s">
        <v>1177</v>
      </c>
      <c r="G36" t="s">
        <v>223</v>
      </c>
      <c r="H36" t="s">
        <v>224</v>
      </c>
      <c r="I36" t="s">
        <v>106</v>
      </c>
      <c r="J36" s="78">
        <v>257945.68</v>
      </c>
      <c r="K36" s="78">
        <v>1467</v>
      </c>
      <c r="L36" s="78">
        <v>13490.185042764</v>
      </c>
      <c r="M36" s="79">
        <v>0</v>
      </c>
      <c r="N36" s="79">
        <v>2.9000000000000001E-2</v>
      </c>
      <c r="O36" s="79">
        <v>1.1999999999999999E-3</v>
      </c>
    </row>
    <row r="37" spans="2:15">
      <c r="B37" t="s">
        <v>2196</v>
      </c>
      <c r="C37" t="s">
        <v>2197</v>
      </c>
      <c r="D37" t="s">
        <v>123</v>
      </c>
      <c r="E37" t="s">
        <v>2198</v>
      </c>
      <c r="F37" t="s">
        <v>1309</v>
      </c>
      <c r="G37" t="s">
        <v>223</v>
      </c>
      <c r="H37" t="s">
        <v>224</v>
      </c>
      <c r="I37" t="s">
        <v>106</v>
      </c>
      <c r="J37" s="78">
        <v>2152.63</v>
      </c>
      <c r="K37" s="78">
        <v>161611</v>
      </c>
      <c r="L37" s="78">
        <v>12402.231689054501</v>
      </c>
      <c r="M37" s="79">
        <v>0</v>
      </c>
      <c r="N37" s="79">
        <v>2.6700000000000002E-2</v>
      </c>
      <c r="O37" s="79">
        <v>1.1000000000000001E-3</v>
      </c>
    </row>
    <row r="38" spans="2:15">
      <c r="B38" t="s">
        <v>2199</v>
      </c>
      <c r="C38" t="s">
        <v>2200</v>
      </c>
      <c r="D38" t="s">
        <v>123</v>
      </c>
      <c r="E38" t="s">
        <v>2165</v>
      </c>
      <c r="F38" t="s">
        <v>1177</v>
      </c>
      <c r="G38" t="s">
        <v>223</v>
      </c>
      <c r="H38" t="s">
        <v>224</v>
      </c>
      <c r="I38" t="s">
        <v>110</v>
      </c>
      <c r="J38" s="78">
        <v>35102.6</v>
      </c>
      <c r="K38" s="78">
        <v>8490</v>
      </c>
      <c r="L38" s="78">
        <v>11623.715949222</v>
      </c>
      <c r="M38" s="79">
        <v>0</v>
      </c>
      <c r="N38" s="79">
        <v>2.5000000000000001E-2</v>
      </c>
      <c r="O38" s="79">
        <v>1.1000000000000001E-3</v>
      </c>
    </row>
    <row r="39" spans="2:15">
      <c r="B39" s="80" t="s">
        <v>92</v>
      </c>
      <c r="C39" s="16"/>
      <c r="D39" s="16"/>
      <c r="E39" s="16"/>
      <c r="J39" s="82">
        <v>1313541.56</v>
      </c>
      <c r="L39" s="82">
        <v>193937.43140765032</v>
      </c>
      <c r="N39" s="81">
        <v>0.41710000000000003</v>
      </c>
      <c r="O39" s="81">
        <v>1.78E-2</v>
      </c>
    </row>
    <row r="40" spans="2:15">
      <c r="B40" t="s">
        <v>2201</v>
      </c>
      <c r="C40" t="s">
        <v>2202</v>
      </c>
      <c r="D40" t="s">
        <v>123</v>
      </c>
      <c r="E40" t="s">
        <v>2203</v>
      </c>
      <c r="F40" t="s">
        <v>1177</v>
      </c>
      <c r="G40" t="s">
        <v>223</v>
      </c>
      <c r="H40" t="s">
        <v>224</v>
      </c>
      <c r="I40" t="s">
        <v>106</v>
      </c>
      <c r="J40" s="78">
        <v>838073.4</v>
      </c>
      <c r="K40" s="78">
        <v>1189.7</v>
      </c>
      <c r="L40" s="78">
        <v>35545.043689887003</v>
      </c>
      <c r="M40" s="79">
        <v>0</v>
      </c>
      <c r="N40" s="79">
        <v>7.6399999999999996E-2</v>
      </c>
      <c r="O40" s="79">
        <v>3.3E-3</v>
      </c>
    </row>
    <row r="41" spans="2:15">
      <c r="B41" t="s">
        <v>2204</v>
      </c>
      <c r="C41" t="s">
        <v>2205</v>
      </c>
      <c r="D41" t="s">
        <v>123</v>
      </c>
      <c r="E41" t="s">
        <v>2206</v>
      </c>
      <c r="F41" t="s">
        <v>1177</v>
      </c>
      <c r="G41" t="s">
        <v>223</v>
      </c>
      <c r="H41" t="s">
        <v>224</v>
      </c>
      <c r="I41" t="s">
        <v>113</v>
      </c>
      <c r="J41" s="78">
        <v>77226.460000000006</v>
      </c>
      <c r="K41" s="78">
        <v>16783.839999999997</v>
      </c>
      <c r="L41" s="78">
        <v>57012.741938203901</v>
      </c>
      <c r="M41" s="79">
        <v>0</v>
      </c>
      <c r="N41" s="79">
        <v>0.1226</v>
      </c>
      <c r="O41" s="79">
        <v>5.1999999999999998E-3</v>
      </c>
    </row>
    <row r="42" spans="2:15">
      <c r="B42" t="s">
        <v>2207</v>
      </c>
      <c r="C42" t="s">
        <v>2208</v>
      </c>
      <c r="D42" t="s">
        <v>123</v>
      </c>
      <c r="E42" t="s">
        <v>2209</v>
      </c>
      <c r="F42" t="s">
        <v>1177</v>
      </c>
      <c r="G42" t="s">
        <v>223</v>
      </c>
      <c r="H42" t="s">
        <v>224</v>
      </c>
      <c r="I42" t="s">
        <v>110</v>
      </c>
      <c r="J42" s="78">
        <v>43145.96</v>
      </c>
      <c r="K42" s="78">
        <v>2688</v>
      </c>
      <c r="L42" s="78">
        <v>4523.4252077414403</v>
      </c>
      <c r="M42" s="79">
        <v>0</v>
      </c>
      <c r="N42" s="79">
        <v>9.7000000000000003E-3</v>
      </c>
      <c r="O42" s="79">
        <v>4.0000000000000002E-4</v>
      </c>
    </row>
    <row r="43" spans="2:15">
      <c r="B43" t="s">
        <v>2210</v>
      </c>
      <c r="C43" t="s">
        <v>2211</v>
      </c>
      <c r="D43" t="s">
        <v>123</v>
      </c>
      <c r="E43" t="s">
        <v>2209</v>
      </c>
      <c r="F43" t="s">
        <v>1177</v>
      </c>
      <c r="G43" t="s">
        <v>223</v>
      </c>
      <c r="H43" t="s">
        <v>224</v>
      </c>
      <c r="I43" t="s">
        <v>202</v>
      </c>
      <c r="J43" s="78">
        <v>166748.44</v>
      </c>
      <c r="K43" s="78">
        <v>123200</v>
      </c>
      <c r="L43" s="78">
        <v>6735.7725520870399</v>
      </c>
      <c r="M43" s="79">
        <v>0</v>
      </c>
      <c r="N43" s="79">
        <v>1.4500000000000001E-2</v>
      </c>
      <c r="O43" s="79">
        <v>5.9999999999999995E-4</v>
      </c>
    </row>
    <row r="44" spans="2:15">
      <c r="B44" t="s">
        <v>2212</v>
      </c>
      <c r="C44" t="s">
        <v>2213</v>
      </c>
      <c r="D44" t="s">
        <v>123</v>
      </c>
      <c r="E44" t="s">
        <v>2214</v>
      </c>
      <c r="F44" t="s">
        <v>2010</v>
      </c>
      <c r="G44" t="s">
        <v>223</v>
      </c>
      <c r="H44" t="s">
        <v>224</v>
      </c>
      <c r="I44" t="s">
        <v>106</v>
      </c>
      <c r="J44" s="78">
        <v>78761.460000000006</v>
      </c>
      <c r="K44" s="78">
        <v>12358</v>
      </c>
      <c r="L44" s="78">
        <v>34699.361473541998</v>
      </c>
      <c r="M44" s="79">
        <v>0</v>
      </c>
      <c r="N44" s="79">
        <v>7.46E-2</v>
      </c>
      <c r="O44" s="79">
        <v>3.2000000000000002E-3</v>
      </c>
    </row>
    <row r="45" spans="2:15">
      <c r="B45" t="s">
        <v>2215</v>
      </c>
      <c r="C45" t="s">
        <v>2216</v>
      </c>
      <c r="D45" t="s">
        <v>123</v>
      </c>
      <c r="E45" t="s">
        <v>2217</v>
      </c>
      <c r="F45" t="s">
        <v>1177</v>
      </c>
      <c r="G45" t="s">
        <v>223</v>
      </c>
      <c r="H45" t="s">
        <v>224</v>
      </c>
      <c r="I45" t="s">
        <v>202</v>
      </c>
      <c r="J45" s="78">
        <v>21756.720000000001</v>
      </c>
      <c r="K45" s="78">
        <v>945755.20000000019</v>
      </c>
      <c r="L45" s="78">
        <v>6746.6330088526402</v>
      </c>
      <c r="M45" s="79">
        <v>0</v>
      </c>
      <c r="N45" s="79">
        <v>1.4500000000000001E-2</v>
      </c>
      <c r="O45" s="79">
        <v>5.9999999999999995E-4</v>
      </c>
    </row>
    <row r="46" spans="2:15">
      <c r="B46" t="s">
        <v>2218</v>
      </c>
      <c r="C46" t="s">
        <v>2219</v>
      </c>
      <c r="D46" t="s">
        <v>123</v>
      </c>
      <c r="E46" t="s">
        <v>2115</v>
      </c>
      <c r="F46" t="s">
        <v>1177</v>
      </c>
      <c r="G46" t="s">
        <v>223</v>
      </c>
      <c r="H46" t="s">
        <v>224</v>
      </c>
      <c r="I46" t="s">
        <v>106</v>
      </c>
      <c r="J46" s="78">
        <v>87829.119999999995</v>
      </c>
      <c r="K46" s="78">
        <v>15545.439999999993</v>
      </c>
      <c r="L46" s="78">
        <v>48674.453537336303</v>
      </c>
      <c r="M46" s="79">
        <v>0</v>
      </c>
      <c r="N46" s="79">
        <v>0.1047</v>
      </c>
      <c r="O46" s="79">
        <v>4.4999999999999997E-3</v>
      </c>
    </row>
    <row r="47" spans="2:15">
      <c r="B47" s="80" t="s">
        <v>1130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223</v>
      </c>
      <c r="C48" t="s">
        <v>223</v>
      </c>
      <c r="D48" s="16"/>
      <c r="E48" s="16"/>
      <c r="F48" t="s">
        <v>223</v>
      </c>
      <c r="G48" t="s">
        <v>223</v>
      </c>
      <c r="I48" t="s">
        <v>223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262</v>
      </c>
      <c r="C49" s="16"/>
      <c r="D49" s="16"/>
      <c r="E49" s="16"/>
    </row>
    <row r="50" spans="2:5">
      <c r="B50" t="s">
        <v>381</v>
      </c>
      <c r="C50" s="16"/>
      <c r="D50" s="16"/>
      <c r="E50" s="16"/>
    </row>
    <row r="51" spans="2:5">
      <c r="B51" t="s">
        <v>382</v>
      </c>
      <c r="C51" s="16"/>
      <c r="D51" s="16"/>
      <c r="E51" s="16"/>
    </row>
    <row r="52" spans="2:5">
      <c r="B52" t="s">
        <v>383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3627</v>
      </c>
    </row>
    <row r="3" spans="2:60" s="1" customFormat="1">
      <c r="B3" s="2" t="s">
        <v>2</v>
      </c>
      <c r="C3" s="26" t="s">
        <v>3628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31" t="s">
        <v>68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</row>
    <row r="7" spans="2:60" ht="26.25" customHeight="1">
      <c r="B7" s="131" t="s">
        <v>95</v>
      </c>
      <c r="C7" s="132"/>
      <c r="D7" s="132"/>
      <c r="E7" s="132"/>
      <c r="F7" s="132"/>
      <c r="G7" s="132"/>
      <c r="H7" s="132"/>
      <c r="I7" s="132"/>
      <c r="J7" s="132"/>
      <c r="K7" s="132"/>
      <c r="L7" s="133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105989.45</v>
      </c>
      <c r="H11" s="7"/>
      <c r="I11" s="76">
        <v>163.0108031526467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81340.759999999995</v>
      </c>
      <c r="I12" s="82">
        <v>153.57135488</v>
      </c>
      <c r="K12" s="81">
        <v>0.94210000000000005</v>
      </c>
      <c r="L12" s="81">
        <v>0</v>
      </c>
    </row>
    <row r="13" spans="2:60">
      <c r="B13" s="80" t="s">
        <v>2220</v>
      </c>
      <c r="D13" s="16"/>
      <c r="E13" s="16"/>
      <c r="G13" s="82">
        <v>81340.759999999995</v>
      </c>
      <c r="I13" s="82">
        <v>153.57135488</v>
      </c>
      <c r="K13" s="81">
        <v>0.94210000000000005</v>
      </c>
      <c r="L13" s="81">
        <v>0</v>
      </c>
    </row>
    <row r="14" spans="2:60">
      <c r="B14" t="s">
        <v>2221</v>
      </c>
      <c r="C14" t="s">
        <v>2222</v>
      </c>
      <c r="D14" t="s">
        <v>100</v>
      </c>
      <c r="E14" t="s">
        <v>125</v>
      </c>
      <c r="F14" t="s">
        <v>102</v>
      </c>
      <c r="G14" s="78">
        <v>81340.759999999995</v>
      </c>
      <c r="H14" s="78">
        <v>188.8</v>
      </c>
      <c r="I14" s="78">
        <v>153.57135488</v>
      </c>
      <c r="J14" s="79">
        <v>8.3000000000000001E-3</v>
      </c>
      <c r="K14" s="79">
        <v>0.94210000000000005</v>
      </c>
      <c r="L14" s="79">
        <v>0</v>
      </c>
    </row>
    <row r="15" spans="2:60">
      <c r="B15" s="80" t="s">
        <v>260</v>
      </c>
      <c r="D15" s="16"/>
      <c r="E15" s="16"/>
      <c r="G15" s="82">
        <v>24648.69</v>
      </c>
      <c r="I15" s="82">
        <v>9.4394482726467004</v>
      </c>
      <c r="K15" s="81">
        <v>5.79E-2</v>
      </c>
      <c r="L15" s="81">
        <v>0</v>
      </c>
    </row>
    <row r="16" spans="2:60">
      <c r="B16" s="80" t="s">
        <v>2223</v>
      </c>
      <c r="D16" s="16"/>
      <c r="E16" s="16"/>
      <c r="G16" s="82">
        <v>24648.69</v>
      </c>
      <c r="I16" s="82">
        <v>9.4394482726467004</v>
      </c>
      <c r="K16" s="81">
        <v>5.79E-2</v>
      </c>
      <c r="L16" s="81">
        <v>0</v>
      </c>
    </row>
    <row r="17" spans="2:12">
      <c r="B17" t="s">
        <v>2224</v>
      </c>
      <c r="C17" t="s">
        <v>2225</v>
      </c>
      <c r="D17" t="s">
        <v>1139</v>
      </c>
      <c r="E17" t="s">
        <v>1493</v>
      </c>
      <c r="F17" t="s">
        <v>106</v>
      </c>
      <c r="G17" s="78">
        <v>24648.69</v>
      </c>
      <c r="H17" s="78">
        <v>10.7422</v>
      </c>
      <c r="I17" s="78">
        <v>9.4394482726467004</v>
      </c>
      <c r="J17" s="79">
        <v>0</v>
      </c>
      <c r="K17" s="79">
        <v>5.79E-2</v>
      </c>
      <c r="L17" s="79">
        <v>0</v>
      </c>
    </row>
    <row r="18" spans="2:12">
      <c r="B18" t="s">
        <v>262</v>
      </c>
      <c r="D18" s="16"/>
      <c r="E18" s="16"/>
    </row>
    <row r="19" spans="2:12">
      <c r="B19" t="s">
        <v>381</v>
      </c>
      <c r="D19" s="16"/>
      <c r="E19" s="16"/>
    </row>
    <row r="20" spans="2:12">
      <c r="B20" t="s">
        <v>382</v>
      </c>
      <c r="D20" s="16"/>
      <c r="E20" s="16"/>
    </row>
    <row r="21" spans="2:12">
      <c r="B21" t="s">
        <v>383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2020-05-31T06:18:55Z</dcterms:modified>
</cp:coreProperties>
</file>