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90" windowWidth="17025" windowHeight="9600"/>
  </bookViews>
  <sheets>
    <sheet name="167" sheetId="6" r:id="rId1"/>
    <sheet name="נספח 2- 167" sheetId="7" r:id="rId2"/>
    <sheet name="נספח 3- 167" sheetId="8" r:id="rId3"/>
  </sheets>
  <definedNames>
    <definedName name="_xlnm.Print_Area" localSheetId="0">'167'!$A$1:$D$77</definedName>
  </definedNames>
  <calcPr calcId="145621"/>
</workbook>
</file>

<file path=xl/calcChain.xml><?xml version="1.0" encoding="utf-8"?>
<calcChain xmlns="http://schemas.openxmlformats.org/spreadsheetml/2006/main">
  <c r="D67" i="7" l="1"/>
  <c r="D35" i="7"/>
  <c r="D27" i="7"/>
  <c r="C61" i="8"/>
  <c r="D69" i="7"/>
  <c r="C13" i="6" l="1"/>
  <c r="C20" i="6"/>
  <c r="C15" i="6"/>
  <c r="C30" i="6"/>
  <c r="C11" i="6"/>
  <c r="C7" i="6"/>
  <c r="C68" i="6"/>
  <c r="C37" i="6"/>
  <c r="C34" i="6" l="1"/>
  <c r="C38" i="6" s="1"/>
</calcChain>
</file>

<file path=xl/sharedStrings.xml><?xml version="1.0" encoding="utf-8"?>
<sst xmlns="http://schemas.openxmlformats.org/spreadsheetml/2006/main" count="170" uniqueCount="93">
  <si>
    <t>יוזמה</t>
  </si>
  <si>
    <t>רשימת גופים:</t>
  </si>
  <si>
    <t>שם הקופה:</t>
  </si>
  <si>
    <t>משתתף</t>
  </si>
  <si>
    <t xml:space="preserve">אלפי ₪ 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</si>
  <si>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</si>
  <si>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</si>
  <si>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</si>
  <si>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</si>
  <si>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</si>
  <si>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</si>
  <si>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</si>
  <si>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</si>
  <si>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</si>
  <si>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</si>
  <si>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</si>
  <si>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</si>
  <si>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</si>
  <si>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</si>
  <si>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</si>
  <si>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</si>
  <si>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</si>
  <si>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</si>
  <si>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</si>
  <si>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</si>
  <si>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</si>
  <si>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</si>
  <si>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</si>
  <si>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</si>
  <si>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</si>
  <si>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</si>
  <si>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</si>
  <si>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</si>
  <si>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</si>
  <si>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</si>
  <si>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</si>
  <si>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</si>
  <si>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</si>
  <si>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</si>
  <si>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שווי נכסים ממוצע</t>
  </si>
  <si>
    <t xml:space="preserve">סך נכסים לסוף שנה </t>
  </si>
  <si>
    <t>31.12.2019</t>
  </si>
  <si>
    <t>ברוקראז'- עמלות קניה ומכירה בגין עיסקאות בניירות ערך סחירים</t>
  </si>
  <si>
    <t>צדדים קשורים</t>
  </si>
  <si>
    <t>אחרים</t>
  </si>
  <si>
    <t/>
  </si>
  <si>
    <t>צדדים שאינם קשורים</t>
  </si>
  <si>
    <t>LEUMI</t>
  </si>
  <si>
    <t>OSCARGRU</t>
  </si>
  <si>
    <t>PSAGOT</t>
  </si>
  <si>
    <t>סך עמלות ברוקראז'</t>
  </si>
  <si>
    <t>עמלות קסטודיאן</t>
  </si>
  <si>
    <t>UBS</t>
  </si>
  <si>
    <t>בנק דיסקונט</t>
  </si>
  <si>
    <t>בנק הפועלים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</si>
  <si>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</si>
  <si>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</si>
  <si>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</si>
  <si>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</si>
  <si>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</si>
  <si>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</si>
  <si>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</si>
  <si>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</si>
  <si>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</si>
  <si>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</si>
  <si>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</si>
  <si>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</si>
  <si>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</si>
  <si>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</si>
  <si>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</si>
  <si>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</si>
  <si>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</si>
  <si>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</si>
  <si>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</si>
  <si>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אחר</t>
  </si>
  <si>
    <t>M&amp;G Investments</t>
  </si>
  <si>
    <t xml:space="preserve">סך תשלומים בגין השקעת בקרנות נאמנות </t>
  </si>
  <si>
    <t>תשלום בגין השקעה בתעודת סל</t>
  </si>
  <si>
    <t>קרן סל ישראלית</t>
  </si>
  <si>
    <t>קרן סל זרה</t>
  </si>
  <si>
    <t>BlackRock Inc USA</t>
  </si>
  <si>
    <t>BlackRock Inc Ireland</t>
  </si>
  <si>
    <t>UBS ASSET MANAGEMEN ETF</t>
  </si>
  <si>
    <t>THE VANGUARD GRUOP</t>
  </si>
  <si>
    <t>סך תשלומים בגין השקעה בתעודות סל</t>
  </si>
  <si>
    <t>סך הכל עמלות ניהול חיצוני</t>
  </si>
  <si>
    <t>בנק איגוד</t>
  </si>
  <si>
    <t>מגדל מקפת קרנות פנסיה וקופות גמל בע"מ</t>
  </si>
  <si>
    <t>נספח 3- פירוט עמלות ניהול חיצוני לשנה המסתיימת ביום:</t>
  </si>
  <si>
    <t xml:space="preserve">שם הקופה: </t>
  </si>
  <si>
    <t>מקפת דמי מחלה- מספר באוצר 1161</t>
  </si>
  <si>
    <t xml:space="preserve">נספח 1 - סך התשלומים ששולמו בעד כל סוג של הוצאה ישירה לשנה המסתיימת ביום </t>
  </si>
  <si>
    <t xml:space="preserve">נספח 2 - פירוט עמלות והוצאות לשנה המסתיימת ביום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</si>
</sst>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2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8" applyNumberFormat="0" applyAlignment="0" applyProtection="0"/>
    <xf numFmtId="0" fontId="14" fillId="10" borderId="19" applyNumberFormat="0" applyAlignment="0" applyProtection="0"/>
    <xf numFmtId="0" fontId="15" fillId="10" borderId="18" applyNumberFormat="0" applyAlignment="0" applyProtection="0"/>
    <xf numFmtId="0" fontId="16" fillId="0" borderId="20" applyNumberFormat="0" applyFill="0" applyAlignment="0" applyProtection="0"/>
    <xf numFmtId="0" fontId="17" fillId="11" borderId="21" applyNumberFormat="0" applyAlignment="0" applyProtection="0"/>
    <xf numFmtId="0" fontId="18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</cellStyleXfs>
  <cellXfs count="84">
    <xf numFmtId="0" fontId="0" fillId="0" borderId="0" xfId="0"/>
    <xf numFmtId="0" fontId="0" fillId="0" borderId="0" xfId="0" applyProtection="1"/>
    <xf numFmtId="14" fontId="3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/>
    <xf numFmtId="165" fontId="0" fillId="0" borderId="0" xfId="1" applyNumberFormat="1" applyFont="1" applyProtection="1"/>
    <xf numFmtId="0" fontId="4" fillId="3" borderId="4" xfId="0" applyFont="1" applyFill="1" applyBorder="1" applyAlignment="1" applyProtection="1"/>
    <xf numFmtId="0" fontId="4" fillId="3" borderId="5" xfId="0" applyFont="1" applyFill="1" applyBorder="1" applyAlignment="1" applyProtection="1"/>
    <xf numFmtId="165" fontId="4" fillId="4" borderId="7" xfId="1" applyNumberFormat="1" applyFont="1" applyFill="1" applyBorder="1" applyProtection="1"/>
    <xf numFmtId="0" fontId="2" fillId="0" borderId="0" xfId="0" applyFont="1" applyProtection="1"/>
    <xf numFmtId="0" fontId="3" fillId="3" borderId="8" xfId="0" applyFont="1" applyFill="1" applyBorder="1" applyAlignment="1" applyProtection="1"/>
    <xf numFmtId="0" fontId="3" fillId="3" borderId="9" xfId="0" applyFont="1" applyFill="1" applyBorder="1" applyAlignment="1" applyProtection="1"/>
    <xf numFmtId="165" fontId="0" fillId="5" borderId="7" xfId="1" applyNumberFormat="1" applyFont="1" applyFill="1" applyBorder="1" applyProtection="1"/>
    <xf numFmtId="165" fontId="0" fillId="3" borderId="7" xfId="1" applyNumberFormat="1" applyFont="1" applyFill="1" applyBorder="1" applyProtection="1"/>
    <xf numFmtId="0" fontId="3" fillId="3" borderId="10" xfId="0" applyFont="1" applyFill="1" applyBorder="1" applyAlignment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3" fillId="3" borderId="9" xfId="0" applyFont="1" applyFill="1" applyBorder="1" applyAlignment="1" applyProtection="1">
      <alignment wrapText="1"/>
    </xf>
    <xf numFmtId="0" fontId="0" fillId="3" borderId="8" xfId="0" applyFill="1" applyBorder="1" applyAlignment="1" applyProtection="1"/>
    <xf numFmtId="0" fontId="5" fillId="3" borderId="8" xfId="0" applyFont="1" applyFill="1" applyBorder="1" applyAlignment="1" applyProtection="1"/>
    <xf numFmtId="10" fontId="4" fillId="4" borderId="7" xfId="2" applyNumberFormat="1" applyFont="1" applyFill="1" applyBorder="1" applyProtection="1"/>
    <xf numFmtId="0" fontId="3" fillId="3" borderId="11" xfId="0" applyFont="1" applyFill="1" applyBorder="1" applyAlignment="1" applyProtection="1"/>
    <xf numFmtId="0" fontId="3" fillId="3" borderId="12" xfId="0" applyFont="1" applyFill="1" applyBorder="1" applyAlignment="1" applyProtection="1"/>
    <xf numFmtId="165" fontId="4" fillId="4" borderId="13" xfId="1" applyNumberFormat="1" applyFont="1" applyFill="1" applyBorder="1" applyProtection="1"/>
    <xf numFmtId="165" fontId="0" fillId="2" borderId="0" xfId="1" applyNumberFormat="1" applyFont="1" applyFill="1" applyProtection="1"/>
    <xf numFmtId="0" fontId="3" fillId="2" borderId="0" xfId="0" applyFont="1" applyFill="1" applyBorder="1" applyAlignment="1" applyProtection="1"/>
    <xf numFmtId="0" fontId="3" fillId="2" borderId="12" xfId="0" applyFont="1" applyFill="1" applyBorder="1" applyAlignment="1" applyProtection="1"/>
    <xf numFmtId="0" fontId="2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165" fontId="3" fillId="0" borderId="0" xfId="1" applyNumberFormat="1" applyFont="1" applyAlignment="1">
      <alignment horizontal="right"/>
    </xf>
    <xf numFmtId="0" fontId="21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3" fillId="3" borderId="24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right"/>
    </xf>
    <xf numFmtId="0" fontId="21" fillId="3" borderId="26" xfId="0" applyFont="1" applyFill="1" applyBorder="1" applyAlignment="1">
      <alignment horizontal="right"/>
    </xf>
    <xf numFmtId="165" fontId="3" fillId="3" borderId="3" xfId="1" applyNumberFormat="1" applyFont="1" applyFill="1" applyBorder="1" applyAlignment="1">
      <alignment horizontal="right"/>
    </xf>
    <xf numFmtId="0" fontId="3" fillId="3" borderId="27" xfId="0" applyFont="1" applyFill="1" applyBorder="1" applyAlignment="1">
      <alignment horizontal="right"/>
    </xf>
    <xf numFmtId="0" fontId="3" fillId="3" borderId="28" xfId="0" applyFont="1" applyFill="1" applyBorder="1" applyAlignment="1">
      <alignment horizontal="right"/>
    </xf>
    <xf numFmtId="0" fontId="21" fillId="3" borderId="14" xfId="0" applyFont="1" applyFill="1" applyBorder="1" applyAlignment="1">
      <alignment horizontal="right"/>
    </xf>
    <xf numFmtId="165" fontId="0" fillId="3" borderId="7" xfId="1" applyNumberFormat="1" applyFont="1" applyFill="1" applyBorder="1" applyAlignment="1">
      <alignment horizontal="right"/>
    </xf>
    <xf numFmtId="0" fontId="21" fillId="3" borderId="29" xfId="0" applyNumberFormat="1" applyFont="1" applyFill="1" applyBorder="1" applyAlignment="1">
      <alignment horizontal="right" readingOrder="2"/>
    </xf>
    <xf numFmtId="0" fontId="21" fillId="3" borderId="9" xfId="0" applyNumberFormat="1" applyFont="1" applyFill="1" applyBorder="1" applyAlignment="1">
      <alignment horizontal="right" readingOrder="2"/>
    </xf>
    <xf numFmtId="0" fontId="21" fillId="3" borderId="5" xfId="0" applyFont="1" applyFill="1" applyBorder="1" applyAlignment="1">
      <alignment horizontal="right"/>
    </xf>
    <xf numFmtId="165" fontId="0" fillId="5" borderId="7" xfId="1" applyNumberFormat="1" applyFon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1" fillId="3" borderId="10" xfId="0" applyFont="1" applyFill="1" applyBorder="1" applyAlignment="1">
      <alignment horizontal="right"/>
    </xf>
    <xf numFmtId="0" fontId="21" fillId="3" borderId="27" xfId="0" applyNumberFormat="1" applyFont="1" applyFill="1" applyBorder="1" applyAlignment="1">
      <alignment horizontal="right" readingOrder="2"/>
    </xf>
    <xf numFmtId="0" fontId="21" fillId="3" borderId="28" xfId="0" applyNumberFormat="1" applyFont="1" applyFill="1" applyBorder="1" applyAlignment="1">
      <alignment horizontal="right" readingOrder="2"/>
    </xf>
    <xf numFmtId="0" fontId="3" fillId="3" borderId="29" xfId="0" applyFont="1" applyFill="1" applyBorder="1" applyAlignment="1">
      <alignment horizontal="right"/>
    </xf>
    <xf numFmtId="0" fontId="21" fillId="3" borderId="0" xfId="0" applyFont="1" applyFill="1" applyBorder="1" applyAlignment="1">
      <alignment horizontal="right"/>
    </xf>
    <xf numFmtId="165" fontId="3" fillId="4" borderId="7" xfId="1" applyNumberFormat="1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165" fontId="24" fillId="3" borderId="7" xfId="1" applyNumberFormat="1" applyFont="1" applyFill="1" applyBorder="1" applyAlignment="1">
      <alignment horizontal="right"/>
    </xf>
    <xf numFmtId="0" fontId="21" fillId="3" borderId="30" xfId="0" applyFont="1" applyFill="1" applyBorder="1" applyAlignment="1">
      <alignment horizontal="right"/>
    </xf>
    <xf numFmtId="0" fontId="21" fillId="3" borderId="9" xfId="0" applyFont="1" applyFill="1" applyBorder="1" applyAlignment="1">
      <alignment horizontal="right"/>
    </xf>
    <xf numFmtId="0" fontId="3" fillId="3" borderId="31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3" fillId="3" borderId="32" xfId="0" applyFont="1" applyFill="1" applyBorder="1" applyAlignment="1">
      <alignment horizontal="right"/>
    </xf>
    <xf numFmtId="0" fontId="21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21" fillId="3" borderId="33" xfId="0" applyFont="1" applyFill="1" applyBorder="1" applyAlignment="1">
      <alignment horizontal="right"/>
    </xf>
    <xf numFmtId="165" fontId="0" fillId="5" borderId="34" xfId="1" applyNumberFormat="1" applyFont="1" applyFill="1" applyBorder="1" applyAlignment="1">
      <alignment horizontal="right"/>
    </xf>
    <xf numFmtId="165" fontId="3" fillId="3" borderId="34" xfId="0" applyNumberFormat="1" applyFont="1" applyFill="1" applyBorder="1" applyAlignment="1">
      <alignment horizontal="right"/>
    </xf>
    <xf numFmtId="0" fontId="21" fillId="3" borderId="27" xfId="0" applyFont="1" applyFill="1" applyBorder="1" applyAlignment="1">
      <alignment horizontal="right"/>
    </xf>
    <xf numFmtId="0" fontId="3" fillId="3" borderId="33" xfId="0" applyFont="1" applyFill="1" applyBorder="1" applyAlignment="1">
      <alignment horizontal="right"/>
    </xf>
    <xf numFmtId="0" fontId="21" fillId="3" borderId="34" xfId="0" applyFont="1" applyFill="1" applyBorder="1" applyAlignment="1">
      <alignment horizontal="right"/>
    </xf>
    <xf numFmtId="0" fontId="3" fillId="3" borderId="35" xfId="0" applyFont="1" applyFill="1" applyBorder="1" applyAlignment="1">
      <alignment horizontal="right"/>
    </xf>
    <xf numFmtId="0" fontId="21" fillId="3" borderId="35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21" fillId="3" borderId="30" xfId="0" applyNumberFormat="1" applyFont="1" applyFill="1" applyBorder="1" applyAlignment="1">
      <alignment horizontal="right" readingOrder="2"/>
    </xf>
    <xf numFmtId="0" fontId="3" fillId="3" borderId="36" xfId="0" applyFont="1" applyFill="1" applyBorder="1" applyAlignment="1">
      <alignment horizontal="right"/>
    </xf>
    <xf numFmtId="0" fontId="21" fillId="3" borderId="37" xfId="0" applyFont="1" applyFill="1" applyBorder="1" applyAlignment="1">
      <alignment horizontal="right"/>
    </xf>
    <xf numFmtId="0" fontId="3" fillId="0" borderId="0" xfId="0" applyFont="1" applyFill="1" applyBorder="1" applyAlignment="1" applyProtection="1"/>
    <xf numFmtId="165" fontId="4" fillId="0" borderId="0" xfId="1" applyNumberFormat="1" applyFont="1" applyFill="1" applyBorder="1" applyProtection="1"/>
    <xf numFmtId="0" fontId="0" fillId="0" borderId="0" xfId="0" applyFill="1" applyProtection="1"/>
    <xf numFmtId="0" fontId="25" fillId="0" borderId="0" xfId="0" applyFont="1" applyFill="1" applyBorder="1" applyAlignment="1">
      <alignment horizontal="right"/>
    </xf>
    <xf numFmtId="0" fontId="0" fillId="3" borderId="1" xfId="0" applyFill="1" applyBorder="1" applyAlignment="1" applyProtection="1"/>
    <xf numFmtId="0" fontId="0" fillId="3" borderId="4" xfId="0" applyFill="1" applyBorder="1" applyAlignment="1" applyProtection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165" fontId="3" fillId="3" borderId="3" xfId="1" applyNumberFormat="1" applyFont="1" applyFill="1" applyBorder="1" applyAlignment="1" applyProtection="1">
      <alignment horizontal="center"/>
    </xf>
    <xf numFmtId="165" fontId="3" fillId="3" borderId="6" xfId="1" applyNumberFormat="1" applyFont="1" applyFill="1" applyBorder="1" applyAlignment="1" applyProtection="1">
      <alignment horizontal="center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rightToLeft="1" tabSelected="1" zoomScaleNormal="100" workbookViewId="0">
      <selection activeCell="B3" sqref="B3"/>
    </sheetView>
  </sheetViews>
  <sheetFormatPr defaultRowHeight="14.25" x14ac:dyDescent="0.2"/>
  <cols>
    <col min="1" max="1" width="9" style="1"/>
    <col min="2" max="2" width="59.625" style="1" customWidth="1"/>
    <col min="3" max="3" width="12.125" style="1" customWidth="1"/>
    <col min="4" max="4" width="14.75" style="1" customWidth="1"/>
    <col min="5" max="9" width="9" style="1"/>
    <col min="10" max="10" width="20.5" style="1" hidden="1" customWidth="1"/>
    <col min="11" max="16384" width="9" style="1"/>
  </cols>
  <sheetData>
    <row r="1" spans="1:10" ht="15" x14ac:dyDescent="0.25">
      <c r="A1" s="26" t="s">
        <v>87</v>
      </c>
      <c r="J1" s="1" t="s">
        <v>1</v>
      </c>
    </row>
    <row r="2" spans="1:10" x14ac:dyDescent="0.2">
      <c r="A2" s="28" t="s">
        <v>91</v>
      </c>
      <c r="C2" s="2">
        <v>43830</v>
      </c>
    </row>
    <row r="3" spans="1:10" ht="15" x14ac:dyDescent="0.25">
      <c r="A3" s="3" t="s">
        <v>2</v>
      </c>
      <c r="J3" s="1" t="s">
        <v>3</v>
      </c>
    </row>
    <row r="4" spans="1:10" ht="16.5" thickBot="1" x14ac:dyDescent="0.3">
      <c r="A4" s="77" t="s">
        <v>90</v>
      </c>
      <c r="C4" s="4"/>
      <c r="J4" s="1" t="s">
        <v>0</v>
      </c>
    </row>
    <row r="5" spans="1:10" x14ac:dyDescent="0.2">
      <c r="A5" s="78"/>
      <c r="B5" s="80"/>
      <c r="C5" s="82" t="s">
        <v>4</v>
      </c>
      <c r="J5" s="1" t="s">
        <v>5</v>
      </c>
    </row>
    <row r="6" spans="1:10" x14ac:dyDescent="0.2">
      <c r="A6" s="79"/>
      <c r="B6" s="81"/>
      <c r="C6" s="83"/>
      <c r="J6" s="1" t="s">
        <v>6</v>
      </c>
    </row>
    <row r="7" spans="1:10" ht="15" x14ac:dyDescent="0.25">
      <c r="A7" s="5">
        <v>1</v>
      </c>
      <c r="B7" s="6" t="s">
        <v>7</v>
      </c>
      <c r="C7" s="7">
        <f>SUM(C8:C9)</f>
        <v>9.1539344849907192</v>
      </c>
      <c r="D7" s="8"/>
      <c r="J7" s="1" t="s">
        <v>8</v>
      </c>
    </row>
    <row r="8" spans="1:10" x14ac:dyDescent="0.2">
      <c r="A8" s="9"/>
      <c r="B8" s="10" t="s">
        <v>9</v>
      </c>
      <c r="C8" s="11">
        <v>5.4824461707520006E-2</v>
      </c>
      <c r="J8" s="1" t="s">
        <v>10</v>
      </c>
    </row>
    <row r="9" spans="1:10" x14ac:dyDescent="0.2">
      <c r="A9" s="9"/>
      <c r="B9" s="10" t="s">
        <v>11</v>
      </c>
      <c r="C9" s="11">
        <v>9.099110023283199</v>
      </c>
      <c r="J9" s="1">
        <v>164</v>
      </c>
    </row>
    <row r="10" spans="1:10" x14ac:dyDescent="0.2">
      <c r="A10" s="9"/>
      <c r="B10" s="10"/>
      <c r="C10" s="12"/>
      <c r="J10" s="1">
        <v>167</v>
      </c>
    </row>
    <row r="11" spans="1:10" ht="15" x14ac:dyDescent="0.25">
      <c r="A11" s="5">
        <v>2</v>
      </c>
      <c r="B11" s="6" t="s">
        <v>12</v>
      </c>
      <c r="C11" s="7">
        <f>SUM(C12:C13)</f>
        <v>5.1017295672438099</v>
      </c>
      <c r="D11" s="8"/>
      <c r="J11" s="1">
        <v>394</v>
      </c>
    </row>
    <row r="12" spans="1:10" x14ac:dyDescent="0.2">
      <c r="A12" s="9"/>
      <c r="B12" s="13" t="s">
        <v>13</v>
      </c>
      <c r="C12" s="11">
        <v>0</v>
      </c>
    </row>
    <row r="13" spans="1:10" x14ac:dyDescent="0.2">
      <c r="A13" s="9"/>
      <c r="B13" s="13" t="s">
        <v>14</v>
      </c>
      <c r="C13" s="11">
        <f>5.59615685703662-0.49442728979281</f>
        <v>5.1017295672438099</v>
      </c>
    </row>
    <row r="14" spans="1:10" x14ac:dyDescent="0.2">
      <c r="A14" s="14"/>
      <c r="B14" s="15"/>
      <c r="C14" s="12"/>
    </row>
    <row r="15" spans="1:10" ht="15" x14ac:dyDescent="0.25">
      <c r="A15" s="5">
        <v>3</v>
      </c>
      <c r="B15" s="6" t="s">
        <v>15</v>
      </c>
      <c r="C15" s="7">
        <f>SUM(C16:C18)</f>
        <v>0</v>
      </c>
    </row>
    <row r="16" spans="1:10" ht="25.5" x14ac:dyDescent="0.2">
      <c r="A16" s="9" t="s">
        <v>16</v>
      </c>
      <c r="B16" s="16" t="s">
        <v>17</v>
      </c>
      <c r="C16" s="11">
        <v>0</v>
      </c>
    </row>
    <row r="17" spans="1:3" x14ac:dyDescent="0.2">
      <c r="A17" s="9" t="s">
        <v>18</v>
      </c>
      <c r="B17" s="16" t="s">
        <v>19</v>
      </c>
      <c r="C17" s="11">
        <v>0</v>
      </c>
    </row>
    <row r="18" spans="1:3" x14ac:dyDescent="0.2">
      <c r="A18" s="9" t="s">
        <v>20</v>
      </c>
      <c r="B18" s="10" t="s">
        <v>21</v>
      </c>
      <c r="C18" s="11">
        <v>0</v>
      </c>
    </row>
    <row r="19" spans="1:3" x14ac:dyDescent="0.2">
      <c r="A19" s="17"/>
      <c r="B19" s="15"/>
      <c r="C19" s="12"/>
    </row>
    <row r="20" spans="1:3" ht="15" x14ac:dyDescent="0.25">
      <c r="A20" s="18">
        <v>4</v>
      </c>
      <c r="B20" s="6" t="s">
        <v>22</v>
      </c>
      <c r="C20" s="7">
        <f>C21+C22+C23+C24+C25+C26+C27+C28</f>
        <v>19.20629000000001</v>
      </c>
    </row>
    <row r="21" spans="1:3" x14ac:dyDescent="0.2">
      <c r="A21" s="9"/>
      <c r="B21" s="10" t="s">
        <v>23</v>
      </c>
      <c r="C21" s="11">
        <v>0</v>
      </c>
    </row>
    <row r="22" spans="1:3" x14ac:dyDescent="0.2">
      <c r="A22" s="9"/>
      <c r="B22" s="10" t="s">
        <v>24</v>
      </c>
      <c r="C22" s="11">
        <v>0</v>
      </c>
    </row>
    <row r="23" spans="1:3" x14ac:dyDescent="0.2">
      <c r="A23" s="9"/>
      <c r="B23" s="10" t="s">
        <v>25</v>
      </c>
      <c r="C23" s="11"/>
    </row>
    <row r="24" spans="1:3" x14ac:dyDescent="0.2">
      <c r="A24" s="9"/>
      <c r="B24" s="10" t="s">
        <v>26</v>
      </c>
      <c r="C24" s="11"/>
    </row>
    <row r="25" spans="1:3" x14ac:dyDescent="0.2">
      <c r="A25" s="9"/>
      <c r="B25" s="10" t="s">
        <v>27</v>
      </c>
      <c r="C25" s="11">
        <v>1.4999999999999999E-4</v>
      </c>
    </row>
    <row r="26" spans="1:3" x14ac:dyDescent="0.2">
      <c r="A26" s="9"/>
      <c r="B26" s="10" t="s">
        <v>28</v>
      </c>
      <c r="C26" s="11">
        <v>11.489130000000007</v>
      </c>
    </row>
    <row r="27" spans="1:3" x14ac:dyDescent="0.2">
      <c r="A27" s="9"/>
      <c r="B27" s="10" t="s">
        <v>29</v>
      </c>
      <c r="C27" s="11">
        <v>0</v>
      </c>
    </row>
    <row r="28" spans="1:3" x14ac:dyDescent="0.2">
      <c r="A28" s="9"/>
      <c r="B28" s="10" t="s">
        <v>30</v>
      </c>
      <c r="C28" s="11">
        <v>7.7170100000000019</v>
      </c>
    </row>
    <row r="29" spans="1:3" x14ac:dyDescent="0.2">
      <c r="A29" s="9"/>
      <c r="B29" s="10"/>
      <c r="C29" s="12"/>
    </row>
    <row r="30" spans="1:3" ht="15" x14ac:dyDescent="0.25">
      <c r="A30" s="9">
        <v>5</v>
      </c>
      <c r="B30" s="6" t="s">
        <v>31</v>
      </c>
      <c r="C30" s="7">
        <f>SUM(C31:C32)</f>
        <v>0</v>
      </c>
    </row>
    <row r="31" spans="1:3" x14ac:dyDescent="0.2">
      <c r="A31" s="9" t="s">
        <v>16</v>
      </c>
      <c r="B31" s="10" t="s">
        <v>32</v>
      </c>
      <c r="C31" s="11"/>
    </row>
    <row r="32" spans="1:3" x14ac:dyDescent="0.2">
      <c r="A32" s="9" t="s">
        <v>18</v>
      </c>
      <c r="B32" s="10" t="s">
        <v>33</v>
      </c>
      <c r="C32" s="11"/>
    </row>
    <row r="33" spans="1:3" x14ac:dyDescent="0.2">
      <c r="A33" s="9"/>
      <c r="B33" s="10"/>
      <c r="C33" s="12"/>
    </row>
    <row r="34" spans="1:3" ht="15" x14ac:dyDescent="0.25">
      <c r="A34" s="9">
        <v>6</v>
      </c>
      <c r="B34" s="6" t="s">
        <v>34</v>
      </c>
      <c r="C34" s="7">
        <f>C30+C20+C15+C11+C7</f>
        <v>33.461954052234539</v>
      </c>
    </row>
    <row r="35" spans="1:3" x14ac:dyDescent="0.2">
      <c r="A35" s="9"/>
      <c r="B35" s="10"/>
      <c r="C35" s="12"/>
    </row>
    <row r="36" spans="1:3" ht="15" x14ac:dyDescent="0.25">
      <c r="A36" s="9">
        <v>7</v>
      </c>
      <c r="B36" s="6" t="s">
        <v>35</v>
      </c>
      <c r="C36" s="12"/>
    </row>
    <row r="37" spans="1:3" ht="26.25" x14ac:dyDescent="0.25">
      <c r="A37" s="9" t="s">
        <v>16</v>
      </c>
      <c r="B37" s="16" t="s">
        <v>36</v>
      </c>
      <c r="C37" s="19">
        <f>(C32+C20+C16)/C40</f>
        <v>4.7881656362185905E-4</v>
      </c>
    </row>
    <row r="38" spans="1:3" ht="15" x14ac:dyDescent="0.25">
      <c r="A38" s="9" t="s">
        <v>18</v>
      </c>
      <c r="B38" s="10" t="s">
        <v>38</v>
      </c>
      <c r="C38" s="19">
        <f>C34/C68</f>
        <v>7.9092250906422122E-4</v>
      </c>
    </row>
    <row r="39" spans="1:3" x14ac:dyDescent="0.2">
      <c r="A39" s="9"/>
      <c r="B39" s="10"/>
      <c r="C39" s="12"/>
    </row>
    <row r="40" spans="1:3" ht="15.75" thickBot="1" x14ac:dyDescent="0.3">
      <c r="A40" s="20"/>
      <c r="B40" s="21" t="s">
        <v>37</v>
      </c>
      <c r="C40" s="22">
        <v>40112</v>
      </c>
    </row>
    <row r="41" spans="1:3" s="76" customFormat="1" ht="15" x14ac:dyDescent="0.25">
      <c r="A41" s="74"/>
      <c r="B41" s="74"/>
      <c r="C41" s="75"/>
    </row>
    <row r="42" spans="1:3" s="76" customFormat="1" ht="15" x14ac:dyDescent="0.25">
      <c r="A42" s="74"/>
      <c r="B42" s="74"/>
      <c r="C42" s="75"/>
    </row>
    <row r="43" spans="1:3" s="76" customFormat="1" ht="15" x14ac:dyDescent="0.25">
      <c r="A43" s="74"/>
      <c r="B43" s="74"/>
      <c r="C43" s="75"/>
    </row>
    <row r="44" spans="1:3" s="76" customFormat="1" ht="15" x14ac:dyDescent="0.25">
      <c r="A44" s="74"/>
      <c r="B44" s="74"/>
      <c r="C44" s="75"/>
    </row>
    <row r="45" spans="1:3" s="76" customFormat="1" ht="15" x14ac:dyDescent="0.25">
      <c r="A45" s="74"/>
      <c r="B45" s="74"/>
      <c r="C45" s="75"/>
    </row>
    <row r="46" spans="1:3" s="76" customFormat="1" ht="15" x14ac:dyDescent="0.25">
      <c r="A46" s="74"/>
      <c r="B46" s="74"/>
      <c r="C46" s="75"/>
    </row>
    <row r="47" spans="1:3" s="76" customFormat="1" ht="15" x14ac:dyDescent="0.25">
      <c r="A47" s="74"/>
      <c r="B47" s="74"/>
      <c r="C47" s="75"/>
    </row>
    <row r="48" spans="1:3" s="76" customFormat="1" ht="15" x14ac:dyDescent="0.25">
      <c r="A48" s="74"/>
      <c r="B48" s="74"/>
      <c r="C48" s="75"/>
    </row>
    <row r="49" spans="1:3" s="76" customFormat="1" ht="15" x14ac:dyDescent="0.25">
      <c r="A49" s="74"/>
      <c r="B49" s="74"/>
      <c r="C49" s="75"/>
    </row>
    <row r="50" spans="1:3" s="76" customFormat="1" ht="15" x14ac:dyDescent="0.25">
      <c r="A50" s="74"/>
      <c r="B50" s="74"/>
      <c r="C50" s="75"/>
    </row>
    <row r="51" spans="1:3" s="76" customFormat="1" ht="15" x14ac:dyDescent="0.25">
      <c r="A51" s="74"/>
      <c r="B51" s="74"/>
      <c r="C51" s="75"/>
    </row>
    <row r="52" spans="1:3" s="76" customFormat="1" ht="15" x14ac:dyDescent="0.25">
      <c r="A52" s="74"/>
      <c r="B52" s="74"/>
      <c r="C52" s="75"/>
    </row>
    <row r="53" spans="1:3" s="76" customFormat="1" ht="15" x14ac:dyDescent="0.25">
      <c r="A53" s="74"/>
      <c r="B53" s="74"/>
      <c r="C53" s="75"/>
    </row>
    <row r="54" spans="1:3" s="76" customFormat="1" ht="15" x14ac:dyDescent="0.25">
      <c r="A54" s="74"/>
      <c r="B54" s="74"/>
      <c r="C54" s="75"/>
    </row>
    <row r="55" spans="1:3" s="76" customFormat="1" ht="15" x14ac:dyDescent="0.25">
      <c r="A55" s="74"/>
      <c r="B55" s="74"/>
      <c r="C55" s="75"/>
    </row>
    <row r="56" spans="1:3" s="76" customFormat="1" ht="15" x14ac:dyDescent="0.25">
      <c r="A56" s="74"/>
      <c r="B56" s="74"/>
      <c r="C56" s="75"/>
    </row>
    <row r="57" spans="1:3" s="76" customFormat="1" ht="15" x14ac:dyDescent="0.25">
      <c r="A57" s="74"/>
      <c r="B57" s="74"/>
      <c r="C57" s="75"/>
    </row>
    <row r="58" spans="1:3" s="76" customFormat="1" ht="15" x14ac:dyDescent="0.25">
      <c r="A58" s="74"/>
      <c r="B58" s="74"/>
      <c r="C58" s="75"/>
    </row>
    <row r="59" spans="1:3" s="76" customFormat="1" ht="15" x14ac:dyDescent="0.25">
      <c r="A59" s="74"/>
      <c r="B59" s="74"/>
      <c r="C59" s="75"/>
    </row>
    <row r="60" spans="1:3" s="76" customFormat="1" ht="15" x14ac:dyDescent="0.25">
      <c r="A60" s="74"/>
      <c r="B60" s="74"/>
      <c r="C60" s="75"/>
    </row>
    <row r="61" spans="1:3" s="76" customFormat="1" ht="15" x14ac:dyDescent="0.25">
      <c r="A61" s="74"/>
      <c r="B61" s="74"/>
      <c r="C61" s="75"/>
    </row>
    <row r="62" spans="1:3" s="76" customFormat="1" ht="15" x14ac:dyDescent="0.25">
      <c r="A62" s="74"/>
      <c r="B62" s="74"/>
      <c r="C62" s="75"/>
    </row>
    <row r="63" spans="1:3" s="76" customFormat="1" ht="15" x14ac:dyDescent="0.25">
      <c r="A63" s="74"/>
      <c r="B63" s="74"/>
      <c r="C63" s="75"/>
    </row>
    <row r="64" spans="1:3" s="76" customFormat="1" ht="15" x14ac:dyDescent="0.25">
      <c r="A64" s="74"/>
      <c r="B64" s="74"/>
      <c r="C64" s="75"/>
    </row>
    <row r="65" spans="1:3" s="76" customFormat="1" ht="15" x14ac:dyDescent="0.25">
      <c r="A65" s="74"/>
      <c r="B65" s="74"/>
      <c r="C65" s="75"/>
    </row>
    <row r="66" spans="1:3" s="76" customFormat="1" ht="15" x14ac:dyDescent="0.25">
      <c r="A66" s="74"/>
      <c r="B66" s="74"/>
      <c r="C66" s="75"/>
    </row>
    <row r="67" spans="1:3" s="76" customFormat="1" ht="15" x14ac:dyDescent="0.25">
      <c r="A67" s="74"/>
      <c r="B67" s="74"/>
      <c r="C67" s="75"/>
    </row>
    <row r="68" spans="1:3" x14ac:dyDescent="0.2">
      <c r="B68" s="24" t="s">
        <v>39</v>
      </c>
      <c r="C68" s="23">
        <f>(C40+C69)/2</f>
        <v>42307.5</v>
      </c>
    </row>
    <row r="69" spans="1:3" ht="15" thickBot="1" x14ac:dyDescent="0.25">
      <c r="B69" s="25" t="s">
        <v>40</v>
      </c>
      <c r="C69" s="23">
        <v>44503</v>
      </c>
    </row>
  </sheetData>
  <sheetProtection sheet="1" objects="1" scenarios="1"/>
  <mergeCells count="3">
    <mergeCell ref="A5:A6"/>
    <mergeCell ref="B5:B6"/>
    <mergeCell ref="C5:C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workbookViewId="0">
      <selection activeCell="C13" sqref="C13"/>
    </sheetView>
  </sheetViews>
  <sheetFormatPr defaultRowHeight="14.25" x14ac:dyDescent="0.2"/>
  <cols>
    <col min="1" max="1" width="5" customWidth="1"/>
    <col min="2" max="2" width="6.5" customWidth="1"/>
    <col min="3" max="3" width="34.375" bestFit="1" customWidth="1"/>
    <col min="4" max="4" width="13" customWidth="1"/>
  </cols>
  <sheetData>
    <row r="1" spans="1:4" ht="15" x14ac:dyDescent="0.25">
      <c r="A1" s="26" t="s">
        <v>87</v>
      </c>
      <c r="B1" s="26"/>
    </row>
    <row r="2" spans="1:4" x14ac:dyDescent="0.2">
      <c r="A2" s="27" t="s">
        <v>92</v>
      </c>
      <c r="B2" s="28"/>
      <c r="C2" s="29"/>
      <c r="D2" s="29" t="s">
        <v>41</v>
      </c>
    </row>
    <row r="3" spans="1:4" x14ac:dyDescent="0.2">
      <c r="A3" s="27" t="s">
        <v>89</v>
      </c>
      <c r="B3" s="30"/>
      <c r="C3" s="31"/>
    </row>
    <row r="4" spans="1:4" ht="16.5" thickBot="1" x14ac:dyDescent="0.3">
      <c r="A4" s="77" t="s">
        <v>90</v>
      </c>
    </row>
    <row r="5" spans="1:4" x14ac:dyDescent="0.2">
      <c r="A5" s="32" t="s">
        <v>42</v>
      </c>
      <c r="B5" s="33"/>
      <c r="C5" s="34"/>
      <c r="D5" s="35" t="s">
        <v>4</v>
      </c>
    </row>
    <row r="6" spans="1:4" x14ac:dyDescent="0.2">
      <c r="A6" s="36" t="s">
        <v>43</v>
      </c>
      <c r="B6" s="37"/>
      <c r="C6" s="38"/>
      <c r="D6" s="39"/>
    </row>
    <row r="7" spans="1:4" x14ac:dyDescent="0.2">
      <c r="A7" s="40"/>
      <c r="B7" s="41">
        <v>1</v>
      </c>
      <c r="C7" s="42" t="s">
        <v>86</v>
      </c>
      <c r="D7" s="43">
        <v>5.4824461707520006E-2</v>
      </c>
    </row>
    <row r="8" spans="1:4" x14ac:dyDescent="0.2">
      <c r="A8" s="40"/>
      <c r="B8" s="41">
        <v>2</v>
      </c>
      <c r="C8" s="42" t="s">
        <v>45</v>
      </c>
      <c r="D8" s="43">
        <v>0</v>
      </c>
    </row>
    <row r="9" spans="1:4" x14ac:dyDescent="0.2">
      <c r="A9" s="40"/>
      <c r="B9" s="41">
        <v>3</v>
      </c>
      <c r="C9" s="42" t="s">
        <v>45</v>
      </c>
      <c r="D9" s="43">
        <v>0</v>
      </c>
    </row>
    <row r="10" spans="1:4" x14ac:dyDescent="0.2">
      <c r="A10" s="44" t="s">
        <v>46</v>
      </c>
      <c r="B10" s="45"/>
      <c r="C10" s="46"/>
      <c r="D10" s="39"/>
    </row>
    <row r="11" spans="1:4" x14ac:dyDescent="0.2">
      <c r="A11" s="47"/>
      <c r="B11" s="48">
        <v>1</v>
      </c>
      <c r="C11" s="42" t="s">
        <v>44</v>
      </c>
      <c r="D11" s="43">
        <v>5.3312026116967104</v>
      </c>
    </row>
    <row r="12" spans="1:4" x14ac:dyDescent="0.2">
      <c r="A12" s="47"/>
      <c r="B12" s="41">
        <v>2</v>
      </c>
      <c r="C12" s="42" t="s">
        <v>47</v>
      </c>
      <c r="D12" s="43">
        <v>1.5888046709056902</v>
      </c>
    </row>
    <row r="13" spans="1:4" x14ac:dyDescent="0.2">
      <c r="A13" s="47"/>
      <c r="B13" s="48">
        <v>3</v>
      </c>
      <c r="C13" s="42" t="s">
        <v>48</v>
      </c>
      <c r="D13" s="43">
        <v>1.0998961928720299</v>
      </c>
    </row>
    <row r="14" spans="1:4" x14ac:dyDescent="0.2">
      <c r="A14" s="47"/>
      <c r="B14" s="41">
        <v>4</v>
      </c>
      <c r="C14" s="42" t="s">
        <v>49</v>
      </c>
      <c r="D14" s="43">
        <v>1.0792065478087702</v>
      </c>
    </row>
    <row r="15" spans="1:4" x14ac:dyDescent="0.2">
      <c r="A15" s="47"/>
      <c r="B15" s="48">
        <v>5</v>
      </c>
      <c r="C15" s="42" t="s">
        <v>45</v>
      </c>
      <c r="D15" s="43">
        <v>0</v>
      </c>
    </row>
    <row r="16" spans="1:4" x14ac:dyDescent="0.2">
      <c r="A16" s="47"/>
      <c r="B16" s="41">
        <v>6</v>
      </c>
      <c r="C16" s="42" t="s">
        <v>45</v>
      </c>
      <c r="D16" s="43">
        <v>0</v>
      </c>
    </row>
    <row r="17" spans="1:4" x14ac:dyDescent="0.2">
      <c r="A17" s="47"/>
      <c r="B17" s="48">
        <v>7</v>
      </c>
      <c r="C17" s="42" t="s">
        <v>45</v>
      </c>
      <c r="D17" s="43">
        <v>0</v>
      </c>
    </row>
    <row r="18" spans="1:4" x14ac:dyDescent="0.2">
      <c r="A18" s="47"/>
      <c r="B18" s="41">
        <v>8</v>
      </c>
      <c r="C18" s="42" t="s">
        <v>45</v>
      </c>
      <c r="D18" s="43">
        <v>0</v>
      </c>
    </row>
    <row r="19" spans="1:4" x14ac:dyDescent="0.2">
      <c r="A19" s="49" t="s">
        <v>50</v>
      </c>
      <c r="B19" s="45"/>
      <c r="C19" s="50"/>
      <c r="D19" s="51">
        <v>9.1539344849907209</v>
      </c>
    </row>
    <row r="20" spans="1:4" x14ac:dyDescent="0.2">
      <c r="A20" s="49"/>
      <c r="B20" s="52"/>
      <c r="C20" s="52"/>
      <c r="D20" s="39"/>
    </row>
    <row r="21" spans="1:4" x14ac:dyDescent="0.2">
      <c r="A21" s="49" t="s">
        <v>51</v>
      </c>
      <c r="B21" s="52"/>
      <c r="C21" s="38"/>
      <c r="D21" s="39"/>
    </row>
    <row r="22" spans="1:4" x14ac:dyDescent="0.2">
      <c r="A22" s="49" t="s">
        <v>43</v>
      </c>
      <c r="B22" s="52"/>
      <c r="C22" s="46"/>
      <c r="D22" s="53"/>
    </row>
    <row r="23" spans="1:4" x14ac:dyDescent="0.2">
      <c r="A23" s="54"/>
      <c r="B23" s="42">
        <v>1</v>
      </c>
      <c r="C23" s="42" t="s">
        <v>45</v>
      </c>
      <c r="D23" s="43">
        <v>0</v>
      </c>
    </row>
    <row r="24" spans="1:4" x14ac:dyDescent="0.2">
      <c r="A24" s="54"/>
      <c r="B24" s="42">
        <v>2</v>
      </c>
      <c r="C24" s="42" t="s">
        <v>45</v>
      </c>
      <c r="D24" s="43">
        <v>0</v>
      </c>
    </row>
    <row r="25" spans="1:4" x14ac:dyDescent="0.2">
      <c r="A25" s="54"/>
      <c r="B25" s="42">
        <v>3</v>
      </c>
      <c r="C25" s="42" t="s">
        <v>45</v>
      </c>
      <c r="D25" s="43">
        <v>0</v>
      </c>
    </row>
    <row r="26" spans="1:4" x14ac:dyDescent="0.2">
      <c r="A26" s="49" t="s">
        <v>46</v>
      </c>
      <c r="B26" s="52"/>
      <c r="C26" s="46"/>
      <c r="D26" s="39"/>
    </row>
    <row r="27" spans="1:4" x14ac:dyDescent="0.2">
      <c r="A27" s="54"/>
      <c r="B27" s="42">
        <v>1</v>
      </c>
      <c r="C27" s="42" t="s">
        <v>52</v>
      </c>
      <c r="D27" s="43">
        <f>4.66340957029026-0.2</f>
        <v>4.4634095702902599</v>
      </c>
    </row>
    <row r="28" spans="1:4" x14ac:dyDescent="0.2">
      <c r="A28" s="54"/>
      <c r="B28" s="42">
        <v>2</v>
      </c>
      <c r="C28" s="42" t="s">
        <v>53</v>
      </c>
      <c r="D28" s="43">
        <v>0.68561789595967004</v>
      </c>
    </row>
    <row r="29" spans="1:4" x14ac:dyDescent="0.2">
      <c r="A29" s="54"/>
      <c r="B29" s="42">
        <v>3</v>
      </c>
      <c r="C29" s="42" t="s">
        <v>54</v>
      </c>
      <c r="D29" s="43">
        <v>0.20228342476048999</v>
      </c>
    </row>
    <row r="30" spans="1:4" x14ac:dyDescent="0.2">
      <c r="A30" s="54"/>
      <c r="B30" s="42">
        <v>4</v>
      </c>
      <c r="C30" s="42" t="s">
        <v>44</v>
      </c>
      <c r="D30" s="43">
        <v>6.0325521569580487E-2</v>
      </c>
    </row>
    <row r="31" spans="1:4" x14ac:dyDescent="0.2">
      <c r="A31" s="54"/>
      <c r="B31" s="42">
        <v>5</v>
      </c>
      <c r="C31" s="42" t="s">
        <v>45</v>
      </c>
      <c r="D31" s="43">
        <v>0</v>
      </c>
    </row>
    <row r="32" spans="1:4" x14ac:dyDescent="0.2">
      <c r="A32" s="54"/>
      <c r="B32" s="42">
        <v>6</v>
      </c>
      <c r="C32" s="42" t="s">
        <v>45</v>
      </c>
      <c r="D32" s="43">
        <v>0</v>
      </c>
    </row>
    <row r="33" spans="1:4" x14ac:dyDescent="0.2">
      <c r="A33" s="54"/>
      <c r="B33" s="42">
        <v>7</v>
      </c>
      <c r="C33" s="42" t="s">
        <v>45</v>
      </c>
      <c r="D33" s="43">
        <v>0</v>
      </c>
    </row>
    <row r="34" spans="1:4" x14ac:dyDescent="0.2">
      <c r="A34" s="54"/>
      <c r="B34" s="42">
        <v>8</v>
      </c>
      <c r="C34" s="42" t="s">
        <v>45</v>
      </c>
      <c r="D34" s="43">
        <v>0</v>
      </c>
    </row>
    <row r="35" spans="1:4" x14ac:dyDescent="0.2">
      <c r="A35" s="49" t="s">
        <v>55</v>
      </c>
      <c r="B35" s="45"/>
      <c r="C35" s="50"/>
      <c r="D35" s="51">
        <f>SUM(D27:D34)</f>
        <v>5.4116364125800001</v>
      </c>
    </row>
    <row r="36" spans="1:4" x14ac:dyDescent="0.2">
      <c r="A36" s="49"/>
      <c r="B36" s="52"/>
      <c r="C36" s="52"/>
      <c r="D36" s="39"/>
    </row>
    <row r="37" spans="1:4" x14ac:dyDescent="0.2">
      <c r="A37" s="49" t="s">
        <v>56</v>
      </c>
      <c r="B37" s="45"/>
      <c r="C37" s="50"/>
      <c r="D37" s="39"/>
    </row>
    <row r="38" spans="1:4" x14ac:dyDescent="0.2">
      <c r="A38" s="47"/>
      <c r="B38" s="48">
        <v>1</v>
      </c>
      <c r="C38" s="55" t="s">
        <v>45</v>
      </c>
      <c r="D38" s="43">
        <v>0</v>
      </c>
    </row>
    <row r="39" spans="1:4" x14ac:dyDescent="0.2">
      <c r="A39" s="47"/>
      <c r="B39" s="48">
        <v>2</v>
      </c>
      <c r="C39" s="55" t="s">
        <v>45</v>
      </c>
      <c r="D39" s="43">
        <v>0</v>
      </c>
    </row>
    <row r="40" spans="1:4" x14ac:dyDescent="0.2">
      <c r="A40" s="47"/>
      <c r="B40" s="48">
        <v>3</v>
      </c>
      <c r="C40" s="55" t="s">
        <v>45</v>
      </c>
      <c r="D40" s="43">
        <v>0</v>
      </c>
    </row>
    <row r="41" spans="1:4" x14ac:dyDescent="0.2">
      <c r="A41" s="47"/>
      <c r="B41" s="48">
        <v>4</v>
      </c>
      <c r="C41" s="55" t="s">
        <v>45</v>
      </c>
      <c r="D41" s="43">
        <v>0</v>
      </c>
    </row>
    <row r="42" spans="1:4" x14ac:dyDescent="0.2">
      <c r="A42" s="47"/>
      <c r="B42" s="48">
        <v>5</v>
      </c>
      <c r="C42" s="55" t="s">
        <v>45</v>
      </c>
      <c r="D42" s="43">
        <v>0</v>
      </c>
    </row>
    <row r="43" spans="1:4" x14ac:dyDescent="0.2">
      <c r="A43" s="47"/>
      <c r="B43" s="48">
        <v>6</v>
      </c>
      <c r="C43" s="55" t="s">
        <v>45</v>
      </c>
      <c r="D43" s="43">
        <v>0</v>
      </c>
    </row>
    <row r="44" spans="1:4" x14ac:dyDescent="0.2">
      <c r="A44" s="47"/>
      <c r="B44" s="48">
        <v>7</v>
      </c>
      <c r="C44" s="55" t="s">
        <v>45</v>
      </c>
      <c r="D44" s="43">
        <v>0</v>
      </c>
    </row>
    <row r="45" spans="1:4" x14ac:dyDescent="0.2">
      <c r="A45" s="47"/>
      <c r="B45" s="41">
        <v>8</v>
      </c>
      <c r="C45" s="55" t="s">
        <v>45</v>
      </c>
      <c r="D45" s="43">
        <v>0</v>
      </c>
    </row>
    <row r="46" spans="1:4" x14ac:dyDescent="0.2">
      <c r="A46" s="49" t="s">
        <v>57</v>
      </c>
      <c r="B46" s="45"/>
      <c r="C46" s="50"/>
      <c r="D46" s="51">
        <v>0</v>
      </c>
    </row>
    <row r="47" spans="1:4" x14ac:dyDescent="0.2">
      <c r="A47" s="49"/>
      <c r="B47" s="52"/>
      <c r="C47" s="52"/>
      <c r="D47" s="39"/>
    </row>
    <row r="48" spans="1:4" x14ac:dyDescent="0.2">
      <c r="A48" s="49" t="s">
        <v>58</v>
      </c>
      <c r="B48" s="45"/>
      <c r="C48" s="50"/>
      <c r="D48" s="39"/>
    </row>
    <row r="49" spans="1:4" x14ac:dyDescent="0.2">
      <c r="A49" s="47"/>
      <c r="B49" s="48">
        <v>1</v>
      </c>
      <c r="C49" s="55" t="s">
        <v>45</v>
      </c>
      <c r="D49" s="43">
        <v>0</v>
      </c>
    </row>
    <row r="50" spans="1:4" x14ac:dyDescent="0.2">
      <c r="A50" s="47"/>
      <c r="B50" s="48">
        <v>2</v>
      </c>
      <c r="C50" s="55" t="s">
        <v>45</v>
      </c>
      <c r="D50" s="43">
        <v>0</v>
      </c>
    </row>
    <row r="51" spans="1:4" x14ac:dyDescent="0.2">
      <c r="A51" s="47"/>
      <c r="B51" s="48">
        <v>3</v>
      </c>
      <c r="C51" s="55" t="s">
        <v>45</v>
      </c>
      <c r="D51" s="43">
        <v>0</v>
      </c>
    </row>
    <row r="52" spans="1:4" x14ac:dyDescent="0.2">
      <c r="A52" s="47"/>
      <c r="B52" s="48">
        <v>4</v>
      </c>
      <c r="C52" s="55" t="s">
        <v>45</v>
      </c>
      <c r="D52" s="43">
        <v>0</v>
      </c>
    </row>
    <row r="53" spans="1:4" x14ac:dyDescent="0.2">
      <c r="A53" s="47"/>
      <c r="B53" s="48">
        <v>5</v>
      </c>
      <c r="C53" s="55" t="s">
        <v>45</v>
      </c>
      <c r="D53" s="43">
        <v>0</v>
      </c>
    </row>
    <row r="54" spans="1:4" x14ac:dyDescent="0.2">
      <c r="A54" s="47"/>
      <c r="B54" s="48">
        <v>6</v>
      </c>
      <c r="C54" s="55" t="s">
        <v>45</v>
      </c>
      <c r="D54" s="43">
        <v>0</v>
      </c>
    </row>
    <row r="55" spans="1:4" x14ac:dyDescent="0.2">
      <c r="A55" s="47"/>
      <c r="B55" s="48">
        <v>7</v>
      </c>
      <c r="C55" s="55" t="s">
        <v>45</v>
      </c>
      <c r="D55" s="43">
        <v>0</v>
      </c>
    </row>
    <row r="56" spans="1:4" x14ac:dyDescent="0.2">
      <c r="A56" s="47"/>
      <c r="B56" s="48">
        <v>8</v>
      </c>
      <c r="C56" s="55" t="s">
        <v>45</v>
      </c>
      <c r="D56" s="43">
        <v>0</v>
      </c>
    </row>
    <row r="57" spans="1:4" x14ac:dyDescent="0.2">
      <c r="A57" s="49" t="s">
        <v>21</v>
      </c>
      <c r="B57" s="52"/>
      <c r="C57" s="52"/>
      <c r="D57" s="51">
        <v>0</v>
      </c>
    </row>
    <row r="58" spans="1:4" x14ac:dyDescent="0.2">
      <c r="A58" s="49"/>
      <c r="B58" s="52"/>
      <c r="C58" s="52"/>
      <c r="D58" s="39"/>
    </row>
    <row r="59" spans="1:4" x14ac:dyDescent="0.2">
      <c r="A59" s="49" t="s">
        <v>59</v>
      </c>
      <c r="B59" s="52"/>
      <c r="C59" s="52"/>
      <c r="D59" s="39"/>
    </row>
    <row r="60" spans="1:4" x14ac:dyDescent="0.2">
      <c r="A60" s="47"/>
      <c r="B60" s="48">
        <v>1</v>
      </c>
      <c r="C60" s="55" t="s">
        <v>44</v>
      </c>
      <c r="D60" s="43"/>
    </row>
    <row r="61" spans="1:4" x14ac:dyDescent="0.2">
      <c r="A61" s="47"/>
      <c r="B61" s="48"/>
      <c r="C61" s="52" t="s">
        <v>60</v>
      </c>
      <c r="D61" s="51"/>
    </row>
    <row r="62" spans="1:4" x14ac:dyDescent="0.2">
      <c r="A62" s="49"/>
      <c r="B62" s="52"/>
      <c r="C62" s="55"/>
      <c r="D62" s="39"/>
    </row>
    <row r="63" spans="1:4" x14ac:dyDescent="0.2">
      <c r="A63" s="49" t="s">
        <v>61</v>
      </c>
      <c r="B63" s="52"/>
      <c r="C63" s="52"/>
      <c r="D63" s="39"/>
    </row>
    <row r="64" spans="1:4" x14ac:dyDescent="0.2">
      <c r="A64" s="47"/>
      <c r="B64" s="48">
        <v>1</v>
      </c>
      <c r="C64" s="55" t="s">
        <v>62</v>
      </c>
      <c r="D64" s="43"/>
    </row>
    <row r="65" spans="1:4" x14ac:dyDescent="0.2">
      <c r="A65" s="47"/>
      <c r="B65" s="48"/>
      <c r="C65" s="52" t="s">
        <v>33</v>
      </c>
      <c r="D65" s="51"/>
    </row>
    <row r="66" spans="1:4" x14ac:dyDescent="0.2">
      <c r="A66" s="47"/>
      <c r="B66" s="48"/>
      <c r="C66" s="52"/>
      <c r="D66" s="39"/>
    </row>
    <row r="67" spans="1:4" x14ac:dyDescent="0.2">
      <c r="A67" s="49"/>
      <c r="B67" s="52"/>
      <c r="C67" s="52" t="s">
        <v>63</v>
      </c>
      <c r="D67" s="51">
        <f>D19+D35</f>
        <v>14.565570897570721</v>
      </c>
    </row>
    <row r="68" spans="1:4" x14ac:dyDescent="0.2">
      <c r="A68" s="49"/>
      <c r="B68" s="52"/>
      <c r="C68" s="52"/>
      <c r="D68" s="39"/>
    </row>
    <row r="69" spans="1:4" ht="15" thickBot="1" x14ac:dyDescent="0.25">
      <c r="A69" s="56"/>
      <c r="B69" s="57"/>
      <c r="C69" s="57" t="s">
        <v>37</v>
      </c>
      <c r="D69" s="51">
        <f>'167'!C40</f>
        <v>40112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rightToLeft="1" topLeftCell="A40" workbookViewId="0">
      <selection activeCell="B17" sqref="B17"/>
    </sheetView>
  </sheetViews>
  <sheetFormatPr defaultRowHeight="14.25" x14ac:dyDescent="0.2"/>
  <cols>
    <col min="1" max="1" width="4.375" customWidth="1"/>
    <col min="2" max="2" width="39.375" customWidth="1"/>
    <col min="3" max="3" width="11.375" customWidth="1"/>
  </cols>
  <sheetData>
    <row r="1" spans="1:3" ht="15" x14ac:dyDescent="0.25">
      <c r="A1" s="26" t="s">
        <v>87</v>
      </c>
      <c r="B1" s="30"/>
    </row>
    <row r="2" spans="1:3" x14ac:dyDescent="0.2">
      <c r="A2" s="27" t="s">
        <v>88</v>
      </c>
      <c r="B2" s="30"/>
      <c r="C2" s="29" t="s">
        <v>41</v>
      </c>
    </row>
    <row r="3" spans="1:3" x14ac:dyDescent="0.2">
      <c r="A3" s="27" t="s">
        <v>89</v>
      </c>
      <c r="B3" s="30"/>
      <c r="C3" s="30"/>
    </row>
    <row r="4" spans="1:3" ht="16.5" thickBot="1" x14ac:dyDescent="0.3">
      <c r="A4" s="77" t="s">
        <v>90</v>
      </c>
    </row>
    <row r="5" spans="1:3" x14ac:dyDescent="0.2">
      <c r="A5" s="58"/>
      <c r="B5" s="59"/>
      <c r="C5" s="60" t="s">
        <v>4</v>
      </c>
    </row>
    <row r="6" spans="1:3" x14ac:dyDescent="0.2">
      <c r="A6" s="49" t="s">
        <v>64</v>
      </c>
      <c r="B6" s="46"/>
      <c r="C6" s="61"/>
    </row>
    <row r="7" spans="1:3" x14ac:dyDescent="0.2">
      <c r="A7" s="47">
        <v>1</v>
      </c>
      <c r="B7" s="62" t="s">
        <v>45</v>
      </c>
      <c r="C7" s="63">
        <v>0</v>
      </c>
    </row>
    <row r="8" spans="1:3" x14ac:dyDescent="0.2">
      <c r="A8" s="47">
        <v>2</v>
      </c>
      <c r="B8" s="62" t="s">
        <v>45</v>
      </c>
      <c r="C8" s="63">
        <v>0</v>
      </c>
    </row>
    <row r="9" spans="1:3" x14ac:dyDescent="0.2">
      <c r="A9" s="47">
        <v>3</v>
      </c>
      <c r="B9" s="62" t="s">
        <v>45</v>
      </c>
      <c r="C9" s="63">
        <v>0</v>
      </c>
    </row>
    <row r="10" spans="1:3" x14ac:dyDescent="0.2">
      <c r="A10" s="47">
        <v>4</v>
      </c>
      <c r="B10" s="62" t="s">
        <v>45</v>
      </c>
      <c r="C10" s="63">
        <v>0</v>
      </c>
    </row>
    <row r="11" spans="1:3" x14ac:dyDescent="0.2">
      <c r="A11" s="47">
        <v>5</v>
      </c>
      <c r="B11" s="62" t="s">
        <v>45</v>
      </c>
      <c r="C11" s="63">
        <v>0</v>
      </c>
    </row>
    <row r="12" spans="1:3" x14ac:dyDescent="0.2">
      <c r="A12" s="47">
        <v>6</v>
      </c>
      <c r="B12" s="62" t="s">
        <v>45</v>
      </c>
      <c r="C12" s="63">
        <v>0</v>
      </c>
    </row>
    <row r="13" spans="1:3" x14ac:dyDescent="0.2">
      <c r="A13" s="47">
        <v>7</v>
      </c>
      <c r="B13" s="62" t="s">
        <v>45</v>
      </c>
      <c r="C13" s="63">
        <v>0</v>
      </c>
    </row>
    <row r="14" spans="1:3" x14ac:dyDescent="0.2">
      <c r="A14" s="47">
        <v>8</v>
      </c>
      <c r="B14" s="62" t="s">
        <v>45</v>
      </c>
      <c r="C14" s="63">
        <v>0</v>
      </c>
    </row>
    <row r="15" spans="1:3" x14ac:dyDescent="0.2">
      <c r="A15" s="36" t="s">
        <v>65</v>
      </c>
      <c r="B15" s="62"/>
      <c r="C15" s="64">
        <v>0</v>
      </c>
    </row>
    <row r="16" spans="1:3" x14ac:dyDescent="0.2">
      <c r="A16" s="65"/>
      <c r="B16" s="66"/>
      <c r="C16" s="67"/>
    </row>
    <row r="17" spans="1:3" x14ac:dyDescent="0.2">
      <c r="A17" s="36" t="s">
        <v>66</v>
      </c>
      <c r="B17" s="62"/>
      <c r="C17" s="67"/>
    </row>
    <row r="18" spans="1:3" x14ac:dyDescent="0.2">
      <c r="A18" s="47">
        <v>1</v>
      </c>
      <c r="B18" s="62" t="s">
        <v>44</v>
      </c>
      <c r="C18" s="63"/>
    </row>
    <row r="19" spans="1:3" x14ac:dyDescent="0.2">
      <c r="A19" s="49" t="s">
        <v>67</v>
      </c>
      <c r="B19" s="46"/>
      <c r="C19" s="64"/>
    </row>
    <row r="20" spans="1:3" x14ac:dyDescent="0.2">
      <c r="A20" s="54"/>
      <c r="B20" s="68"/>
      <c r="C20" s="67"/>
    </row>
    <row r="21" spans="1:3" x14ac:dyDescent="0.2">
      <c r="A21" s="44" t="s">
        <v>68</v>
      </c>
      <c r="B21" s="69"/>
      <c r="C21" s="67"/>
    </row>
    <row r="22" spans="1:3" x14ac:dyDescent="0.2">
      <c r="A22" s="47">
        <v>1</v>
      </c>
      <c r="B22" s="62" t="s">
        <v>44</v>
      </c>
      <c r="C22" s="63"/>
    </row>
    <row r="23" spans="1:3" x14ac:dyDescent="0.2">
      <c r="A23" s="36" t="s">
        <v>26</v>
      </c>
      <c r="B23" s="62"/>
      <c r="C23" s="64"/>
    </row>
    <row r="24" spans="1:3" x14ac:dyDescent="0.2">
      <c r="A24" s="65"/>
      <c r="B24" s="62"/>
      <c r="C24" s="67"/>
    </row>
    <row r="25" spans="1:3" x14ac:dyDescent="0.2">
      <c r="A25" s="36" t="s">
        <v>69</v>
      </c>
      <c r="B25" s="62"/>
      <c r="C25" s="67"/>
    </row>
    <row r="26" spans="1:3" x14ac:dyDescent="0.2">
      <c r="A26" s="36" t="s">
        <v>70</v>
      </c>
      <c r="B26" s="66" t="s">
        <v>71</v>
      </c>
      <c r="C26" s="67"/>
    </row>
    <row r="27" spans="1:3" x14ac:dyDescent="0.2">
      <c r="A27" s="47">
        <v>1</v>
      </c>
      <c r="B27" s="62"/>
      <c r="C27" s="63"/>
    </row>
    <row r="28" spans="1:3" x14ac:dyDescent="0.2">
      <c r="A28" s="47">
        <v>2</v>
      </c>
      <c r="B28" s="62"/>
      <c r="C28" s="63"/>
    </row>
    <row r="29" spans="1:3" x14ac:dyDescent="0.2">
      <c r="A29" s="49" t="s">
        <v>72</v>
      </c>
      <c r="B29" s="70" t="s">
        <v>73</v>
      </c>
      <c r="C29" s="67"/>
    </row>
    <row r="30" spans="1:3" x14ac:dyDescent="0.2">
      <c r="A30" s="71">
        <v>1</v>
      </c>
      <c r="B30" s="69" t="s">
        <v>74</v>
      </c>
      <c r="C30" s="63">
        <v>6.0406700000000013</v>
      </c>
    </row>
    <row r="31" spans="1:3" x14ac:dyDescent="0.2">
      <c r="A31" s="71">
        <v>2</v>
      </c>
      <c r="B31" s="69" t="s">
        <v>75</v>
      </c>
      <c r="C31" s="63">
        <v>1.6763399999999999</v>
      </c>
    </row>
    <row r="32" spans="1:3" x14ac:dyDescent="0.2">
      <c r="A32" s="71">
        <v>3</v>
      </c>
      <c r="B32" s="69" t="s">
        <v>45</v>
      </c>
      <c r="C32" s="63">
        <v>0</v>
      </c>
    </row>
    <row r="33" spans="1:3" x14ac:dyDescent="0.2">
      <c r="A33" s="71">
        <v>4</v>
      </c>
      <c r="B33" s="69" t="s">
        <v>45</v>
      </c>
      <c r="C33" s="63">
        <v>0</v>
      </c>
    </row>
    <row r="34" spans="1:3" x14ac:dyDescent="0.2">
      <c r="A34" s="71">
        <v>5</v>
      </c>
      <c r="B34" s="69" t="s">
        <v>45</v>
      </c>
      <c r="C34" s="63">
        <v>0</v>
      </c>
    </row>
    <row r="35" spans="1:3" x14ac:dyDescent="0.2">
      <c r="A35" s="71">
        <v>6</v>
      </c>
      <c r="B35" s="69" t="s">
        <v>45</v>
      </c>
      <c r="C35" s="63">
        <v>0</v>
      </c>
    </row>
    <row r="36" spans="1:3" x14ac:dyDescent="0.2">
      <c r="A36" s="44" t="s">
        <v>76</v>
      </c>
      <c r="B36" s="68"/>
      <c r="C36" s="64">
        <v>7.717010000000001</v>
      </c>
    </row>
    <row r="37" spans="1:3" x14ac:dyDescent="0.2">
      <c r="A37" s="44"/>
      <c r="B37" s="69"/>
      <c r="C37" s="67"/>
    </row>
    <row r="38" spans="1:3" x14ac:dyDescent="0.2">
      <c r="A38" s="36" t="s">
        <v>77</v>
      </c>
      <c r="B38" s="62"/>
      <c r="C38" s="67"/>
    </row>
    <row r="39" spans="1:3" x14ac:dyDescent="0.2">
      <c r="A39" s="36" t="s">
        <v>70</v>
      </c>
      <c r="B39" s="66" t="s">
        <v>78</v>
      </c>
      <c r="C39" s="67"/>
    </row>
    <row r="40" spans="1:3" x14ac:dyDescent="0.2">
      <c r="A40" s="47">
        <v>1</v>
      </c>
      <c r="B40" s="46" t="s">
        <v>45</v>
      </c>
      <c r="C40" s="63">
        <v>0</v>
      </c>
    </row>
    <row r="41" spans="1:3" x14ac:dyDescent="0.2">
      <c r="A41" s="47">
        <v>2</v>
      </c>
      <c r="B41" s="46" t="s">
        <v>45</v>
      </c>
      <c r="C41" s="63">
        <v>0</v>
      </c>
    </row>
    <row r="42" spans="1:3" x14ac:dyDescent="0.2">
      <c r="A42" s="47">
        <v>3</v>
      </c>
      <c r="B42" s="46" t="s">
        <v>45</v>
      </c>
      <c r="C42" s="63">
        <v>0</v>
      </c>
    </row>
    <row r="43" spans="1:3" x14ac:dyDescent="0.2">
      <c r="A43" s="47">
        <v>4</v>
      </c>
      <c r="B43" s="46" t="s">
        <v>45</v>
      </c>
      <c r="C43" s="63">
        <v>0</v>
      </c>
    </row>
    <row r="44" spans="1:3" x14ac:dyDescent="0.2">
      <c r="A44" s="47">
        <v>5</v>
      </c>
      <c r="B44" s="46" t="s">
        <v>45</v>
      </c>
      <c r="C44" s="63">
        <v>0</v>
      </c>
    </row>
    <row r="45" spans="1:3" x14ac:dyDescent="0.2">
      <c r="A45" s="47">
        <v>6</v>
      </c>
      <c r="B45" s="46" t="s">
        <v>45</v>
      </c>
      <c r="C45" s="63">
        <v>0</v>
      </c>
    </row>
    <row r="46" spans="1:3" x14ac:dyDescent="0.2">
      <c r="A46" s="47">
        <v>7</v>
      </c>
      <c r="B46" s="46" t="s">
        <v>45</v>
      </c>
      <c r="C46" s="63">
        <v>0</v>
      </c>
    </row>
    <row r="47" spans="1:3" x14ac:dyDescent="0.2">
      <c r="A47" s="47">
        <v>8</v>
      </c>
      <c r="B47" s="46" t="s">
        <v>45</v>
      </c>
      <c r="C47" s="63">
        <v>0</v>
      </c>
    </row>
    <row r="48" spans="1:3" x14ac:dyDescent="0.2">
      <c r="A48" s="49" t="s">
        <v>72</v>
      </c>
      <c r="B48" s="66" t="s">
        <v>79</v>
      </c>
      <c r="C48" s="67"/>
    </row>
    <row r="49" spans="1:3" x14ac:dyDescent="0.2">
      <c r="A49" s="71">
        <v>1</v>
      </c>
      <c r="B49" s="46" t="s">
        <v>44</v>
      </c>
      <c r="C49" s="63">
        <v>5.4629600000000007</v>
      </c>
    </row>
    <row r="50" spans="1:3" x14ac:dyDescent="0.2">
      <c r="A50" s="71">
        <v>2</v>
      </c>
      <c r="B50" s="46" t="s">
        <v>80</v>
      </c>
      <c r="C50" s="63">
        <v>1.8288900000000001</v>
      </c>
    </row>
    <row r="51" spans="1:3" x14ac:dyDescent="0.2">
      <c r="A51" s="71">
        <v>3</v>
      </c>
      <c r="B51" s="46" t="s">
        <v>81</v>
      </c>
      <c r="C51" s="63">
        <v>1.7576700000000001</v>
      </c>
    </row>
    <row r="52" spans="1:3" x14ac:dyDescent="0.2">
      <c r="A52" s="71">
        <v>4</v>
      </c>
      <c r="B52" s="46" t="s">
        <v>82</v>
      </c>
      <c r="C52" s="63">
        <v>1.2450300000000001</v>
      </c>
    </row>
    <row r="53" spans="1:3" x14ac:dyDescent="0.2">
      <c r="A53" s="71">
        <v>5</v>
      </c>
      <c r="B53" s="46" t="s">
        <v>83</v>
      </c>
      <c r="C53" s="63">
        <v>1.1947300000000001</v>
      </c>
    </row>
    <row r="54" spans="1:3" x14ac:dyDescent="0.2">
      <c r="A54" s="71">
        <v>6</v>
      </c>
      <c r="B54" s="46" t="s">
        <v>45</v>
      </c>
      <c r="C54" s="63">
        <v>0</v>
      </c>
    </row>
    <row r="55" spans="1:3" x14ac:dyDescent="0.2">
      <c r="A55" s="71">
        <v>7</v>
      </c>
      <c r="B55" s="46" t="s">
        <v>45</v>
      </c>
      <c r="C55" s="63">
        <v>0</v>
      </c>
    </row>
    <row r="56" spans="1:3" x14ac:dyDescent="0.2">
      <c r="A56" s="71">
        <v>8</v>
      </c>
      <c r="B56" s="46" t="s">
        <v>45</v>
      </c>
      <c r="C56" s="63">
        <v>0</v>
      </c>
    </row>
    <row r="57" spans="1:3" x14ac:dyDescent="0.2">
      <c r="A57" s="49" t="s">
        <v>84</v>
      </c>
      <c r="B57" s="68"/>
      <c r="C57" s="64">
        <v>11.489280000000001</v>
      </c>
    </row>
    <row r="58" spans="1:3" x14ac:dyDescent="0.2">
      <c r="A58" s="54"/>
      <c r="B58" s="68"/>
      <c r="C58" s="64"/>
    </row>
    <row r="59" spans="1:3" x14ac:dyDescent="0.2">
      <c r="A59" s="44" t="s">
        <v>85</v>
      </c>
      <c r="B59" s="69"/>
      <c r="C59" s="64">
        <v>19.206290000000003</v>
      </c>
    </row>
    <row r="60" spans="1:3" x14ac:dyDescent="0.2">
      <c r="A60" s="54"/>
      <c r="B60" s="68"/>
      <c r="C60" s="67"/>
    </row>
    <row r="61" spans="1:3" ht="15" thickBot="1" x14ac:dyDescent="0.25">
      <c r="A61" s="72" t="s">
        <v>37</v>
      </c>
      <c r="B61" s="73"/>
      <c r="C61" s="64">
        <f>'167'!C40</f>
        <v>40112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167</vt:lpstr>
      <vt:lpstr>נספח 2- 167</vt:lpstr>
      <vt:lpstr>נספח 3- 167</vt:lpstr>
      <vt:lpstr>'167'!WPrint_Area_W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2020-03-31T12:05:24Z</dcterms:modified>
</cp:coreProperties>
</file>