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120" yWindow="90" windowWidth="17025" windowHeight="9600"/>
  </bookViews>
  <sheets>
    <sheet name="1304" sheetId="7" r:id="rId1"/>
    <sheet name="1304- נספח 2" sheetId="8" r:id="rId2"/>
    <sheet name="1304- נספח 3" sheetId="9" r:id="rId3"/>
  </sheets>
  <definedNames>
    <definedName name="_xlnm.Print_Area" localSheetId="0">'1304'!$A$1:$D$63</definedName>
  </definedNames>
  <calcPr calcId="145621"/>
</workbook>
</file>

<file path=xl/calcChain.xml><?xml version="1.0" encoding="utf-8"?>
<calcChain xmlns="http://schemas.openxmlformats.org/spreadsheetml/2006/main">
  <c r="D69" i="8" l="1"/>
  <c r="C61" i="9"/>
  <c r="D67" i="8"/>
  <c r="D35" i="8"/>
  <c r="C12" i="7" l="1"/>
  <c r="C10" i="7" s="1"/>
  <c r="C8" i="7"/>
  <c r="C6" i="7" s="1"/>
  <c r="C57" i="7"/>
  <c r="C29" i="7"/>
  <c r="C19" i="7"/>
  <c r="C36" i="7" s="1"/>
  <c r="C14" i="7"/>
  <c r="C33" i="7" l="1"/>
  <c r="C37" i="7" s="1"/>
</calcChain>
</file>

<file path=xl/sharedStrings.xml><?xml version="1.0" encoding="utf-8"?>
<sst xmlns="http://schemas.openxmlformats.org/spreadsheetml/2006/main" count="169" uniqueCount="91">
  <si>
    <t>יוזמה</t>
  </si>
  <si>
    <t>רשימת גופים:</t>
  </si>
  <si>
    <t>שם הקופה:</t>
  </si>
  <si>
    <t>משתתף</t>
  </si>
  <si>
    <t xml:space="preserve">אלפי ₪ </t>
  </si>
  <si>
    <t>מקפת אישית</t>
  </si>
  <si>
    <t>סה"כ עמלות קניה ומכירה</t>
  </si>
  <si>
    <t>מקפת משלימה</t>
  </si>
  <si>
    <t>סך עמלות קניה ומכירה לצדדים קשורים</t>
  </si>
  <si>
    <t>פלטינום תגמולים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</si>
  <si>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</si>
  <si>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</si>
  <si>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</si>
  <si>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</si>
  <si>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</si>
  <si>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</si>
  <si>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</si>
  <si>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</si>
  <si>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</si>
  <si>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</si>
  <si>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</si>
  <si>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</si>
  <si>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</si>
  <si>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</si>
  <si>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</si>
  <si>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</si>
  <si>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</si>
  <si>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</si>
  <si>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</si>
  <si>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</si>
  <si>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</si>
  <si>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</si>
  <si>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</si>
  <si>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</si>
  <si>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</si>
  <si>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</si>
  <si>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</si>
  <si>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שיעור סך הוצאות ישירות מתוך יתרת נכסים ממוצעת (באחוזים)</t>
  </si>
  <si>
    <t xml:space="preserve">סך נכסים לסוף שנה </t>
  </si>
  <si>
    <t>שווי נכסים ממוצע</t>
  </si>
  <si>
    <t>31.12.2019</t>
  </si>
  <si>
    <t>ברוקראז'- עמלות קניה ומכירה בגין עיסקאות בניירות ערך סחירים</t>
  </si>
  <si>
    <t>צדדים קשורים</t>
  </si>
  <si>
    <t>אחרים</t>
  </si>
  <si>
    <t/>
  </si>
  <si>
    <t>צדדים שאינם קשורים</t>
  </si>
  <si>
    <t>OSCARGRU</t>
  </si>
  <si>
    <t>LEUMI</t>
  </si>
  <si>
    <t>CANTOR</t>
  </si>
  <si>
    <t>סך עמלות ברוקראז'</t>
  </si>
  <si>
    <t>עמלות קסטודיאן</t>
  </si>
  <si>
    <t>UBS</t>
  </si>
  <si>
    <t>בנק דיסקונט</t>
  </si>
  <si>
    <t>בנק הפועלים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</si>
  <si>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</si>
  <si>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</si>
  <si>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</si>
  <si>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</si>
  <si>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</si>
  <si>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</si>
  <si>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</si>
  <si>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</si>
  <si>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</si>
  <si>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</si>
  <si>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</si>
  <si>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</si>
  <si>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</si>
  <si>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</si>
  <si>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</si>
  <si>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</si>
  <si>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</si>
  <si>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</si>
  <si>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</si>
  <si>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אחר</t>
  </si>
  <si>
    <t>M&amp;G Investments</t>
  </si>
  <si>
    <t xml:space="preserve">סך תשלומים בגין השקעת בקרנות נאמנות </t>
  </si>
  <si>
    <t>תשלום בגין השקעה בתעודת סל</t>
  </si>
  <si>
    <t>קרן סל ישראלית</t>
  </si>
  <si>
    <t>קרן סל זרה</t>
  </si>
  <si>
    <t>BlackRock Inc USA</t>
  </si>
  <si>
    <t>Source Markets PLC/Ireland</t>
  </si>
  <si>
    <t>סך תשלומים בגין השקעה בתעודות סל</t>
  </si>
  <si>
    <t>סך הכל עמלות ניהול חיצוני</t>
  </si>
  <si>
    <t>בנק אגוד</t>
  </si>
  <si>
    <t>מגדל מקפת קרנות פנסיה וקופות גמל בע"מ</t>
  </si>
  <si>
    <t xml:space="preserve">נספח 2 - פירוט עמלות והוצאות לשנה המסתיימת ביום </t>
  </si>
  <si>
    <t xml:space="preserve">שם הקופה: </t>
  </si>
  <si>
    <t>אלפי ₪</t>
  </si>
  <si>
    <t xml:space="preserve">נספח 1 - סך התשלומים ששולמו בעד כל סוג של הוצאה ישירה לשנה המסתיימת ביום </t>
  </si>
  <si>
    <t>נספח 3- פירוט עמלות ניהול חיצוני לשנה המסתיימת ביום:</t>
  </si>
  <si>
    <t>מקפת תקציבית- מספר באוצר 1304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</si>
</sst>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2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u/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4" applyNumberFormat="0" applyFill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7" applyNumberFormat="0" applyAlignment="0" applyProtection="0"/>
    <xf numFmtId="0" fontId="14" fillId="10" borderId="18" applyNumberFormat="0" applyAlignment="0" applyProtection="0"/>
    <xf numFmtId="0" fontId="15" fillId="10" borderId="17" applyNumberFormat="0" applyAlignment="0" applyProtection="0"/>
    <xf numFmtId="0" fontId="16" fillId="0" borderId="19" applyNumberFormat="0" applyFill="0" applyAlignment="0" applyProtection="0"/>
    <xf numFmtId="0" fontId="17" fillId="11" borderId="20" applyNumberFormat="0" applyAlignment="0" applyProtection="0"/>
    <xf numFmtId="0" fontId="18" fillId="0" borderId="0" applyNumberFormat="0" applyFill="0" applyBorder="0" applyAlignment="0" applyProtection="0"/>
    <xf numFmtId="0" fontId="1" fillId="12" borderId="21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2" applyNumberFormat="0" applyFill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21" fillId="0" borderId="0"/>
    <xf numFmtId="164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</cellStyleXfs>
  <cellXfs count="81">
    <xf numFmtId="0" fontId="0" fillId="0" borderId="0" xfId="0"/>
    <xf numFmtId="0" fontId="0" fillId="0" borderId="0" xfId="0" applyProtection="1"/>
    <xf numFmtId="14" fontId="3" fillId="0" borderId="0" xfId="1" applyNumberFormat="1" applyFont="1" applyFill="1" applyAlignment="1" applyProtection="1">
      <alignment horizontal="right"/>
    </xf>
    <xf numFmtId="0" fontId="4" fillId="0" borderId="0" xfId="0" applyFont="1" applyAlignment="1" applyProtection="1"/>
    <xf numFmtId="165" fontId="0" fillId="0" borderId="0" xfId="1" applyNumberFormat="1" applyFont="1" applyProtection="1"/>
    <xf numFmtId="0" fontId="4" fillId="3" borderId="4" xfId="0" applyFont="1" applyFill="1" applyBorder="1" applyAlignment="1" applyProtection="1"/>
    <xf numFmtId="0" fontId="4" fillId="3" borderId="5" xfId="0" applyFont="1" applyFill="1" applyBorder="1" applyAlignment="1" applyProtection="1"/>
    <xf numFmtId="165" fontId="4" fillId="4" borderId="6" xfId="1" applyNumberFormat="1" applyFont="1" applyFill="1" applyBorder="1" applyProtection="1"/>
    <xf numFmtId="0" fontId="2" fillId="0" borderId="0" xfId="0" applyFont="1" applyProtection="1"/>
    <xf numFmtId="0" fontId="3" fillId="3" borderId="7" xfId="0" applyFont="1" applyFill="1" applyBorder="1" applyAlignment="1" applyProtection="1"/>
    <xf numFmtId="0" fontId="3" fillId="3" borderId="8" xfId="0" applyFont="1" applyFill="1" applyBorder="1" applyAlignment="1" applyProtection="1"/>
    <xf numFmtId="165" fontId="0" fillId="5" borderId="6" xfId="1" applyNumberFormat="1" applyFont="1" applyFill="1" applyBorder="1" applyProtection="1"/>
    <xf numFmtId="165" fontId="0" fillId="3" borderId="6" xfId="1" applyNumberFormat="1" applyFont="1" applyFill="1" applyBorder="1" applyProtection="1"/>
    <xf numFmtId="0" fontId="3" fillId="3" borderId="9" xfId="0" applyFont="1" applyFill="1" applyBorder="1" applyAlignment="1" applyProtection="1"/>
    <xf numFmtId="0" fontId="0" fillId="3" borderId="4" xfId="0" applyFill="1" applyBorder="1" applyAlignment="1" applyProtection="1"/>
    <xf numFmtId="0" fontId="0" fillId="3" borderId="5" xfId="0" applyFill="1" applyBorder="1" applyAlignment="1" applyProtection="1"/>
    <xf numFmtId="0" fontId="3" fillId="3" borderId="8" xfId="0" applyFont="1" applyFill="1" applyBorder="1" applyAlignment="1" applyProtection="1">
      <alignment wrapText="1"/>
    </xf>
    <xf numFmtId="0" fontId="0" fillId="3" borderId="7" xfId="0" applyFill="1" applyBorder="1" applyAlignment="1" applyProtection="1"/>
    <xf numFmtId="0" fontId="5" fillId="3" borderId="7" xfId="0" applyFont="1" applyFill="1" applyBorder="1" applyAlignment="1" applyProtection="1"/>
    <xf numFmtId="10" fontId="4" fillId="4" borderId="6" xfId="2" applyNumberFormat="1" applyFont="1" applyFill="1" applyBorder="1" applyProtection="1"/>
    <xf numFmtId="0" fontId="3" fillId="3" borderId="10" xfId="0" applyFont="1" applyFill="1" applyBorder="1" applyAlignment="1" applyProtection="1"/>
    <xf numFmtId="0" fontId="3" fillId="3" borderId="11" xfId="0" applyFont="1" applyFill="1" applyBorder="1" applyAlignment="1" applyProtection="1"/>
    <xf numFmtId="165" fontId="4" fillId="4" borderId="12" xfId="1" applyNumberFormat="1" applyFont="1" applyFill="1" applyBorder="1" applyProtection="1"/>
    <xf numFmtId="0" fontId="0" fillId="3" borderId="1" xfId="0" applyFill="1" applyBorder="1" applyAlignment="1" applyProtection="1"/>
    <xf numFmtId="0" fontId="0" fillId="3" borderId="2" xfId="0" applyFill="1" applyBorder="1" applyAlignment="1" applyProtection="1"/>
    <xf numFmtId="0" fontId="3" fillId="2" borderId="0" xfId="0" applyFont="1" applyFill="1" applyBorder="1" applyAlignment="1" applyProtection="1"/>
    <xf numFmtId="165" fontId="0" fillId="2" borderId="0" xfId="1" applyNumberFormat="1" applyFont="1" applyFill="1" applyProtection="1"/>
    <xf numFmtId="0" fontId="3" fillId="2" borderId="11" xfId="0" applyFont="1" applyFill="1" applyBorder="1" applyAlignment="1" applyProtection="1"/>
    <xf numFmtId="0" fontId="2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165" fontId="3" fillId="0" borderId="0" xfId="1" applyNumberFormat="1" applyFont="1" applyAlignment="1">
      <alignment horizontal="right"/>
    </xf>
    <xf numFmtId="0" fontId="21" fillId="0" borderId="0" xfId="0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3" fillId="3" borderId="23" xfId="0" applyFont="1" applyFill="1" applyBorder="1" applyAlignment="1">
      <alignment horizontal="right"/>
    </xf>
    <xf numFmtId="0" fontId="3" fillId="3" borderId="24" xfId="0" applyFont="1" applyFill="1" applyBorder="1" applyAlignment="1">
      <alignment horizontal="right"/>
    </xf>
    <xf numFmtId="0" fontId="21" fillId="3" borderId="25" xfId="0" applyFont="1" applyFill="1" applyBorder="1" applyAlignment="1">
      <alignment horizontal="right"/>
    </xf>
    <xf numFmtId="0" fontId="3" fillId="3" borderId="26" xfId="0" applyFont="1" applyFill="1" applyBorder="1" applyAlignment="1">
      <alignment horizontal="right"/>
    </xf>
    <xf numFmtId="0" fontId="3" fillId="3" borderId="27" xfId="0" applyFont="1" applyFill="1" applyBorder="1" applyAlignment="1">
      <alignment horizontal="right"/>
    </xf>
    <xf numFmtId="0" fontId="21" fillId="3" borderId="13" xfId="0" applyFont="1" applyFill="1" applyBorder="1" applyAlignment="1">
      <alignment horizontal="right"/>
    </xf>
    <xf numFmtId="165" fontId="0" fillId="3" borderId="6" xfId="1" applyNumberFormat="1" applyFont="1" applyFill="1" applyBorder="1" applyAlignment="1">
      <alignment horizontal="right"/>
    </xf>
    <xf numFmtId="0" fontId="21" fillId="3" borderId="28" xfId="0" applyNumberFormat="1" applyFont="1" applyFill="1" applyBorder="1" applyAlignment="1">
      <alignment horizontal="right" readingOrder="2"/>
    </xf>
    <xf numFmtId="0" fontId="21" fillId="3" borderId="8" xfId="0" applyNumberFormat="1" applyFont="1" applyFill="1" applyBorder="1" applyAlignment="1">
      <alignment horizontal="right" readingOrder="2"/>
    </xf>
    <xf numFmtId="0" fontId="21" fillId="3" borderId="5" xfId="0" applyFont="1" applyFill="1" applyBorder="1" applyAlignment="1">
      <alignment horizontal="right"/>
    </xf>
    <xf numFmtId="165" fontId="0" fillId="5" borderId="6" xfId="1" applyNumberFormat="1" applyFont="1" applyFill="1" applyBorder="1" applyAlignment="1">
      <alignment horizontal="right"/>
    </xf>
    <xf numFmtId="0" fontId="3" fillId="3" borderId="29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21" fillId="3" borderId="9" xfId="0" applyFont="1" applyFill="1" applyBorder="1" applyAlignment="1">
      <alignment horizontal="right"/>
    </xf>
    <xf numFmtId="0" fontId="21" fillId="3" borderId="26" xfId="0" applyNumberFormat="1" applyFont="1" applyFill="1" applyBorder="1" applyAlignment="1">
      <alignment horizontal="right" readingOrder="2"/>
    </xf>
    <xf numFmtId="0" fontId="21" fillId="3" borderId="27" xfId="0" applyNumberFormat="1" applyFont="1" applyFill="1" applyBorder="1" applyAlignment="1">
      <alignment horizontal="right" readingOrder="2"/>
    </xf>
    <xf numFmtId="0" fontId="3" fillId="3" borderId="28" xfId="0" applyFont="1" applyFill="1" applyBorder="1" applyAlignment="1">
      <alignment horizontal="right"/>
    </xf>
    <xf numFmtId="0" fontId="21" fillId="3" borderId="0" xfId="0" applyFont="1" applyFill="1" applyBorder="1" applyAlignment="1">
      <alignment horizontal="right"/>
    </xf>
    <xf numFmtId="165" fontId="3" fillId="4" borderId="6" xfId="1" applyNumberFormat="1" applyFont="1" applyFill="1" applyBorder="1" applyAlignment="1">
      <alignment horizontal="right"/>
    </xf>
    <xf numFmtId="0" fontId="3" fillId="3" borderId="8" xfId="0" applyFont="1" applyFill="1" applyBorder="1" applyAlignment="1">
      <alignment horizontal="right"/>
    </xf>
    <xf numFmtId="165" fontId="24" fillId="3" borderId="6" xfId="1" applyNumberFormat="1" applyFont="1" applyFill="1" applyBorder="1" applyAlignment="1">
      <alignment horizontal="right"/>
    </xf>
    <xf numFmtId="0" fontId="21" fillId="3" borderId="29" xfId="0" applyFont="1" applyFill="1" applyBorder="1" applyAlignment="1">
      <alignment horizontal="right"/>
    </xf>
    <xf numFmtId="0" fontId="21" fillId="3" borderId="8" xfId="0" applyFont="1" applyFill="1" applyBorder="1" applyAlignment="1">
      <alignment horizontal="right"/>
    </xf>
    <xf numFmtId="0" fontId="3" fillId="3" borderId="30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0" fontId="3" fillId="3" borderId="11" xfId="0" applyFont="1" applyFill="1" applyBorder="1" applyAlignment="1"/>
    <xf numFmtId="165" fontId="4" fillId="5" borderId="12" xfId="1" applyNumberFormat="1" applyFont="1" applyFill="1" applyBorder="1" applyAlignment="1">
      <alignment horizontal="right"/>
    </xf>
    <xf numFmtId="0" fontId="3" fillId="3" borderId="31" xfId="0" applyFont="1" applyFill="1" applyBorder="1" applyAlignment="1">
      <alignment horizontal="right"/>
    </xf>
    <xf numFmtId="0" fontId="21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21" fillId="3" borderId="32" xfId="0" applyFont="1" applyFill="1" applyBorder="1" applyAlignment="1">
      <alignment horizontal="right"/>
    </xf>
    <xf numFmtId="165" fontId="0" fillId="5" borderId="33" xfId="1" applyNumberFormat="1" applyFont="1" applyFill="1" applyBorder="1" applyAlignment="1">
      <alignment horizontal="right"/>
    </xf>
    <xf numFmtId="165" fontId="3" fillId="3" borderId="33" xfId="0" applyNumberFormat="1" applyFont="1" applyFill="1" applyBorder="1" applyAlignment="1">
      <alignment horizontal="right"/>
    </xf>
    <xf numFmtId="0" fontId="21" fillId="3" borderId="26" xfId="0" applyFont="1" applyFill="1" applyBorder="1" applyAlignment="1">
      <alignment horizontal="right"/>
    </xf>
    <xf numFmtId="0" fontId="3" fillId="3" borderId="32" xfId="0" applyFont="1" applyFill="1" applyBorder="1" applyAlignment="1">
      <alignment horizontal="right"/>
    </xf>
    <xf numFmtId="0" fontId="21" fillId="3" borderId="33" xfId="0" applyFont="1" applyFill="1" applyBorder="1" applyAlignment="1">
      <alignment horizontal="right"/>
    </xf>
    <xf numFmtId="0" fontId="3" fillId="3" borderId="34" xfId="0" applyFont="1" applyFill="1" applyBorder="1" applyAlignment="1">
      <alignment horizontal="right"/>
    </xf>
    <xf numFmtId="0" fontId="21" fillId="3" borderId="34" xfId="0" applyFont="1" applyFill="1" applyBorder="1" applyAlignment="1">
      <alignment horizontal="right"/>
    </xf>
    <xf numFmtId="0" fontId="3" fillId="3" borderId="9" xfId="0" applyFont="1" applyFill="1" applyBorder="1" applyAlignment="1">
      <alignment horizontal="right"/>
    </xf>
    <xf numFmtId="0" fontId="21" fillId="3" borderId="29" xfId="0" applyNumberFormat="1" applyFont="1" applyFill="1" applyBorder="1" applyAlignment="1">
      <alignment horizontal="right" readingOrder="2"/>
    </xf>
    <xf numFmtId="0" fontId="3" fillId="3" borderId="35" xfId="0" applyFont="1" applyFill="1" applyBorder="1" applyAlignment="1">
      <alignment horizontal="right"/>
    </xf>
    <xf numFmtId="0" fontId="21" fillId="3" borderId="36" xfId="0" applyFont="1" applyFill="1" applyBorder="1" applyAlignment="1">
      <alignment horizontal="right"/>
    </xf>
    <xf numFmtId="0" fontId="3" fillId="0" borderId="0" xfId="0" applyFont="1" applyFill="1" applyBorder="1" applyAlignment="1" applyProtection="1"/>
    <xf numFmtId="165" fontId="4" fillId="0" borderId="0" xfId="1" applyNumberFormat="1" applyFont="1" applyFill="1" applyBorder="1" applyProtection="1"/>
    <xf numFmtId="0" fontId="0" fillId="0" borderId="0" xfId="0" applyFill="1" applyProtection="1"/>
    <xf numFmtId="0" fontId="25" fillId="0" borderId="0" xfId="0" applyFont="1" applyFill="1" applyBorder="1" applyAlignment="1">
      <alignment horizontal="right"/>
    </xf>
  </cellXfs>
  <cellStyles count="60">
    <cellStyle name="20% - הדגשה1" xfId="21" builtinId="30" customBuiltin="1"/>
    <cellStyle name="20% - הדגשה2" xfId="25" builtinId="34" customBuiltin="1"/>
    <cellStyle name="20% - הדגשה3" xfId="29" builtinId="38" customBuiltin="1"/>
    <cellStyle name="20% - הדגשה4" xfId="33" builtinId="42" customBuiltin="1"/>
    <cellStyle name="20% - הדגשה5" xfId="37" builtinId="46" customBuiltin="1"/>
    <cellStyle name="20% - הדגשה6" xfId="41" builtinId="50" customBuiltin="1"/>
    <cellStyle name="40% - הדגשה1" xfId="22" builtinId="31" customBuiltin="1"/>
    <cellStyle name="40% - הדגשה2" xfId="26" builtinId="35" customBuiltin="1"/>
    <cellStyle name="40% - הדגשה3" xfId="30" builtinId="39" customBuiltin="1"/>
    <cellStyle name="40% - הדגשה4" xfId="34" builtinId="43" customBuiltin="1"/>
    <cellStyle name="40% - הדגשה5" xfId="38" builtinId="47" customBuiltin="1"/>
    <cellStyle name="40% - הדגשה6" xfId="42" builtinId="51" customBuiltin="1"/>
    <cellStyle name="60% - הדגשה1" xfId="23" builtinId="32" customBuiltin="1"/>
    <cellStyle name="60% - הדגשה2" xfId="27" builtinId="36" customBuiltin="1"/>
    <cellStyle name="60% - הדגשה3" xfId="31" builtinId="40" customBuiltin="1"/>
    <cellStyle name="60% - הדגשה4" xfId="35" builtinId="44" customBuiltin="1"/>
    <cellStyle name="60% - הדגשה5" xfId="39" builtinId="48" customBuiltin="1"/>
    <cellStyle name="60% - הדגשה6" xfId="43" builtinId="52" customBuiltin="1"/>
    <cellStyle name="Comma" xfId="1" builtinId="3"/>
    <cellStyle name="Comma 2" xfId="45"/>
    <cellStyle name="Normal" xfId="0" builtinId="0"/>
    <cellStyle name="Normal 2" xfId="44"/>
    <cellStyle name="Normal 2 2" xfId="51"/>
    <cellStyle name="Normal 2 3" xfId="53"/>
    <cellStyle name="Normal 3" xfId="46"/>
    <cellStyle name="Normal 3 2" xfId="52"/>
    <cellStyle name="Normal 3 2 2" xfId="59"/>
    <cellStyle name="Normal 3 3" xfId="54"/>
    <cellStyle name="Normal 4" xfId="47"/>
    <cellStyle name="Normal 4 2" xfId="55"/>
    <cellStyle name="Normal 5" xfId="48"/>
    <cellStyle name="Normal 5 2" xfId="56"/>
    <cellStyle name="Normal 6" xfId="49"/>
    <cellStyle name="Normal 6 2" xfId="57"/>
    <cellStyle name="Normal 7" xfId="50"/>
    <cellStyle name="Normal 7 2" xfId="58"/>
    <cellStyle name="Percent" xfId="2" builtinId="5"/>
    <cellStyle name="הדגשה1" xfId="20" builtinId="29" customBuiltin="1"/>
    <cellStyle name="הדגשה2" xfId="24" builtinId="33" customBuiltin="1"/>
    <cellStyle name="הדגשה3" xfId="28" builtinId="37" customBuiltin="1"/>
    <cellStyle name="הדגשה4" xfId="32" builtinId="41" customBuiltin="1"/>
    <cellStyle name="הדגשה5" xfId="36" builtinId="45" customBuiltin="1"/>
    <cellStyle name="הדגשה6" xfId="40" builtinId="49" customBuiltin="1"/>
    <cellStyle name="הערה" xfId="17" builtinId="10" customBuiltin="1"/>
    <cellStyle name="חישוב" xfId="13" builtinId="22" customBuiltin="1"/>
    <cellStyle name="טוב" xfId="8" builtinId="26" customBuiltin="1"/>
    <cellStyle name="טקסט אזהרה" xfId="16" builtinId="11" customBuiltin="1"/>
    <cellStyle name="טקסט הסברי" xfId="18" builtinId="53" customBuiltin="1"/>
    <cellStyle name="כותרת" xfId="3" builtinId="15" customBuiltin="1"/>
    <cellStyle name="כותרת 1" xfId="4" builtinId="16" customBuiltin="1"/>
    <cellStyle name="כותרת 2" xfId="5" builtinId="17" customBuiltin="1"/>
    <cellStyle name="כותרת 3" xfId="6" builtinId="18" customBuiltin="1"/>
    <cellStyle name="כותרת 4" xfId="7" builtinId="19" customBuiltin="1"/>
    <cellStyle name="ניטראלי" xfId="10" builtinId="28" customBuiltin="1"/>
    <cellStyle name="סה&quot;כ" xfId="19" builtinId="25" customBuiltin="1"/>
    <cellStyle name="פלט" xfId="12" builtinId="21" customBuiltin="1"/>
    <cellStyle name="קלט" xfId="11" builtinId="20" customBuiltin="1"/>
    <cellStyle name="רע" xfId="9" builtinId="27" customBuiltin="1"/>
    <cellStyle name="תא מסומן" xfId="15" builtinId="23" customBuiltin="1"/>
    <cellStyle name="תא מקושר" xfId="14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rightToLeft="1" tabSelected="1" zoomScaleNormal="100" workbookViewId="0">
      <selection activeCell="B3" sqref="B3"/>
    </sheetView>
  </sheetViews>
  <sheetFormatPr defaultRowHeight="14.25" x14ac:dyDescent="0.2"/>
  <cols>
    <col min="1" max="1" width="9" style="1"/>
    <col min="2" max="2" width="49.375" style="1" customWidth="1"/>
    <col min="3" max="3" width="12.125" style="1" customWidth="1"/>
    <col min="4" max="4" width="10" style="1" customWidth="1"/>
    <col min="5" max="9" width="9" style="1"/>
    <col min="10" max="10" width="20.5" style="1" hidden="1" customWidth="1"/>
    <col min="11" max="16384" width="9" style="1"/>
  </cols>
  <sheetData>
    <row r="1" spans="1:10" ht="15" x14ac:dyDescent="0.25">
      <c r="A1" s="28" t="s">
        <v>84</v>
      </c>
      <c r="J1" s="1" t="s">
        <v>1</v>
      </c>
    </row>
    <row r="2" spans="1:10" x14ac:dyDescent="0.2">
      <c r="A2" s="30" t="s">
        <v>88</v>
      </c>
      <c r="C2" s="2">
        <v>43830</v>
      </c>
    </row>
    <row r="3" spans="1:10" ht="15" x14ac:dyDescent="0.25">
      <c r="A3" s="3" t="s">
        <v>2</v>
      </c>
      <c r="J3" s="1" t="s">
        <v>3</v>
      </c>
    </row>
    <row r="4" spans="1:10" ht="16.5" thickBot="1" x14ac:dyDescent="0.3">
      <c r="A4" s="80" t="s">
        <v>90</v>
      </c>
      <c r="C4" s="4"/>
      <c r="J4" s="1" t="s">
        <v>0</v>
      </c>
    </row>
    <row r="5" spans="1:10" ht="15" customHeight="1" x14ac:dyDescent="0.2">
      <c r="A5" s="23"/>
      <c r="B5" s="24"/>
      <c r="C5" s="63" t="s">
        <v>87</v>
      </c>
      <c r="J5" s="1" t="s">
        <v>5</v>
      </c>
    </row>
    <row r="6" spans="1:10" ht="15" x14ac:dyDescent="0.25">
      <c r="A6" s="5">
        <v>1</v>
      </c>
      <c r="B6" s="6" t="s">
        <v>6</v>
      </c>
      <c r="C6" s="7">
        <f>SUM(C7:C8)</f>
        <v>16.130738038878782</v>
      </c>
      <c r="D6" s="8"/>
      <c r="J6" s="1" t="s">
        <v>7</v>
      </c>
    </row>
    <row r="7" spans="1:10" x14ac:dyDescent="0.2">
      <c r="A7" s="9"/>
      <c r="B7" s="10" t="s">
        <v>8</v>
      </c>
      <c r="C7" s="11">
        <v>0.16725645563448002</v>
      </c>
      <c r="J7" s="1" t="s">
        <v>9</v>
      </c>
    </row>
    <row r="8" spans="1:10" x14ac:dyDescent="0.2">
      <c r="A8" s="9"/>
      <c r="B8" s="10" t="s">
        <v>10</v>
      </c>
      <c r="C8" s="11">
        <f>15.9634815832443</f>
        <v>15.963481583244301</v>
      </c>
      <c r="J8" s="1">
        <v>164</v>
      </c>
    </row>
    <row r="9" spans="1:10" x14ac:dyDescent="0.2">
      <c r="A9" s="9"/>
      <c r="B9" s="10"/>
      <c r="C9" s="12"/>
      <c r="J9" s="1">
        <v>167</v>
      </c>
    </row>
    <row r="10" spans="1:10" ht="15" x14ac:dyDescent="0.25">
      <c r="A10" s="5">
        <v>2</v>
      </c>
      <c r="B10" s="6" t="s">
        <v>11</v>
      </c>
      <c r="C10" s="7">
        <f>SUM(C11:C12)</f>
        <v>6.5474784677661404</v>
      </c>
      <c r="D10" s="8"/>
      <c r="J10" s="1">
        <v>394</v>
      </c>
    </row>
    <row r="11" spans="1:10" x14ac:dyDescent="0.2">
      <c r="A11" s="9"/>
      <c r="B11" s="13" t="s">
        <v>12</v>
      </c>
      <c r="C11" s="11">
        <v>0</v>
      </c>
    </row>
    <row r="12" spans="1:10" x14ac:dyDescent="0.2">
      <c r="A12" s="9"/>
      <c r="B12" s="13" t="s">
        <v>13</v>
      </c>
      <c r="C12" s="11">
        <f>5.53131824522203+1.01616022254411</f>
        <v>6.5474784677661404</v>
      </c>
    </row>
    <row r="13" spans="1:10" x14ac:dyDescent="0.2">
      <c r="A13" s="14"/>
      <c r="B13" s="15"/>
      <c r="C13" s="12"/>
    </row>
    <row r="14" spans="1:10" ht="15" x14ac:dyDescent="0.25">
      <c r="A14" s="5">
        <v>3</v>
      </c>
      <c r="B14" s="6" t="s">
        <v>14</v>
      </c>
      <c r="C14" s="7">
        <f>SUM(C15:C17)</f>
        <v>0</v>
      </c>
    </row>
    <row r="15" spans="1:10" ht="25.5" x14ac:dyDescent="0.2">
      <c r="A15" s="9" t="s">
        <v>15</v>
      </c>
      <c r="B15" s="16" t="s">
        <v>16</v>
      </c>
      <c r="C15" s="11">
        <v>0</v>
      </c>
    </row>
    <row r="16" spans="1:10" x14ac:dyDescent="0.2">
      <c r="A16" s="9" t="s">
        <v>17</v>
      </c>
      <c r="B16" s="16" t="s">
        <v>18</v>
      </c>
      <c r="C16" s="11">
        <v>0</v>
      </c>
    </row>
    <row r="17" spans="1:3" x14ac:dyDescent="0.2">
      <c r="A17" s="9" t="s">
        <v>19</v>
      </c>
      <c r="B17" s="10" t="s">
        <v>20</v>
      </c>
      <c r="C17" s="11">
        <v>0</v>
      </c>
    </row>
    <row r="18" spans="1:3" x14ac:dyDescent="0.2">
      <c r="A18" s="17"/>
      <c r="B18" s="15"/>
      <c r="C18" s="12"/>
    </row>
    <row r="19" spans="1:3" ht="15" x14ac:dyDescent="0.25">
      <c r="A19" s="18">
        <v>4</v>
      </c>
      <c r="B19" s="6" t="s">
        <v>21</v>
      </c>
      <c r="C19" s="7">
        <f>C20+C21+C22+C23+C24+C25+C26+C27</f>
        <v>15.166879999999999</v>
      </c>
    </row>
    <row r="20" spans="1:3" x14ac:dyDescent="0.2">
      <c r="A20" s="9"/>
      <c r="B20" s="10" t="s">
        <v>22</v>
      </c>
      <c r="C20" s="11">
        <v>0</v>
      </c>
    </row>
    <row r="21" spans="1:3" x14ac:dyDescent="0.2">
      <c r="A21" s="9"/>
      <c r="B21" s="10" t="s">
        <v>23</v>
      </c>
      <c r="C21" s="11">
        <v>0</v>
      </c>
    </row>
    <row r="22" spans="1:3" x14ac:dyDescent="0.2">
      <c r="A22" s="9"/>
      <c r="B22" s="10" t="s">
        <v>24</v>
      </c>
      <c r="C22" s="11"/>
    </row>
    <row r="23" spans="1:3" x14ac:dyDescent="0.2">
      <c r="A23" s="9"/>
      <c r="B23" s="10" t="s">
        <v>25</v>
      </c>
      <c r="C23" s="11"/>
    </row>
    <row r="24" spans="1:3" x14ac:dyDescent="0.2">
      <c r="A24" s="9"/>
      <c r="B24" s="10" t="s">
        <v>26</v>
      </c>
      <c r="C24" s="11">
        <v>1.4000000000000001E-4</v>
      </c>
    </row>
    <row r="25" spans="1:3" x14ac:dyDescent="0.2">
      <c r="A25" s="9"/>
      <c r="B25" s="10" t="s">
        <v>27</v>
      </c>
      <c r="C25" s="11">
        <v>10.816459999999999</v>
      </c>
    </row>
    <row r="26" spans="1:3" x14ac:dyDescent="0.2">
      <c r="A26" s="9"/>
      <c r="B26" s="10" t="s">
        <v>28</v>
      </c>
      <c r="C26" s="11">
        <v>0</v>
      </c>
    </row>
    <row r="27" spans="1:3" x14ac:dyDescent="0.2">
      <c r="A27" s="9"/>
      <c r="B27" s="10" t="s">
        <v>29</v>
      </c>
      <c r="C27" s="11">
        <v>4.3502799999999997</v>
      </c>
    </row>
    <row r="28" spans="1:3" x14ac:dyDescent="0.2">
      <c r="A28" s="9"/>
      <c r="B28" s="10"/>
      <c r="C28" s="12"/>
    </row>
    <row r="29" spans="1:3" ht="15" x14ac:dyDescent="0.25">
      <c r="A29" s="9">
        <v>5</v>
      </c>
      <c r="B29" s="6" t="s">
        <v>30</v>
      </c>
      <c r="C29" s="7">
        <f>SUM(C30:C31)</f>
        <v>0</v>
      </c>
    </row>
    <row r="30" spans="1:3" x14ac:dyDescent="0.2">
      <c r="A30" s="9" t="s">
        <v>15</v>
      </c>
      <c r="B30" s="10" t="s">
        <v>31</v>
      </c>
      <c r="C30" s="11"/>
    </row>
    <row r="31" spans="1:3" x14ac:dyDescent="0.2">
      <c r="A31" s="9" t="s">
        <v>17</v>
      </c>
      <c r="B31" s="10" t="s">
        <v>32</v>
      </c>
      <c r="C31" s="11"/>
    </row>
    <row r="32" spans="1:3" x14ac:dyDescent="0.2">
      <c r="A32" s="9"/>
      <c r="B32" s="10"/>
      <c r="C32" s="12"/>
    </row>
    <row r="33" spans="1:3" ht="15" x14ac:dyDescent="0.25">
      <c r="A33" s="9">
        <v>6</v>
      </c>
      <c r="B33" s="6" t="s">
        <v>33</v>
      </c>
      <c r="C33" s="7">
        <f>C29+C19+C14+C10+C6</f>
        <v>37.845096506644921</v>
      </c>
    </row>
    <row r="34" spans="1:3" x14ac:dyDescent="0.2">
      <c r="A34" s="9"/>
      <c r="B34" s="10"/>
      <c r="C34" s="12"/>
    </row>
    <row r="35" spans="1:3" ht="15" x14ac:dyDescent="0.25">
      <c r="A35" s="9">
        <v>7</v>
      </c>
      <c r="B35" s="6" t="s">
        <v>34</v>
      </c>
      <c r="C35" s="12"/>
    </row>
    <row r="36" spans="1:3" ht="26.25" x14ac:dyDescent="0.25">
      <c r="A36" s="9" t="s">
        <v>15</v>
      </c>
      <c r="B36" s="16" t="s">
        <v>35</v>
      </c>
      <c r="C36" s="19">
        <f>(C31+C19+C15)/C39</f>
        <v>2.6701783419305999E-4</v>
      </c>
    </row>
    <row r="37" spans="1:3" ht="15" x14ac:dyDescent="0.25">
      <c r="A37" s="9" t="s">
        <v>17</v>
      </c>
      <c r="B37" s="10" t="s">
        <v>37</v>
      </c>
      <c r="C37" s="19">
        <f>C33/C57</f>
        <v>5.4690745506482254E-4</v>
      </c>
    </row>
    <row r="38" spans="1:3" x14ac:dyDescent="0.2">
      <c r="A38" s="9"/>
      <c r="B38" s="10"/>
      <c r="C38" s="12"/>
    </row>
    <row r="39" spans="1:3" ht="15.75" thickBot="1" x14ac:dyDescent="0.3">
      <c r="A39" s="20"/>
      <c r="B39" s="21" t="s">
        <v>36</v>
      </c>
      <c r="C39" s="22">
        <v>56801</v>
      </c>
    </row>
    <row r="40" spans="1:3" s="79" customFormat="1" ht="15" x14ac:dyDescent="0.25">
      <c r="A40" s="77"/>
      <c r="B40" s="77"/>
      <c r="C40" s="78"/>
    </row>
    <row r="41" spans="1:3" s="79" customFormat="1" ht="15" x14ac:dyDescent="0.25">
      <c r="A41" s="77"/>
      <c r="B41" s="77"/>
      <c r="C41" s="78"/>
    </row>
    <row r="42" spans="1:3" s="79" customFormat="1" ht="15" x14ac:dyDescent="0.25">
      <c r="A42" s="77"/>
      <c r="B42" s="77"/>
      <c r="C42" s="78"/>
    </row>
    <row r="43" spans="1:3" s="79" customFormat="1" ht="15" x14ac:dyDescent="0.25">
      <c r="A43" s="77"/>
      <c r="B43" s="77"/>
      <c r="C43" s="78"/>
    </row>
    <row r="44" spans="1:3" s="79" customFormat="1" ht="15" x14ac:dyDescent="0.25">
      <c r="A44" s="77"/>
      <c r="B44" s="77"/>
      <c r="C44" s="78"/>
    </row>
    <row r="45" spans="1:3" s="79" customFormat="1" ht="15" x14ac:dyDescent="0.25">
      <c r="A45" s="77"/>
      <c r="B45" s="77"/>
      <c r="C45" s="78"/>
    </row>
    <row r="46" spans="1:3" s="79" customFormat="1" ht="15" x14ac:dyDescent="0.25">
      <c r="A46" s="77"/>
      <c r="B46" s="77"/>
      <c r="C46" s="78"/>
    </row>
    <row r="47" spans="1:3" s="79" customFormat="1" ht="15" x14ac:dyDescent="0.25">
      <c r="A47" s="77"/>
      <c r="B47" s="77"/>
      <c r="C47" s="78"/>
    </row>
    <row r="48" spans="1:3" s="79" customFormat="1" ht="15" x14ac:dyDescent="0.25">
      <c r="A48" s="77"/>
      <c r="B48" s="77"/>
      <c r="C48" s="78"/>
    </row>
    <row r="49" spans="1:3" s="79" customFormat="1" ht="15" x14ac:dyDescent="0.25">
      <c r="A49" s="77"/>
      <c r="B49" s="77"/>
      <c r="C49" s="78"/>
    </row>
    <row r="50" spans="1:3" s="79" customFormat="1" ht="15" x14ac:dyDescent="0.25">
      <c r="A50" s="77"/>
      <c r="B50" s="77"/>
      <c r="C50" s="78"/>
    </row>
    <row r="51" spans="1:3" s="79" customFormat="1" ht="15" x14ac:dyDescent="0.25">
      <c r="A51" s="77"/>
      <c r="B51" s="77"/>
      <c r="C51" s="78"/>
    </row>
    <row r="52" spans="1:3" s="79" customFormat="1" ht="15" x14ac:dyDescent="0.25">
      <c r="A52" s="77"/>
      <c r="B52" s="77"/>
      <c r="C52" s="78"/>
    </row>
    <row r="53" spans="1:3" s="79" customFormat="1" ht="15" x14ac:dyDescent="0.25">
      <c r="A53" s="77"/>
      <c r="B53" s="77"/>
      <c r="C53" s="78"/>
    </row>
    <row r="54" spans="1:3" s="79" customFormat="1" ht="15" x14ac:dyDescent="0.25">
      <c r="A54" s="77"/>
      <c r="B54" s="77"/>
      <c r="C54" s="78"/>
    </row>
    <row r="55" spans="1:3" s="79" customFormat="1" ht="15" x14ac:dyDescent="0.25">
      <c r="A55" s="77"/>
      <c r="B55" s="77"/>
      <c r="C55" s="78"/>
    </row>
    <row r="56" spans="1:3" s="79" customFormat="1" ht="15" x14ac:dyDescent="0.25">
      <c r="A56" s="77"/>
      <c r="B56" s="77"/>
      <c r="C56" s="78"/>
    </row>
    <row r="57" spans="1:3" x14ac:dyDescent="0.2">
      <c r="B57" s="25" t="s">
        <v>39</v>
      </c>
      <c r="C57" s="26">
        <f>(C39+C58)/2</f>
        <v>69198.355509999965</v>
      </c>
    </row>
    <row r="58" spans="1:3" ht="15" thickBot="1" x14ac:dyDescent="0.25">
      <c r="B58" s="27" t="s">
        <v>38</v>
      </c>
      <c r="C58" s="26">
        <v>81595.711019999915</v>
      </c>
    </row>
  </sheetData>
  <sheetProtection sheet="1" objects="1" scenarios="1"/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rightToLeft="1" workbookViewId="0">
      <selection activeCell="C3" sqref="C3"/>
    </sheetView>
  </sheetViews>
  <sheetFormatPr defaultRowHeight="14.25" x14ac:dyDescent="0.2"/>
  <cols>
    <col min="1" max="1" width="4.5" customWidth="1"/>
    <col min="2" max="2" width="4.375" customWidth="1"/>
    <col min="3" max="3" width="35.75" customWidth="1"/>
  </cols>
  <sheetData>
    <row r="1" spans="1:4" ht="15" x14ac:dyDescent="0.25">
      <c r="A1" s="28" t="s">
        <v>84</v>
      </c>
      <c r="B1" s="28"/>
    </row>
    <row r="2" spans="1:4" x14ac:dyDescent="0.2">
      <c r="A2" s="29" t="s">
        <v>85</v>
      </c>
      <c r="B2" s="30"/>
      <c r="C2" s="31"/>
      <c r="D2" s="31" t="s">
        <v>40</v>
      </c>
    </row>
    <row r="3" spans="1:4" x14ac:dyDescent="0.2">
      <c r="A3" s="29" t="s">
        <v>86</v>
      </c>
      <c r="B3" s="32"/>
      <c r="C3" s="33"/>
    </row>
    <row r="4" spans="1:4" ht="16.5" thickBot="1" x14ac:dyDescent="0.3">
      <c r="A4" s="80" t="s">
        <v>90</v>
      </c>
    </row>
    <row r="5" spans="1:4" x14ac:dyDescent="0.2">
      <c r="A5" s="34" t="s">
        <v>41</v>
      </c>
      <c r="B5" s="35"/>
      <c r="C5" s="36"/>
      <c r="D5" s="63" t="s">
        <v>4</v>
      </c>
    </row>
    <row r="6" spans="1:4" x14ac:dyDescent="0.2">
      <c r="A6" s="37" t="s">
        <v>42</v>
      </c>
      <c r="B6" s="38"/>
      <c r="C6" s="39"/>
      <c r="D6" s="40"/>
    </row>
    <row r="7" spans="1:4" x14ac:dyDescent="0.2">
      <c r="A7" s="41"/>
      <c r="B7" s="42">
        <v>1</v>
      </c>
      <c r="C7" s="43" t="s">
        <v>83</v>
      </c>
      <c r="D7" s="44">
        <v>0.16725645563448002</v>
      </c>
    </row>
    <row r="8" spans="1:4" x14ac:dyDescent="0.2">
      <c r="A8" s="41"/>
      <c r="B8" s="42">
        <v>2</v>
      </c>
      <c r="C8" s="43" t="s">
        <v>44</v>
      </c>
      <c r="D8" s="44">
        <v>0</v>
      </c>
    </row>
    <row r="9" spans="1:4" x14ac:dyDescent="0.2">
      <c r="A9" s="41"/>
      <c r="B9" s="42">
        <v>3</v>
      </c>
      <c r="C9" s="43" t="s">
        <v>44</v>
      </c>
      <c r="D9" s="44">
        <v>0</v>
      </c>
    </row>
    <row r="10" spans="1:4" x14ac:dyDescent="0.2">
      <c r="A10" s="45" t="s">
        <v>45</v>
      </c>
      <c r="B10" s="46"/>
      <c r="C10" s="47"/>
      <c r="D10" s="40"/>
    </row>
    <row r="11" spans="1:4" x14ac:dyDescent="0.2">
      <c r="A11" s="48"/>
      <c r="B11" s="49">
        <v>1</v>
      </c>
      <c r="C11" s="43" t="s">
        <v>43</v>
      </c>
      <c r="D11" s="44">
        <v>10.252444144469205</v>
      </c>
    </row>
    <row r="12" spans="1:4" x14ac:dyDescent="0.2">
      <c r="A12" s="48"/>
      <c r="B12" s="42">
        <v>2</v>
      </c>
      <c r="C12" s="43" t="s">
        <v>46</v>
      </c>
      <c r="D12" s="44">
        <v>2.2077845300846102</v>
      </c>
    </row>
    <row r="13" spans="1:4" x14ac:dyDescent="0.2">
      <c r="A13" s="48"/>
      <c r="B13" s="49">
        <v>3</v>
      </c>
      <c r="C13" s="43" t="s">
        <v>47</v>
      </c>
      <c r="D13" s="44">
        <v>1.8625440514639697</v>
      </c>
    </row>
    <row r="14" spans="1:4" x14ac:dyDescent="0.2">
      <c r="A14" s="48"/>
      <c r="B14" s="42">
        <v>4</v>
      </c>
      <c r="C14" s="43" t="s">
        <v>48</v>
      </c>
      <c r="D14" s="44">
        <v>1.64070885722656</v>
      </c>
    </row>
    <row r="15" spans="1:4" x14ac:dyDescent="0.2">
      <c r="A15" s="48"/>
      <c r="B15" s="49">
        <v>5</v>
      </c>
      <c r="C15" s="43" t="s">
        <v>44</v>
      </c>
      <c r="D15" s="44">
        <v>0</v>
      </c>
    </row>
    <row r="16" spans="1:4" x14ac:dyDescent="0.2">
      <c r="A16" s="48"/>
      <c r="B16" s="42">
        <v>6</v>
      </c>
      <c r="C16" s="43" t="s">
        <v>44</v>
      </c>
      <c r="D16" s="44">
        <v>0</v>
      </c>
    </row>
    <row r="17" spans="1:4" x14ac:dyDescent="0.2">
      <c r="A17" s="48"/>
      <c r="B17" s="49">
        <v>7</v>
      </c>
      <c r="C17" s="43" t="s">
        <v>44</v>
      </c>
      <c r="D17" s="44">
        <v>0</v>
      </c>
    </row>
    <row r="18" spans="1:4" x14ac:dyDescent="0.2">
      <c r="A18" s="48"/>
      <c r="B18" s="42">
        <v>8</v>
      </c>
      <c r="C18" s="43" t="s">
        <v>44</v>
      </c>
      <c r="D18" s="44">
        <v>0</v>
      </c>
    </row>
    <row r="19" spans="1:4" x14ac:dyDescent="0.2">
      <c r="A19" s="50" t="s">
        <v>49</v>
      </c>
      <c r="B19" s="46"/>
      <c r="C19" s="51"/>
      <c r="D19" s="52">
        <v>16.130738038878825</v>
      </c>
    </row>
    <row r="20" spans="1:4" x14ac:dyDescent="0.2">
      <c r="A20" s="50"/>
      <c r="B20" s="53"/>
      <c r="C20" s="53"/>
      <c r="D20" s="40"/>
    </row>
    <row r="21" spans="1:4" x14ac:dyDescent="0.2">
      <c r="A21" s="50" t="s">
        <v>50</v>
      </c>
      <c r="B21" s="53"/>
      <c r="C21" s="39"/>
      <c r="D21" s="40"/>
    </row>
    <row r="22" spans="1:4" x14ac:dyDescent="0.2">
      <c r="A22" s="50" t="s">
        <v>42</v>
      </c>
      <c r="B22" s="53"/>
      <c r="C22" s="47"/>
      <c r="D22" s="54"/>
    </row>
    <row r="23" spans="1:4" x14ac:dyDescent="0.2">
      <c r="A23" s="55"/>
      <c r="B23" s="43">
        <v>1</v>
      </c>
      <c r="C23" s="43" t="s">
        <v>44</v>
      </c>
      <c r="D23" s="44">
        <v>0</v>
      </c>
    </row>
    <row r="24" spans="1:4" x14ac:dyDescent="0.2">
      <c r="A24" s="55"/>
      <c r="B24" s="43">
        <v>2</v>
      </c>
      <c r="C24" s="43" t="s">
        <v>44</v>
      </c>
      <c r="D24" s="44">
        <v>0</v>
      </c>
    </row>
    <row r="25" spans="1:4" x14ac:dyDescent="0.2">
      <c r="A25" s="55"/>
      <c r="B25" s="43">
        <v>3</v>
      </c>
      <c r="C25" s="43" t="s">
        <v>44</v>
      </c>
      <c r="D25" s="44">
        <v>0</v>
      </c>
    </row>
    <row r="26" spans="1:4" x14ac:dyDescent="0.2">
      <c r="A26" s="50" t="s">
        <v>45</v>
      </c>
      <c r="B26" s="53"/>
      <c r="C26" s="47"/>
      <c r="D26" s="40"/>
    </row>
    <row r="27" spans="1:4" x14ac:dyDescent="0.2">
      <c r="A27" s="55"/>
      <c r="B27" s="43">
        <v>1</v>
      </c>
      <c r="C27" s="43" t="s">
        <v>51</v>
      </c>
      <c r="D27" s="44">
        <v>4.8268684693291775</v>
      </c>
    </row>
    <row r="28" spans="1:4" x14ac:dyDescent="0.2">
      <c r="A28" s="55"/>
      <c r="B28" s="43">
        <v>2</v>
      </c>
      <c r="C28" s="43" t="s">
        <v>52</v>
      </c>
      <c r="D28" s="44">
        <v>0.59201765185656996</v>
      </c>
    </row>
    <row r="29" spans="1:4" x14ac:dyDescent="0.2">
      <c r="A29" s="55"/>
      <c r="B29" s="43">
        <v>3</v>
      </c>
      <c r="C29" s="43" t="s">
        <v>53</v>
      </c>
      <c r="D29" s="44">
        <v>0.12096729131244999</v>
      </c>
    </row>
    <row r="30" spans="1:4" x14ac:dyDescent="0.2">
      <c r="A30" s="55"/>
      <c r="B30" s="43">
        <v>4</v>
      </c>
      <c r="C30" s="43" t="s">
        <v>43</v>
      </c>
      <c r="D30" s="44">
        <v>1</v>
      </c>
    </row>
    <row r="31" spans="1:4" x14ac:dyDescent="0.2">
      <c r="A31" s="55"/>
      <c r="B31" s="43">
        <v>5</v>
      </c>
      <c r="C31" s="43" t="s">
        <v>44</v>
      </c>
      <c r="D31" s="44">
        <v>0</v>
      </c>
    </row>
    <row r="32" spans="1:4" x14ac:dyDescent="0.2">
      <c r="A32" s="55"/>
      <c r="B32" s="43">
        <v>6</v>
      </c>
      <c r="C32" s="43" t="s">
        <v>44</v>
      </c>
      <c r="D32" s="44">
        <v>0</v>
      </c>
    </row>
    <row r="33" spans="1:4" x14ac:dyDescent="0.2">
      <c r="A33" s="55"/>
      <c r="B33" s="43">
        <v>7</v>
      </c>
      <c r="C33" s="43" t="s">
        <v>44</v>
      </c>
      <c r="D33" s="44">
        <v>0</v>
      </c>
    </row>
    <row r="34" spans="1:4" x14ac:dyDescent="0.2">
      <c r="A34" s="55"/>
      <c r="B34" s="43">
        <v>8</v>
      </c>
      <c r="C34" s="43" t="s">
        <v>44</v>
      </c>
      <c r="D34" s="44">
        <v>0</v>
      </c>
    </row>
    <row r="35" spans="1:4" x14ac:dyDescent="0.2">
      <c r="A35" s="50" t="s">
        <v>54</v>
      </c>
      <c r="B35" s="46"/>
      <c r="C35" s="51"/>
      <c r="D35" s="52">
        <f>SUM(D27:D34)</f>
        <v>6.5398534124981973</v>
      </c>
    </row>
    <row r="36" spans="1:4" x14ac:dyDescent="0.2">
      <c r="A36" s="50"/>
      <c r="B36" s="53"/>
      <c r="C36" s="53"/>
      <c r="D36" s="40"/>
    </row>
    <row r="37" spans="1:4" x14ac:dyDescent="0.2">
      <c r="A37" s="50" t="s">
        <v>55</v>
      </c>
      <c r="B37" s="46"/>
      <c r="C37" s="51"/>
      <c r="D37" s="40"/>
    </row>
    <row r="38" spans="1:4" x14ac:dyDescent="0.2">
      <c r="A38" s="48"/>
      <c r="B38" s="49">
        <v>1</v>
      </c>
      <c r="C38" s="56" t="s">
        <v>44</v>
      </c>
      <c r="D38" s="44">
        <v>0</v>
      </c>
    </row>
    <row r="39" spans="1:4" x14ac:dyDescent="0.2">
      <c r="A39" s="48"/>
      <c r="B39" s="49">
        <v>2</v>
      </c>
      <c r="C39" s="56" t="s">
        <v>44</v>
      </c>
      <c r="D39" s="44">
        <v>0</v>
      </c>
    </row>
    <row r="40" spans="1:4" x14ac:dyDescent="0.2">
      <c r="A40" s="48"/>
      <c r="B40" s="49">
        <v>3</v>
      </c>
      <c r="C40" s="56" t="s">
        <v>44</v>
      </c>
      <c r="D40" s="44">
        <v>0</v>
      </c>
    </row>
    <row r="41" spans="1:4" x14ac:dyDescent="0.2">
      <c r="A41" s="48"/>
      <c r="B41" s="49">
        <v>4</v>
      </c>
      <c r="C41" s="56" t="s">
        <v>44</v>
      </c>
      <c r="D41" s="44">
        <v>0</v>
      </c>
    </row>
    <row r="42" spans="1:4" x14ac:dyDescent="0.2">
      <c r="A42" s="48"/>
      <c r="B42" s="49">
        <v>5</v>
      </c>
      <c r="C42" s="56" t="s">
        <v>44</v>
      </c>
      <c r="D42" s="44">
        <v>0</v>
      </c>
    </row>
    <row r="43" spans="1:4" x14ac:dyDescent="0.2">
      <c r="A43" s="48"/>
      <c r="B43" s="49">
        <v>6</v>
      </c>
      <c r="C43" s="56" t="s">
        <v>44</v>
      </c>
      <c r="D43" s="44">
        <v>0</v>
      </c>
    </row>
    <row r="44" spans="1:4" x14ac:dyDescent="0.2">
      <c r="A44" s="48"/>
      <c r="B44" s="49">
        <v>7</v>
      </c>
      <c r="C44" s="56" t="s">
        <v>44</v>
      </c>
      <c r="D44" s="44">
        <v>0</v>
      </c>
    </row>
    <row r="45" spans="1:4" x14ac:dyDescent="0.2">
      <c r="A45" s="48"/>
      <c r="B45" s="42">
        <v>8</v>
      </c>
      <c r="C45" s="56" t="s">
        <v>44</v>
      </c>
      <c r="D45" s="44">
        <v>0</v>
      </c>
    </row>
    <row r="46" spans="1:4" x14ac:dyDescent="0.2">
      <c r="A46" s="50" t="s">
        <v>56</v>
      </c>
      <c r="B46" s="46"/>
      <c r="C46" s="51"/>
      <c r="D46" s="52">
        <v>0</v>
      </c>
    </row>
    <row r="47" spans="1:4" x14ac:dyDescent="0.2">
      <c r="A47" s="50"/>
      <c r="B47" s="53"/>
      <c r="C47" s="53"/>
      <c r="D47" s="40"/>
    </row>
    <row r="48" spans="1:4" x14ac:dyDescent="0.2">
      <c r="A48" s="50" t="s">
        <v>57</v>
      </c>
      <c r="B48" s="46"/>
      <c r="C48" s="51"/>
      <c r="D48" s="40"/>
    </row>
    <row r="49" spans="1:4" x14ac:dyDescent="0.2">
      <c r="A49" s="48"/>
      <c r="B49" s="49">
        <v>1</v>
      </c>
      <c r="C49" s="56" t="s">
        <v>44</v>
      </c>
      <c r="D49" s="44">
        <v>0</v>
      </c>
    </row>
    <row r="50" spans="1:4" x14ac:dyDescent="0.2">
      <c r="A50" s="48"/>
      <c r="B50" s="49">
        <v>2</v>
      </c>
      <c r="C50" s="56" t="s">
        <v>44</v>
      </c>
      <c r="D50" s="44">
        <v>0</v>
      </c>
    </row>
    <row r="51" spans="1:4" x14ac:dyDescent="0.2">
      <c r="A51" s="48"/>
      <c r="B51" s="49">
        <v>3</v>
      </c>
      <c r="C51" s="56" t="s">
        <v>44</v>
      </c>
      <c r="D51" s="44">
        <v>0</v>
      </c>
    </row>
    <row r="52" spans="1:4" x14ac:dyDescent="0.2">
      <c r="A52" s="48"/>
      <c r="B52" s="49">
        <v>4</v>
      </c>
      <c r="C52" s="56" t="s">
        <v>44</v>
      </c>
      <c r="D52" s="44">
        <v>0</v>
      </c>
    </row>
    <row r="53" spans="1:4" x14ac:dyDescent="0.2">
      <c r="A53" s="48"/>
      <c r="B53" s="49">
        <v>5</v>
      </c>
      <c r="C53" s="56" t="s">
        <v>44</v>
      </c>
      <c r="D53" s="44">
        <v>0</v>
      </c>
    </row>
    <row r="54" spans="1:4" x14ac:dyDescent="0.2">
      <c r="A54" s="48"/>
      <c r="B54" s="49">
        <v>6</v>
      </c>
      <c r="C54" s="56" t="s">
        <v>44</v>
      </c>
      <c r="D54" s="44">
        <v>0</v>
      </c>
    </row>
    <row r="55" spans="1:4" x14ac:dyDescent="0.2">
      <c r="A55" s="48"/>
      <c r="B55" s="49">
        <v>7</v>
      </c>
      <c r="C55" s="56" t="s">
        <v>44</v>
      </c>
      <c r="D55" s="44">
        <v>0</v>
      </c>
    </row>
    <row r="56" spans="1:4" x14ac:dyDescent="0.2">
      <c r="A56" s="48"/>
      <c r="B56" s="49">
        <v>8</v>
      </c>
      <c r="C56" s="56" t="s">
        <v>44</v>
      </c>
      <c r="D56" s="44">
        <v>0</v>
      </c>
    </row>
    <row r="57" spans="1:4" x14ac:dyDescent="0.2">
      <c r="A57" s="50" t="s">
        <v>20</v>
      </c>
      <c r="B57" s="53"/>
      <c r="C57" s="53"/>
      <c r="D57" s="52">
        <v>0</v>
      </c>
    </row>
    <row r="58" spans="1:4" x14ac:dyDescent="0.2">
      <c r="A58" s="50"/>
      <c r="B58" s="53"/>
      <c r="C58" s="53"/>
      <c r="D58" s="40"/>
    </row>
    <row r="59" spans="1:4" x14ac:dyDescent="0.2">
      <c r="A59" s="50" t="s">
        <v>58</v>
      </c>
      <c r="B59" s="53"/>
      <c r="C59" s="53"/>
      <c r="D59" s="40"/>
    </row>
    <row r="60" spans="1:4" x14ac:dyDescent="0.2">
      <c r="A60" s="48"/>
      <c r="B60" s="49">
        <v>1</v>
      </c>
      <c r="C60" s="56" t="s">
        <v>43</v>
      </c>
      <c r="D60" s="44"/>
    </row>
    <row r="61" spans="1:4" x14ac:dyDescent="0.2">
      <c r="A61" s="48"/>
      <c r="B61" s="49"/>
      <c r="C61" s="53" t="s">
        <v>59</v>
      </c>
      <c r="D61" s="52"/>
    </row>
    <row r="62" spans="1:4" x14ac:dyDescent="0.2">
      <c r="A62" s="50"/>
      <c r="B62" s="53"/>
      <c r="C62" s="56"/>
      <c r="D62" s="40"/>
    </row>
    <row r="63" spans="1:4" x14ac:dyDescent="0.2">
      <c r="A63" s="50" t="s">
        <v>60</v>
      </c>
      <c r="B63" s="53"/>
      <c r="C63" s="53"/>
      <c r="D63" s="40"/>
    </row>
    <row r="64" spans="1:4" x14ac:dyDescent="0.2">
      <c r="A64" s="48"/>
      <c r="B64" s="49">
        <v>1</v>
      </c>
      <c r="C64" s="56" t="s">
        <v>61</v>
      </c>
      <c r="D64" s="44"/>
    </row>
    <row r="65" spans="1:4" x14ac:dyDescent="0.2">
      <c r="A65" s="48"/>
      <c r="B65" s="49"/>
      <c r="C65" s="53" t="s">
        <v>32</v>
      </c>
      <c r="D65" s="52"/>
    </row>
    <row r="66" spans="1:4" x14ac:dyDescent="0.2">
      <c r="A66" s="48"/>
      <c r="B66" s="49"/>
      <c r="C66" s="53"/>
      <c r="D66" s="40"/>
    </row>
    <row r="67" spans="1:4" x14ac:dyDescent="0.2">
      <c r="A67" s="50"/>
      <c r="B67" s="53"/>
      <c r="C67" s="53" t="s">
        <v>62</v>
      </c>
      <c r="D67" s="52">
        <f>D19+D35+D46</f>
        <v>22.670591451377021</v>
      </c>
    </row>
    <row r="68" spans="1:4" x14ac:dyDescent="0.2">
      <c r="A68" s="50"/>
      <c r="B68" s="53"/>
      <c r="C68" s="53"/>
      <c r="D68" s="40"/>
    </row>
    <row r="69" spans="1:4" ht="15.75" thickBot="1" x14ac:dyDescent="0.3">
      <c r="A69" s="57"/>
      <c r="B69" s="58"/>
      <c r="C69" s="59" t="s">
        <v>36</v>
      </c>
      <c r="D69" s="60">
        <f>'1304'!C39</f>
        <v>56801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rightToLeft="1" workbookViewId="0">
      <selection activeCell="A4" sqref="A4"/>
    </sheetView>
  </sheetViews>
  <sheetFormatPr defaultRowHeight="14.25" x14ac:dyDescent="0.2"/>
  <cols>
    <col min="1" max="1" width="4.875" customWidth="1"/>
    <col min="2" max="2" width="50.375" customWidth="1"/>
  </cols>
  <sheetData>
    <row r="1" spans="1:3" ht="15" x14ac:dyDescent="0.25">
      <c r="A1" s="28" t="s">
        <v>84</v>
      </c>
      <c r="B1" s="32"/>
    </row>
    <row r="2" spans="1:3" x14ac:dyDescent="0.2">
      <c r="A2" s="29" t="s">
        <v>89</v>
      </c>
      <c r="B2" s="32"/>
      <c r="C2" s="31" t="s">
        <v>40</v>
      </c>
    </row>
    <row r="3" spans="1:3" x14ac:dyDescent="0.2">
      <c r="A3" s="29" t="s">
        <v>86</v>
      </c>
      <c r="B3" s="32"/>
      <c r="C3" s="32"/>
    </row>
    <row r="4" spans="1:3" ht="16.5" thickBot="1" x14ac:dyDescent="0.3">
      <c r="A4" s="80" t="s">
        <v>90</v>
      </c>
    </row>
    <row r="5" spans="1:3" x14ac:dyDescent="0.2">
      <c r="A5" s="61"/>
      <c r="B5" s="62"/>
      <c r="C5" s="63" t="s">
        <v>4</v>
      </c>
    </row>
    <row r="6" spans="1:3" x14ac:dyDescent="0.2">
      <c r="A6" s="50" t="s">
        <v>63</v>
      </c>
      <c r="B6" s="47"/>
      <c r="C6" s="64"/>
    </row>
    <row r="7" spans="1:3" x14ac:dyDescent="0.2">
      <c r="A7" s="48">
        <v>1</v>
      </c>
      <c r="B7" s="65" t="s">
        <v>44</v>
      </c>
      <c r="C7" s="66">
        <v>0</v>
      </c>
    </row>
    <row r="8" spans="1:3" x14ac:dyDescent="0.2">
      <c r="A8" s="48">
        <v>2</v>
      </c>
      <c r="B8" s="65" t="s">
        <v>44</v>
      </c>
      <c r="C8" s="66">
        <v>0</v>
      </c>
    </row>
    <row r="9" spans="1:3" x14ac:dyDescent="0.2">
      <c r="A9" s="48">
        <v>3</v>
      </c>
      <c r="B9" s="65" t="s">
        <v>44</v>
      </c>
      <c r="C9" s="66">
        <v>0</v>
      </c>
    </row>
    <row r="10" spans="1:3" x14ac:dyDescent="0.2">
      <c r="A10" s="48">
        <v>4</v>
      </c>
      <c r="B10" s="65" t="s">
        <v>44</v>
      </c>
      <c r="C10" s="66">
        <v>0</v>
      </c>
    </row>
    <row r="11" spans="1:3" x14ac:dyDescent="0.2">
      <c r="A11" s="48">
        <v>5</v>
      </c>
      <c r="B11" s="65" t="s">
        <v>44</v>
      </c>
      <c r="C11" s="66">
        <v>0</v>
      </c>
    </row>
    <row r="12" spans="1:3" x14ac:dyDescent="0.2">
      <c r="A12" s="48">
        <v>6</v>
      </c>
      <c r="B12" s="65" t="s">
        <v>44</v>
      </c>
      <c r="C12" s="66">
        <v>0</v>
      </c>
    </row>
    <row r="13" spans="1:3" x14ac:dyDescent="0.2">
      <c r="A13" s="48">
        <v>7</v>
      </c>
      <c r="B13" s="65" t="s">
        <v>44</v>
      </c>
      <c r="C13" s="66">
        <v>0</v>
      </c>
    </row>
    <row r="14" spans="1:3" x14ac:dyDescent="0.2">
      <c r="A14" s="48">
        <v>8</v>
      </c>
      <c r="B14" s="65" t="s">
        <v>44</v>
      </c>
      <c r="C14" s="66">
        <v>0</v>
      </c>
    </row>
    <row r="15" spans="1:3" x14ac:dyDescent="0.2">
      <c r="A15" s="37" t="s">
        <v>64</v>
      </c>
      <c r="B15" s="65"/>
      <c r="C15" s="67">
        <v>0</v>
      </c>
    </row>
    <row r="16" spans="1:3" x14ac:dyDescent="0.2">
      <c r="A16" s="68"/>
      <c r="B16" s="69"/>
      <c r="C16" s="70"/>
    </row>
    <row r="17" spans="1:3" x14ac:dyDescent="0.2">
      <c r="A17" s="37" t="s">
        <v>65</v>
      </c>
      <c r="B17" s="65"/>
      <c r="C17" s="70"/>
    </row>
    <row r="18" spans="1:3" x14ac:dyDescent="0.2">
      <c r="A18" s="48">
        <v>1</v>
      </c>
      <c r="B18" s="65" t="s">
        <v>43</v>
      </c>
      <c r="C18" s="66"/>
    </row>
    <row r="19" spans="1:3" x14ac:dyDescent="0.2">
      <c r="A19" s="50" t="s">
        <v>66</v>
      </c>
      <c r="B19" s="47"/>
      <c r="C19" s="67"/>
    </row>
    <row r="20" spans="1:3" x14ac:dyDescent="0.2">
      <c r="A20" s="55"/>
      <c r="B20" s="71"/>
      <c r="C20" s="70"/>
    </row>
    <row r="21" spans="1:3" x14ac:dyDescent="0.2">
      <c r="A21" s="45" t="s">
        <v>67</v>
      </c>
      <c r="B21" s="72"/>
      <c r="C21" s="70"/>
    </row>
    <row r="22" spans="1:3" x14ac:dyDescent="0.2">
      <c r="A22" s="48">
        <v>1</v>
      </c>
      <c r="B22" s="65" t="s">
        <v>43</v>
      </c>
      <c r="C22" s="66"/>
    </row>
    <row r="23" spans="1:3" x14ac:dyDescent="0.2">
      <c r="A23" s="37" t="s">
        <v>25</v>
      </c>
      <c r="B23" s="65"/>
      <c r="C23" s="67"/>
    </row>
    <row r="24" spans="1:3" x14ac:dyDescent="0.2">
      <c r="A24" s="68"/>
      <c r="B24" s="65"/>
      <c r="C24" s="70"/>
    </row>
    <row r="25" spans="1:3" x14ac:dyDescent="0.2">
      <c r="A25" s="37" t="s">
        <v>68</v>
      </c>
      <c r="B25" s="65"/>
      <c r="C25" s="70"/>
    </row>
    <row r="26" spans="1:3" x14ac:dyDescent="0.2">
      <c r="A26" s="37" t="s">
        <v>69</v>
      </c>
      <c r="B26" s="69" t="s">
        <v>70</v>
      </c>
      <c r="C26" s="70"/>
    </row>
    <row r="27" spans="1:3" x14ac:dyDescent="0.2">
      <c r="A27" s="48">
        <v>1</v>
      </c>
      <c r="B27" s="65"/>
      <c r="C27" s="66"/>
    </row>
    <row r="28" spans="1:3" x14ac:dyDescent="0.2">
      <c r="A28" s="48">
        <v>2</v>
      </c>
      <c r="B28" s="65"/>
      <c r="C28" s="66"/>
    </row>
    <row r="29" spans="1:3" x14ac:dyDescent="0.2">
      <c r="A29" s="50" t="s">
        <v>71</v>
      </c>
      <c r="B29" s="73" t="s">
        <v>72</v>
      </c>
      <c r="C29" s="70"/>
    </row>
    <row r="30" spans="1:3" x14ac:dyDescent="0.2">
      <c r="A30" s="74">
        <v>1</v>
      </c>
      <c r="B30" s="72" t="s">
        <v>73</v>
      </c>
      <c r="C30" s="66">
        <v>3.4756400000000007</v>
      </c>
    </row>
    <row r="31" spans="1:3" x14ac:dyDescent="0.2">
      <c r="A31" s="74">
        <v>2</v>
      </c>
      <c r="B31" s="72" t="s">
        <v>74</v>
      </c>
      <c r="C31" s="66">
        <v>0.87463999999999997</v>
      </c>
    </row>
    <row r="32" spans="1:3" x14ac:dyDescent="0.2">
      <c r="A32" s="74">
        <v>3</v>
      </c>
      <c r="B32" s="72" t="s">
        <v>44</v>
      </c>
      <c r="C32" s="66">
        <v>0</v>
      </c>
    </row>
    <row r="33" spans="1:3" x14ac:dyDescent="0.2">
      <c r="A33" s="74">
        <v>4</v>
      </c>
      <c r="B33" s="72" t="s">
        <v>44</v>
      </c>
      <c r="C33" s="66">
        <v>0</v>
      </c>
    </row>
    <row r="34" spans="1:3" x14ac:dyDescent="0.2">
      <c r="A34" s="74">
        <v>5</v>
      </c>
      <c r="B34" s="72" t="s">
        <v>44</v>
      </c>
      <c r="C34" s="66">
        <v>0</v>
      </c>
    </row>
    <row r="35" spans="1:3" x14ac:dyDescent="0.2">
      <c r="A35" s="74">
        <v>6</v>
      </c>
      <c r="B35" s="72" t="s">
        <v>44</v>
      </c>
      <c r="C35" s="66">
        <v>0</v>
      </c>
    </row>
    <row r="36" spans="1:3" x14ac:dyDescent="0.2">
      <c r="A36" s="45" t="s">
        <v>75</v>
      </c>
      <c r="B36" s="71"/>
      <c r="C36" s="67">
        <v>4.3502800000000006</v>
      </c>
    </row>
    <row r="37" spans="1:3" x14ac:dyDescent="0.2">
      <c r="A37" s="45"/>
      <c r="B37" s="72"/>
      <c r="C37" s="70"/>
    </row>
    <row r="38" spans="1:3" x14ac:dyDescent="0.2">
      <c r="A38" s="37" t="s">
        <v>76</v>
      </c>
      <c r="B38" s="65"/>
      <c r="C38" s="70"/>
    </row>
    <row r="39" spans="1:3" x14ac:dyDescent="0.2">
      <c r="A39" s="37" t="s">
        <v>69</v>
      </c>
      <c r="B39" s="69" t="s">
        <v>77</v>
      </c>
      <c r="C39" s="70"/>
    </row>
    <row r="40" spans="1:3" x14ac:dyDescent="0.2">
      <c r="A40" s="48">
        <v>1</v>
      </c>
      <c r="B40" s="47" t="s">
        <v>44</v>
      </c>
      <c r="C40" s="66">
        <v>0</v>
      </c>
    </row>
    <row r="41" spans="1:3" x14ac:dyDescent="0.2">
      <c r="A41" s="48">
        <v>2</v>
      </c>
      <c r="B41" s="47" t="s">
        <v>44</v>
      </c>
      <c r="C41" s="66">
        <v>0</v>
      </c>
    </row>
    <row r="42" spans="1:3" x14ac:dyDescent="0.2">
      <c r="A42" s="48">
        <v>3</v>
      </c>
      <c r="B42" s="47" t="s">
        <v>44</v>
      </c>
      <c r="C42" s="66">
        <v>0</v>
      </c>
    </row>
    <row r="43" spans="1:3" x14ac:dyDescent="0.2">
      <c r="A43" s="48">
        <v>4</v>
      </c>
      <c r="B43" s="47" t="s">
        <v>44</v>
      </c>
      <c r="C43" s="66">
        <v>0</v>
      </c>
    </row>
    <row r="44" spans="1:3" x14ac:dyDescent="0.2">
      <c r="A44" s="48">
        <v>5</v>
      </c>
      <c r="B44" s="47" t="s">
        <v>44</v>
      </c>
      <c r="C44" s="66">
        <v>0</v>
      </c>
    </row>
    <row r="45" spans="1:3" x14ac:dyDescent="0.2">
      <c r="A45" s="48">
        <v>6</v>
      </c>
      <c r="B45" s="47" t="s">
        <v>44</v>
      </c>
      <c r="C45" s="66">
        <v>0</v>
      </c>
    </row>
    <row r="46" spans="1:3" x14ac:dyDescent="0.2">
      <c r="A46" s="48">
        <v>7</v>
      </c>
      <c r="B46" s="47" t="s">
        <v>44</v>
      </c>
      <c r="C46" s="66">
        <v>0</v>
      </c>
    </row>
    <row r="47" spans="1:3" x14ac:dyDescent="0.2">
      <c r="A47" s="48">
        <v>8</v>
      </c>
      <c r="B47" s="47" t="s">
        <v>44</v>
      </c>
      <c r="C47" s="66">
        <v>0</v>
      </c>
    </row>
    <row r="48" spans="1:3" x14ac:dyDescent="0.2">
      <c r="A48" s="50" t="s">
        <v>71</v>
      </c>
      <c r="B48" s="69" t="s">
        <v>78</v>
      </c>
      <c r="C48" s="70"/>
    </row>
    <row r="49" spans="1:3" x14ac:dyDescent="0.2">
      <c r="A49" s="74">
        <v>1</v>
      </c>
      <c r="B49" s="47" t="s">
        <v>43</v>
      </c>
      <c r="C49" s="66">
        <v>6.6713299999999975</v>
      </c>
    </row>
    <row r="50" spans="1:3" x14ac:dyDescent="0.2">
      <c r="A50" s="74">
        <v>2</v>
      </c>
      <c r="B50" s="47" t="s">
        <v>79</v>
      </c>
      <c r="C50" s="66">
        <v>2.8666800000000001</v>
      </c>
    </row>
    <row r="51" spans="1:3" x14ac:dyDescent="0.2">
      <c r="A51" s="74">
        <v>3</v>
      </c>
      <c r="B51" s="47" t="s">
        <v>80</v>
      </c>
      <c r="C51" s="66">
        <v>1.2785899999999999</v>
      </c>
    </row>
    <row r="52" spans="1:3" x14ac:dyDescent="0.2">
      <c r="A52" s="74">
        <v>4</v>
      </c>
      <c r="B52" s="47" t="s">
        <v>44</v>
      </c>
      <c r="C52" s="66">
        <v>0</v>
      </c>
    </row>
    <row r="53" spans="1:3" x14ac:dyDescent="0.2">
      <c r="A53" s="74">
        <v>5</v>
      </c>
      <c r="B53" s="47" t="s">
        <v>44</v>
      </c>
      <c r="C53" s="66">
        <v>0</v>
      </c>
    </row>
    <row r="54" spans="1:3" x14ac:dyDescent="0.2">
      <c r="A54" s="74">
        <v>6</v>
      </c>
      <c r="B54" s="47" t="s">
        <v>44</v>
      </c>
      <c r="C54" s="66">
        <v>0</v>
      </c>
    </row>
    <row r="55" spans="1:3" x14ac:dyDescent="0.2">
      <c r="A55" s="74">
        <v>7</v>
      </c>
      <c r="B55" s="47" t="s">
        <v>44</v>
      </c>
      <c r="C55" s="66">
        <v>0</v>
      </c>
    </row>
    <row r="56" spans="1:3" x14ac:dyDescent="0.2">
      <c r="A56" s="74">
        <v>8</v>
      </c>
      <c r="B56" s="47" t="s">
        <v>44</v>
      </c>
      <c r="C56" s="66">
        <v>0</v>
      </c>
    </row>
    <row r="57" spans="1:3" x14ac:dyDescent="0.2">
      <c r="A57" s="50" t="s">
        <v>81</v>
      </c>
      <c r="B57" s="71"/>
      <c r="C57" s="67">
        <v>10.816599999999998</v>
      </c>
    </row>
    <row r="58" spans="1:3" x14ac:dyDescent="0.2">
      <c r="A58" s="55"/>
      <c r="B58" s="71"/>
      <c r="C58" s="67"/>
    </row>
    <row r="59" spans="1:3" x14ac:dyDescent="0.2">
      <c r="A59" s="45" t="s">
        <v>82</v>
      </c>
      <c r="B59" s="72"/>
      <c r="C59" s="67">
        <v>15.166879999999999</v>
      </c>
    </row>
    <row r="60" spans="1:3" x14ac:dyDescent="0.2">
      <c r="A60" s="55"/>
      <c r="B60" s="71"/>
      <c r="C60" s="70"/>
    </row>
    <row r="61" spans="1:3" ht="15" thickBot="1" x14ac:dyDescent="0.25">
      <c r="A61" s="75" t="s">
        <v>36</v>
      </c>
      <c r="B61" s="76"/>
      <c r="C61" s="67">
        <f>'1304'!C39</f>
        <v>56801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1304</vt:lpstr>
      <vt:lpstr>1304- נספח 2</vt:lpstr>
      <vt:lpstr>1304- נספח 3</vt:lpstr>
      <vt:lpstr>'1304'!WPrint_Area_W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לימור חזקיה</dc:creator>
  <cp:lastModifiedBy>אופיר שנקר</cp:lastModifiedBy>
  <cp:lastPrinted>2017-11-29T14:33:01Z</cp:lastPrinted>
  <dcterms:created xsi:type="dcterms:W3CDTF">2016-11-15T10:16:54Z</dcterms:created>
  <dcterms:modified xsi:type="dcterms:W3CDTF">2020-03-31T12:05:38Z</dcterms:modified>
</cp:coreProperties>
</file>