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60" windowHeight="9165"/>
  </bookViews>
  <sheets>
    <sheet name="יוזמה נספח 1" sheetId="3" r:id="rId1"/>
    <sheet name="יוזמה נספח 2" sheetId="4" r:id="rId2"/>
    <sheet name="יוזמה נספח 3" sheetId="5" r:id="rId3"/>
    <sheet name="מבוטחים" sheetId="1" r:id="rId4"/>
    <sheet name="עמיתי הבינים" sheetId="2" r:id="rId5"/>
  </sheets>
  <calcPr calcId="145621"/>
</workbook>
</file>

<file path=xl/calcChain.xml><?xml version="1.0" encoding="utf-8"?>
<calcChain xmlns="http://schemas.openxmlformats.org/spreadsheetml/2006/main">
  <c r="C14" i="1" l="1"/>
  <c r="D22" i="4" l="1"/>
  <c r="C14" i="3" l="1"/>
  <c r="C39" i="2"/>
  <c r="C38" i="2"/>
  <c r="C38" i="1"/>
  <c r="C35" i="2"/>
  <c r="C31" i="2"/>
  <c r="C21" i="2"/>
  <c r="C16" i="2"/>
  <c r="C12" i="2"/>
  <c r="C8" i="2"/>
  <c r="C21" i="1"/>
  <c r="C16" i="1"/>
  <c r="C8" i="1"/>
  <c r="C12" i="1"/>
  <c r="C35" i="1" s="1"/>
  <c r="C39" i="1" s="1"/>
  <c r="C48" i="5"/>
  <c r="C46" i="5"/>
  <c r="C33" i="5"/>
  <c r="C12" i="5"/>
  <c r="C50" i="5"/>
  <c r="D53" i="4"/>
  <c r="C38" i="3" l="1"/>
  <c r="D35" i="4"/>
  <c r="D28" i="4"/>
  <c r="D15" i="4"/>
  <c r="C31" i="3"/>
  <c r="C21" i="3"/>
  <c r="C16" i="3"/>
  <c r="C12" i="3"/>
  <c r="C35" i="3" s="1"/>
  <c r="C39" i="3" s="1"/>
  <c r="C8" i="3"/>
  <c r="D51" i="4" l="1"/>
</calcChain>
</file>

<file path=xl/sharedStrings.xml><?xml version="1.0" encoding="utf-8"?>
<sst xmlns="http://schemas.openxmlformats.org/spreadsheetml/2006/main" count="206" uniqueCount="89">
  <si>
    <t>יוזמה קרן פנסיה לעצמאים בע"מ</t>
  </si>
  <si>
    <t xml:space="preserve">אלפי ₪ 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</si>
  <si>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</si>
  <si>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</si>
  <si>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</si>
  <si>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</si>
  <si>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</si>
  <si>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</si>
  <si>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</si>
  <si>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</si>
  <si>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</si>
  <si>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</si>
  <si>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</si>
  <si>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</si>
  <si>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</si>
  <si>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</si>
  <si>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</si>
  <si>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</si>
  <si>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</si>
  <si>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</si>
  <si>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</si>
  <si>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</si>
  <si>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</si>
  <si>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</si>
  <si>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</si>
  <si>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</si>
  <si>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</si>
  <si>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</si>
  <si>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</si>
  <si>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</si>
  <si>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שיעור סך הוצאות ישירות מתוך יתרת נכסים ממוצעת (באחוזים)</t>
  </si>
  <si>
    <t>סך נכסים לסוף שנה קודמת</t>
  </si>
  <si>
    <t>שיעור סך הוצאות ישירות מסך נכסים לסוף שנה קודמת (באחוזים)</t>
  </si>
  <si>
    <t>ברוקראז'- עמלות קניה ומכירה בגין עיסקאות בניירות ערך סחירים</t>
  </si>
  <si>
    <t>צדדים קשורים</t>
  </si>
  <si>
    <t>אחרים</t>
  </si>
  <si>
    <t/>
  </si>
  <si>
    <t>צדדים שאינם קשורים</t>
  </si>
  <si>
    <t>LEUMI</t>
  </si>
  <si>
    <t>NESSUAH</t>
  </si>
  <si>
    <t>סך עמלות ברוקראז'</t>
  </si>
  <si>
    <t>עמלות קסטודיאן</t>
  </si>
  <si>
    <t>UBS</t>
  </si>
  <si>
    <t>בנק הפועלים</t>
  </si>
  <si>
    <t>בנק דיסקונט</t>
  </si>
  <si>
    <t>אחר</t>
  </si>
  <si>
    <t>בנק לאומי</t>
  </si>
  <si>
    <t>סך עמלות קסטודיאן</t>
  </si>
  <si>
    <t>הוצאה הנובעת מהשקעה בניירות ערך לא סחירים או ממתן הלוואה</t>
  </si>
  <si>
    <t>גוף 1</t>
  </si>
  <si>
    <t>גוף 2</t>
  </si>
  <si>
    <t>גוף 3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</si>
  <si>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</si>
  <si>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</si>
  <si>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</si>
  <si>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</si>
  <si>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</si>
  <si>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</si>
  <si>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</si>
  <si>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</si>
  <si>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BROOKFIELD</t>
  </si>
  <si>
    <t>HarbourVest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</si>
  <si>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</si>
  <si>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</si>
  <si>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</si>
  <si>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</si>
  <si>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</si>
  <si>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</si>
  <si>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</si>
  <si>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</si>
  <si>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</si>
  <si>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Vanguard Funds Plc</t>
  </si>
  <si>
    <t>Comgest Asset Management Int</t>
  </si>
  <si>
    <t>Tokio Marine</t>
  </si>
  <si>
    <t>BLACKROCK INC</t>
  </si>
  <si>
    <t xml:space="preserve">סך תשלומים בגין השקעת בקרנות נאמנות </t>
  </si>
  <si>
    <t>תשלום בגין השקעה בתעודת סל</t>
  </si>
  <si>
    <t>קרן סל ישראלית</t>
  </si>
  <si>
    <t>קרן סל זרה</t>
  </si>
  <si>
    <t>BlackRock Inc USA</t>
  </si>
  <si>
    <t>סך תשלומים בגין השקעה בתעודות סל</t>
  </si>
  <si>
    <t>סך הכל עמלות ניהול חיצוני</t>
  </si>
  <si>
    <t>שם הקופה: יוזמה קרן פנסיה לעצמאים (מספר אוצר: 414)</t>
  </si>
  <si>
    <t>נספח 1 - סך התשלומים ששולמו בגין כל סוג הוצאה ישירה לשנה המסתיימת ביום 31.12.19</t>
  </si>
  <si>
    <t>יתרת נכסים ממוצעת</t>
  </si>
  <si>
    <t>נספח 2 - פירוט עמלות והוצאות לשנה המסתיימת ביום 31.12.2019</t>
  </si>
  <si>
    <t>נספח 3- פירוט עמלות ניהול חיצוני לשנה המסתיימת ביום 31.12.2019</t>
  </si>
  <si>
    <t>שם הקופה: יוזמה קרן פנסיה לעצמאים (מספר אוצר: 414) - מסלול מבוטחים רגילים</t>
  </si>
  <si>
    <t>שם הקופה: יוזמה קרן פנסיה לעצמאים (מספר אוצר: 414) - מסלול עמיתי הביניים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</si>
</sst>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  <font>
      <sz val="11"/>
      <color theme="1"/>
      <name val="David"/>
      <family val="2"/>
      <charset val="177"/>
    </font>
    <font>
      <b/>
      <sz val="11"/>
      <color theme="1"/>
      <name val="David"/>
      <family val="2"/>
      <charset val="177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b/>
      <u/>
      <sz val="11"/>
      <name val="David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91">
    <xf numFmtId="0" fontId="0" fillId="0" borderId="0" xfId="0"/>
    <xf numFmtId="164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5" fillId="0" borderId="0" xfId="0" applyFont="1"/>
    <xf numFmtId="164" fontId="5" fillId="0" borderId="0" xfId="1" applyNumberFormat="1" applyFont="1"/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164" fontId="6" fillId="3" borderId="7" xfId="1" applyNumberFormat="1" applyFont="1" applyFill="1" applyBorder="1" applyProtection="1"/>
    <xf numFmtId="164" fontId="5" fillId="4" borderId="7" xfId="1" applyNumberFormat="1" applyFont="1" applyFill="1" applyBorder="1" applyProtection="1"/>
    <xf numFmtId="164" fontId="5" fillId="2" borderId="7" xfId="1" applyNumberFormat="1" applyFont="1" applyFill="1" applyBorder="1" applyProtection="1"/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5" fillId="2" borderId="8" xfId="0" applyFont="1" applyFill="1" applyBorder="1" applyAlignment="1"/>
    <xf numFmtId="0" fontId="5" fillId="2" borderId="9" xfId="0" applyFont="1" applyFill="1" applyBorder="1" applyAlignment="1"/>
    <xf numFmtId="164" fontId="5" fillId="4" borderId="7" xfId="1" applyNumberFormat="1" applyFont="1" applyFill="1" applyBorder="1"/>
    <xf numFmtId="164" fontId="6" fillId="3" borderId="13" xfId="1" applyNumberFormat="1" applyFont="1" applyFill="1" applyBorder="1" applyProtection="1"/>
    <xf numFmtId="164" fontId="6" fillId="3" borderId="7" xfId="1" applyNumberFormat="1" applyFont="1" applyFill="1" applyBorder="1"/>
    <xf numFmtId="164" fontId="5" fillId="2" borderId="7" xfId="1" applyNumberFormat="1" applyFont="1" applyFill="1" applyBorder="1"/>
    <xf numFmtId="164" fontId="6" fillId="3" borderId="13" xfId="1" applyNumberFormat="1" applyFont="1" applyFill="1" applyBorder="1"/>
    <xf numFmtId="0" fontId="7" fillId="0" borderId="0" xfId="0" applyFont="1"/>
    <xf numFmtId="164" fontId="5" fillId="4" borderId="25" xfId="1" applyNumberFormat="1" applyFont="1" applyFill="1" applyBorder="1" applyAlignment="1">
      <alignment horizontal="right"/>
    </xf>
    <xf numFmtId="164" fontId="6" fillId="4" borderId="29" xfId="1" applyNumberFormat="1" applyFont="1" applyFill="1" applyBorder="1" applyAlignment="1">
      <alignment horizontal="right"/>
    </xf>
    <xf numFmtId="164" fontId="5" fillId="2" borderId="7" xfId="1" applyNumberFormat="1" applyFont="1" applyFill="1" applyBorder="1" applyAlignment="1">
      <alignment horizontal="right"/>
    </xf>
    <xf numFmtId="164" fontId="5" fillId="4" borderId="7" xfId="1" applyNumberFormat="1" applyFont="1" applyFill="1" applyBorder="1" applyAlignment="1">
      <alignment horizontal="right"/>
    </xf>
    <xf numFmtId="164" fontId="6" fillId="4" borderId="13" xfId="1" applyNumberFormat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164" fontId="8" fillId="0" borderId="0" xfId="1" applyNumberFormat="1" applyFont="1" applyAlignment="1">
      <alignment horizontal="right"/>
    </xf>
    <xf numFmtId="0" fontId="8" fillId="0" borderId="0" xfId="0" applyFont="1"/>
    <xf numFmtId="0" fontId="5" fillId="0" borderId="0" xfId="0" applyFont="1" applyAlignme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7" fillId="2" borderId="16" xfId="0" applyFont="1" applyFill="1" applyBorder="1" applyAlignment="1">
      <alignment horizontal="right"/>
    </xf>
    <xf numFmtId="164" fontId="8" fillId="2" borderId="3" xfId="1" applyNumberFormat="1" applyFont="1" applyFill="1" applyBorder="1" applyAlignment="1">
      <alignment horizontal="right"/>
    </xf>
    <xf numFmtId="0" fontId="8" fillId="2" borderId="17" xfId="0" applyFont="1" applyFill="1" applyBorder="1" applyAlignment="1">
      <alignment horizontal="right"/>
    </xf>
    <xf numFmtId="0" fontId="8" fillId="2" borderId="18" xfId="0" applyFont="1" applyFill="1" applyBorder="1" applyAlignment="1">
      <alignment horizontal="right"/>
    </xf>
    <xf numFmtId="0" fontId="7" fillId="2" borderId="19" xfId="0" applyFont="1" applyFill="1" applyBorder="1" applyAlignment="1">
      <alignment horizontal="right"/>
    </xf>
    <xf numFmtId="0" fontId="7" fillId="2" borderId="20" xfId="0" applyNumberFormat="1" applyFont="1" applyFill="1" applyBorder="1" applyAlignment="1">
      <alignment horizontal="right" readingOrder="2"/>
    </xf>
    <xf numFmtId="0" fontId="7" fillId="2" borderId="9" xfId="0" applyNumberFormat="1" applyFont="1" applyFill="1" applyBorder="1" applyAlignment="1">
      <alignment horizontal="right" readingOrder="2"/>
    </xf>
    <xf numFmtId="0" fontId="7" fillId="2" borderId="5" xfId="0" applyFont="1" applyFill="1" applyBorder="1" applyAlignment="1">
      <alignment horizontal="right"/>
    </xf>
    <xf numFmtId="0" fontId="8" fillId="2" borderId="21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0" fontId="7" fillId="2" borderId="10" xfId="0" applyFont="1" applyFill="1" applyBorder="1" applyAlignment="1">
      <alignment horizontal="right"/>
    </xf>
    <xf numFmtId="0" fontId="7" fillId="2" borderId="17" xfId="0" applyNumberFormat="1" applyFont="1" applyFill="1" applyBorder="1" applyAlignment="1">
      <alignment horizontal="right" readingOrder="2"/>
    </xf>
    <xf numFmtId="0" fontId="7" fillId="2" borderId="18" xfId="0" applyNumberFormat="1" applyFont="1" applyFill="1" applyBorder="1" applyAlignment="1">
      <alignment horizontal="right" readingOrder="2"/>
    </xf>
    <xf numFmtId="0" fontId="8" fillId="2" borderId="2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right"/>
    </xf>
    <xf numFmtId="0" fontId="8" fillId="2" borderId="9" xfId="0" applyFont="1" applyFill="1" applyBorder="1" applyAlignment="1">
      <alignment horizontal="right"/>
    </xf>
    <xf numFmtId="0" fontId="7" fillId="2" borderId="21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0" fontId="8" fillId="2" borderId="22" xfId="0" applyFont="1" applyFill="1" applyBorder="1" applyAlignment="1">
      <alignment horizontal="right"/>
    </xf>
    <xf numFmtId="0" fontId="8" fillId="2" borderId="12" xfId="0" applyFont="1" applyFill="1" applyBorder="1" applyAlignment="1">
      <alignment horizontal="right"/>
    </xf>
    <xf numFmtId="0" fontId="8" fillId="2" borderId="8" xfId="0" applyFont="1" applyFill="1" applyBorder="1" applyAlignment="1"/>
    <xf numFmtId="0" fontId="8" fillId="2" borderId="9" xfId="0" applyFont="1" applyFill="1" applyBorder="1" applyAlignment="1"/>
    <xf numFmtId="0" fontId="8" fillId="2" borderId="10" xfId="0" applyFont="1" applyFill="1" applyBorder="1" applyAlignment="1"/>
    <xf numFmtId="0" fontId="8" fillId="2" borderId="9" xfId="0" applyFont="1" applyFill="1" applyBorder="1" applyAlignment="1">
      <alignment wrapText="1"/>
    </xf>
    <xf numFmtId="0" fontId="9" fillId="2" borderId="8" xfId="0" applyFont="1" applyFill="1" applyBorder="1" applyAlignment="1"/>
    <xf numFmtId="0" fontId="8" fillId="2" borderId="11" xfId="0" applyFont="1" applyFill="1" applyBorder="1" applyAlignment="1"/>
    <xf numFmtId="0" fontId="8" fillId="2" borderId="12" xfId="0" applyFont="1" applyFill="1" applyBorder="1" applyAlignment="1"/>
    <xf numFmtId="10" fontId="6" fillId="4" borderId="7" xfId="2" applyNumberFormat="1" applyFont="1" applyFill="1" applyBorder="1"/>
    <xf numFmtId="0" fontId="8" fillId="2" borderId="23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7" fillId="2" borderId="24" xfId="0" applyFont="1" applyFill="1" applyBorder="1" applyAlignment="1">
      <alignment horizontal="right"/>
    </xf>
    <xf numFmtId="164" fontId="8" fillId="2" borderId="25" xfId="0" applyNumberFormat="1" applyFont="1" applyFill="1" applyBorder="1" applyAlignment="1">
      <alignment horizontal="right"/>
    </xf>
    <xf numFmtId="0" fontId="7" fillId="2" borderId="17" xfId="0" applyFont="1" applyFill="1" applyBorder="1" applyAlignment="1">
      <alignment horizontal="right"/>
    </xf>
    <xf numFmtId="0" fontId="8" fillId="2" borderId="24" xfId="0" applyFont="1" applyFill="1" applyBorder="1" applyAlignment="1">
      <alignment horizontal="right"/>
    </xf>
    <xf numFmtId="0" fontId="7" fillId="2" borderId="25" xfId="0" applyFont="1" applyFill="1" applyBorder="1" applyAlignment="1">
      <alignment horizontal="right"/>
    </xf>
    <xf numFmtId="0" fontId="8" fillId="2" borderId="26" xfId="0" applyFont="1" applyFill="1" applyBorder="1" applyAlignment="1">
      <alignment horizontal="right"/>
    </xf>
    <xf numFmtId="0" fontId="7" fillId="2" borderId="26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right"/>
    </xf>
    <xf numFmtId="0" fontId="7" fillId="2" borderId="21" xfId="0" applyNumberFormat="1" applyFont="1" applyFill="1" applyBorder="1" applyAlignment="1">
      <alignment horizontal="right" readingOrder="2"/>
    </xf>
    <xf numFmtId="0" fontId="8" fillId="2" borderId="27" xfId="0" applyFont="1" applyFill="1" applyBorder="1" applyAlignment="1">
      <alignment horizontal="right"/>
    </xf>
    <xf numFmtId="0" fontId="7" fillId="2" borderId="28" xfId="0" applyFont="1" applyFill="1" applyBorder="1" applyAlignment="1">
      <alignment horizontal="right"/>
    </xf>
    <xf numFmtId="3" fontId="2" fillId="0" borderId="0" xfId="1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0" fillId="0" borderId="0" xfId="0" applyNumberFormat="1"/>
    <xf numFmtId="14" fontId="8" fillId="0" borderId="0" xfId="1" applyNumberFormat="1" applyFont="1" applyFill="1" applyAlignment="1" applyProtection="1">
      <alignment horizontal="right"/>
    </xf>
    <xf numFmtId="164" fontId="5" fillId="0" borderId="0" xfId="0" applyNumberFormat="1" applyFont="1"/>
    <xf numFmtId="0" fontId="5" fillId="2" borderId="1" xfId="0" applyFont="1" applyFill="1" applyBorder="1" applyAlignment="1"/>
    <xf numFmtId="0" fontId="5" fillId="2" borderId="4" xfId="0" applyFont="1" applyFill="1" applyBorder="1" applyAlignment="1"/>
    <xf numFmtId="0" fontId="5" fillId="2" borderId="2" xfId="0" applyFont="1" applyFill="1" applyBorder="1" applyAlignment="1"/>
    <xf numFmtId="0" fontId="5" fillId="2" borderId="5" xfId="0" applyFont="1" applyFill="1" applyBorder="1" applyAlignment="1"/>
    <xf numFmtId="164" fontId="8" fillId="2" borderId="3" xfId="1" applyNumberFormat="1" applyFont="1" applyFill="1" applyBorder="1" applyAlignment="1">
      <alignment horizontal="center"/>
    </xf>
    <xf numFmtId="164" fontId="8" fillId="2" borderId="6" xfId="1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5"/>
  <sheetViews>
    <sheetView rightToLeft="1" tabSelected="1" workbookViewId="0">
      <pane ySplit="7" topLeftCell="A29" activePane="bottomLeft" state="frozen"/>
      <selection pane="bottomLeft" activeCell="C44" sqref="C44"/>
    </sheetView>
  </sheetViews>
  <sheetFormatPr defaultRowHeight="15" x14ac:dyDescent="0.25"/>
  <cols>
    <col min="1" max="1" width="1.875" style="5" bestFit="1" customWidth="1"/>
    <col min="2" max="2" width="55.875" style="5" bestFit="1" customWidth="1"/>
    <col min="3" max="3" width="9.875" style="5" bestFit="1" customWidth="1"/>
    <col min="4" max="4" width="9" style="5"/>
    <col min="5" max="6" width="10.375" style="5" customWidth="1"/>
    <col min="7" max="7" width="9.625" style="5" customWidth="1"/>
    <col min="8" max="8" width="10.25" style="5" customWidth="1"/>
    <col min="9" max="16384" width="9" style="5"/>
  </cols>
  <sheetData>
    <row r="1" spans="1:3" x14ac:dyDescent="0.25">
      <c r="A1" s="90" t="s">
        <v>0</v>
      </c>
      <c r="B1" s="90"/>
    </row>
    <row r="2" spans="1:3" x14ac:dyDescent="0.25">
      <c r="A2" s="27"/>
      <c r="B2" s="28"/>
      <c r="C2" s="6"/>
    </row>
    <row r="3" spans="1:3" x14ac:dyDescent="0.25">
      <c r="A3" s="29" t="s">
        <v>83</v>
      </c>
      <c r="B3" s="28"/>
      <c r="C3" s="28"/>
    </row>
    <row r="4" spans="1:3" x14ac:dyDescent="0.25">
      <c r="A4" s="30"/>
      <c r="B4" s="6"/>
      <c r="C4" s="6"/>
    </row>
    <row r="5" spans="1:3" ht="15.75" thickBot="1" x14ac:dyDescent="0.3">
      <c r="A5" s="29" t="s">
        <v>82</v>
      </c>
      <c r="B5" s="6"/>
      <c r="C5" s="6"/>
    </row>
    <row r="6" spans="1:3" ht="14.25" customHeight="1" x14ac:dyDescent="0.25">
      <c r="A6" s="84"/>
      <c r="B6" s="86"/>
      <c r="C6" s="88" t="s">
        <v>1</v>
      </c>
    </row>
    <row r="7" spans="1:3" x14ac:dyDescent="0.25">
      <c r="A7" s="85"/>
      <c r="B7" s="87"/>
      <c r="C7" s="89"/>
    </row>
    <row r="8" spans="1:3" x14ac:dyDescent="0.25">
      <c r="A8" s="7">
        <v>1</v>
      </c>
      <c r="B8" s="8" t="s">
        <v>2</v>
      </c>
      <c r="C8" s="9">
        <f>SUM(C9:C10)</f>
        <v>236.93110961744782</v>
      </c>
    </row>
    <row r="9" spans="1:3" x14ac:dyDescent="0.25">
      <c r="A9" s="56"/>
      <c r="B9" s="57" t="s">
        <v>3</v>
      </c>
      <c r="C9" s="10">
        <v>1.89726779088914</v>
      </c>
    </row>
    <row r="10" spans="1:3" x14ac:dyDescent="0.25">
      <c r="A10" s="56"/>
      <c r="B10" s="57" t="s">
        <v>4</v>
      </c>
      <c r="C10" s="10">
        <v>235.03384182655867</v>
      </c>
    </row>
    <row r="11" spans="1:3" x14ac:dyDescent="0.25">
      <c r="A11" s="56"/>
      <c r="B11" s="57"/>
      <c r="C11" s="11"/>
    </row>
    <row r="12" spans="1:3" x14ac:dyDescent="0.25">
      <c r="A12" s="7">
        <v>2</v>
      </c>
      <c r="B12" s="8" t="s">
        <v>5</v>
      </c>
      <c r="C12" s="9">
        <f>SUM(C13:C14)</f>
        <v>26.452138930928101</v>
      </c>
    </row>
    <row r="13" spans="1:3" x14ac:dyDescent="0.25">
      <c r="A13" s="56"/>
      <c r="B13" s="58" t="s">
        <v>6</v>
      </c>
      <c r="C13" s="10">
        <v>0</v>
      </c>
    </row>
    <row r="14" spans="1:3" x14ac:dyDescent="0.25">
      <c r="A14" s="56"/>
      <c r="B14" s="58" t="s">
        <v>7</v>
      </c>
      <c r="C14" s="10">
        <f>17.4521389309281+9</f>
        <v>26.452138930928101</v>
      </c>
    </row>
    <row r="15" spans="1:3" x14ac:dyDescent="0.25">
      <c r="A15" s="12"/>
      <c r="B15" s="13"/>
      <c r="C15" s="11"/>
    </row>
    <row r="16" spans="1:3" x14ac:dyDescent="0.25">
      <c r="A16" s="7">
        <v>3</v>
      </c>
      <c r="B16" s="8" t="s">
        <v>8</v>
      </c>
      <c r="C16" s="9">
        <f>SUM(C17:C19)</f>
        <v>34.830909999999996</v>
      </c>
    </row>
    <row r="17" spans="1:3" ht="30" x14ac:dyDescent="0.25">
      <c r="A17" s="56" t="s">
        <v>9</v>
      </c>
      <c r="B17" s="59" t="s">
        <v>10</v>
      </c>
      <c r="C17" s="10">
        <v>34.830909999999996</v>
      </c>
    </row>
    <row r="18" spans="1:3" x14ac:dyDescent="0.25">
      <c r="A18" s="56" t="s">
        <v>11</v>
      </c>
      <c r="B18" s="59" t="s">
        <v>12</v>
      </c>
      <c r="C18" s="10">
        <v>0</v>
      </c>
    </row>
    <row r="19" spans="1:3" x14ac:dyDescent="0.25">
      <c r="A19" s="56" t="s">
        <v>13</v>
      </c>
      <c r="B19" s="57" t="s">
        <v>14</v>
      </c>
      <c r="C19" s="10">
        <v>0</v>
      </c>
    </row>
    <row r="20" spans="1:3" x14ac:dyDescent="0.25">
      <c r="A20" s="14"/>
      <c r="B20" s="15"/>
      <c r="C20" s="11"/>
    </row>
    <row r="21" spans="1:3" x14ac:dyDescent="0.25">
      <c r="A21" s="60">
        <v>4</v>
      </c>
      <c r="B21" s="8" t="s">
        <v>15</v>
      </c>
      <c r="C21" s="9">
        <f>SUM(C22:C29)</f>
        <v>1232.6352296674474</v>
      </c>
    </row>
    <row r="22" spans="1:3" x14ac:dyDescent="0.25">
      <c r="A22" s="56"/>
      <c r="B22" s="57" t="s">
        <v>16</v>
      </c>
      <c r="C22" s="16">
        <v>83.634424468470812</v>
      </c>
    </row>
    <row r="23" spans="1:3" x14ac:dyDescent="0.25">
      <c r="A23" s="56"/>
      <c r="B23" s="57" t="s">
        <v>17</v>
      </c>
      <c r="C23" s="16">
        <v>961.61176519897685</v>
      </c>
    </row>
    <row r="24" spans="1:3" x14ac:dyDescent="0.25">
      <c r="A24" s="56"/>
      <c r="B24" s="57" t="s">
        <v>18</v>
      </c>
      <c r="C24" s="16"/>
    </row>
    <row r="25" spans="1:3" x14ac:dyDescent="0.25">
      <c r="A25" s="56"/>
      <c r="B25" s="57" t="s">
        <v>19</v>
      </c>
      <c r="C25" s="16"/>
    </row>
    <row r="26" spans="1:3" x14ac:dyDescent="0.25">
      <c r="A26" s="56"/>
      <c r="B26" s="57" t="s">
        <v>20</v>
      </c>
      <c r="C26" s="10">
        <v>3.0000000000000001E-3</v>
      </c>
    </row>
    <row r="27" spans="1:3" x14ac:dyDescent="0.25">
      <c r="A27" s="56"/>
      <c r="B27" s="57" t="s">
        <v>21</v>
      </c>
      <c r="C27" s="10">
        <v>149.2695599999999</v>
      </c>
    </row>
    <row r="28" spans="1:3" x14ac:dyDescent="0.25">
      <c r="A28" s="56"/>
      <c r="B28" s="57" t="s">
        <v>22</v>
      </c>
      <c r="C28" s="10">
        <v>0</v>
      </c>
    </row>
    <row r="29" spans="1:3" x14ac:dyDescent="0.25">
      <c r="A29" s="56"/>
      <c r="B29" s="57" t="s">
        <v>23</v>
      </c>
      <c r="C29" s="10">
        <v>38.116479999999996</v>
      </c>
    </row>
    <row r="30" spans="1:3" x14ac:dyDescent="0.25">
      <c r="A30" s="56"/>
      <c r="B30" s="57"/>
      <c r="C30" s="11"/>
    </row>
    <row r="31" spans="1:3" x14ac:dyDescent="0.25">
      <c r="A31" s="56">
        <v>5</v>
      </c>
      <c r="B31" s="8" t="s">
        <v>24</v>
      </c>
      <c r="C31" s="9">
        <f>SUM(C32:C33)</f>
        <v>0</v>
      </c>
    </row>
    <row r="32" spans="1:3" x14ac:dyDescent="0.25">
      <c r="A32" s="56" t="s">
        <v>9</v>
      </c>
      <c r="B32" s="57" t="s">
        <v>25</v>
      </c>
      <c r="C32" s="10"/>
    </row>
    <row r="33" spans="1:3" x14ac:dyDescent="0.25">
      <c r="A33" s="56" t="s">
        <v>11</v>
      </c>
      <c r="B33" s="57" t="s">
        <v>26</v>
      </c>
      <c r="C33" s="10"/>
    </row>
    <row r="34" spans="1:3" x14ac:dyDescent="0.25">
      <c r="A34" s="56"/>
      <c r="B34" s="57"/>
      <c r="C34" s="11"/>
    </row>
    <row r="35" spans="1:3" x14ac:dyDescent="0.25">
      <c r="A35" s="56">
        <v>6</v>
      </c>
      <c r="B35" s="8" t="s">
        <v>27</v>
      </c>
      <c r="C35" s="9">
        <f>C8+C12+C16+C21+C31</f>
        <v>1530.8493882158234</v>
      </c>
    </row>
    <row r="36" spans="1:3" x14ac:dyDescent="0.25">
      <c r="A36" s="56"/>
      <c r="B36" s="57"/>
      <c r="C36" s="11"/>
    </row>
    <row r="37" spans="1:3" x14ac:dyDescent="0.25">
      <c r="A37" s="56">
        <v>7</v>
      </c>
      <c r="B37" s="8" t="s">
        <v>28</v>
      </c>
      <c r="C37" s="11"/>
    </row>
    <row r="38" spans="1:3" ht="30" x14ac:dyDescent="0.25">
      <c r="A38" s="56" t="s">
        <v>9</v>
      </c>
      <c r="B38" s="59" t="s">
        <v>29</v>
      </c>
      <c r="C38" s="63">
        <f>(C21+C17+C33)/C41</f>
        <v>7.0457333938186409E-4</v>
      </c>
    </row>
    <row r="39" spans="1:3" x14ac:dyDescent="0.25">
      <c r="A39" s="56" t="s">
        <v>11</v>
      </c>
      <c r="B39" s="57" t="s">
        <v>32</v>
      </c>
      <c r="C39" s="63">
        <f>C35/C42</f>
        <v>8.0435888140335994E-4</v>
      </c>
    </row>
    <row r="40" spans="1:3" x14ac:dyDescent="0.25">
      <c r="A40" s="56"/>
      <c r="B40" s="57"/>
      <c r="C40" s="11"/>
    </row>
    <row r="41" spans="1:3" ht="15.75" thickBot="1" x14ac:dyDescent="0.3">
      <c r="A41" s="61"/>
      <c r="B41" s="62" t="s">
        <v>31</v>
      </c>
      <c r="C41" s="17">
        <v>1798913</v>
      </c>
    </row>
    <row r="42" spans="1:3" ht="15.75" thickBot="1" x14ac:dyDescent="0.3">
      <c r="A42" s="61"/>
      <c r="B42" s="62" t="s">
        <v>84</v>
      </c>
      <c r="C42" s="17">
        <v>1903192</v>
      </c>
    </row>
    <row r="44" spans="1:3" x14ac:dyDescent="0.25">
      <c r="C44" s="83"/>
    </row>
    <row r="45" spans="1:3" x14ac:dyDescent="0.25">
      <c r="C45" s="83"/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rightToLeft="1" workbookViewId="0">
      <pane ySplit="6" topLeftCell="A37" activePane="bottomLeft" state="frozen"/>
      <selection pane="bottomLeft" activeCell="D35" activeCellId="2" sqref="D15 D28 D35"/>
    </sheetView>
  </sheetViews>
  <sheetFormatPr defaultRowHeight="15" x14ac:dyDescent="0.25"/>
  <cols>
    <col min="1" max="1" width="7.625" style="5" customWidth="1"/>
    <col min="2" max="2" width="10" style="5" customWidth="1"/>
    <col min="3" max="3" width="34.375" style="5" bestFit="1" customWidth="1"/>
    <col min="4" max="4" width="11.25" style="5" customWidth="1"/>
    <col min="5" max="16384" width="9" style="5"/>
  </cols>
  <sheetData>
    <row r="1" spans="1:4" x14ac:dyDescent="0.25">
      <c r="A1" s="90" t="s">
        <v>0</v>
      </c>
      <c r="B1" s="90"/>
      <c r="C1" s="90"/>
      <c r="D1" s="90"/>
    </row>
    <row r="2" spans="1:4" x14ac:dyDescent="0.25">
      <c r="A2" s="31"/>
      <c r="B2" s="3"/>
      <c r="C2" s="1"/>
    </row>
    <row r="3" spans="1:4" x14ac:dyDescent="0.25">
      <c r="A3" s="29" t="s">
        <v>85</v>
      </c>
      <c r="B3" s="3"/>
      <c r="C3" s="4"/>
    </row>
    <row r="4" spans="1:4" x14ac:dyDescent="0.25">
      <c r="A4" s="32"/>
      <c r="B4" s="3"/>
      <c r="C4" s="4"/>
    </row>
    <row r="5" spans="1:4" ht="15.75" thickBot="1" x14ac:dyDescent="0.3">
      <c r="A5" s="29" t="s">
        <v>82</v>
      </c>
      <c r="B5"/>
      <c r="C5"/>
    </row>
    <row r="6" spans="1:4" x14ac:dyDescent="0.25">
      <c r="A6" s="33" t="s">
        <v>33</v>
      </c>
      <c r="B6" s="34"/>
      <c r="C6" s="35"/>
      <c r="D6" s="36" t="s">
        <v>1</v>
      </c>
    </row>
    <row r="7" spans="1:4" x14ac:dyDescent="0.25">
      <c r="A7" s="37" t="s">
        <v>34</v>
      </c>
      <c r="B7" s="38"/>
      <c r="C7" s="39"/>
      <c r="D7" s="24"/>
    </row>
    <row r="8" spans="1:4" x14ac:dyDescent="0.25">
      <c r="A8" s="40"/>
      <c r="B8" s="41">
        <v>1</v>
      </c>
      <c r="C8" s="42" t="s">
        <v>35</v>
      </c>
      <c r="D8" s="25">
        <v>1.89726779088914</v>
      </c>
    </row>
    <row r="9" spans="1:4" x14ac:dyDescent="0.25">
      <c r="A9" s="40"/>
      <c r="B9" s="41">
        <v>2</v>
      </c>
      <c r="C9" s="42" t="s">
        <v>36</v>
      </c>
      <c r="D9" s="25">
        <v>0</v>
      </c>
    </row>
    <row r="10" spans="1:4" x14ac:dyDescent="0.25">
      <c r="A10" s="43" t="s">
        <v>37</v>
      </c>
      <c r="B10" s="44"/>
      <c r="C10" s="45"/>
      <c r="D10" s="24"/>
    </row>
    <row r="11" spans="1:4" x14ac:dyDescent="0.25">
      <c r="A11" s="46"/>
      <c r="B11" s="47">
        <v>1</v>
      </c>
      <c r="C11" s="42" t="s">
        <v>35</v>
      </c>
      <c r="D11" s="25">
        <v>165.49008630216949</v>
      </c>
    </row>
    <row r="12" spans="1:4" x14ac:dyDescent="0.25">
      <c r="A12" s="46"/>
      <c r="B12" s="41">
        <v>2</v>
      </c>
      <c r="C12" s="42" t="s">
        <v>38</v>
      </c>
      <c r="D12" s="25">
        <v>40.339673757603755</v>
      </c>
    </row>
    <row r="13" spans="1:4" x14ac:dyDescent="0.25">
      <c r="A13" s="46"/>
      <c r="B13" s="47">
        <v>3</v>
      </c>
      <c r="C13" s="42" t="s">
        <v>39</v>
      </c>
      <c r="D13" s="25">
        <v>29.204081766785318</v>
      </c>
    </row>
    <row r="14" spans="1:4" x14ac:dyDescent="0.25">
      <c r="A14" s="46"/>
      <c r="B14" s="41">
        <v>4</v>
      </c>
      <c r="C14" s="42" t="s">
        <v>36</v>
      </c>
      <c r="D14" s="25">
        <v>0</v>
      </c>
    </row>
    <row r="15" spans="1:4" x14ac:dyDescent="0.25">
      <c r="A15" s="48" t="s">
        <v>40</v>
      </c>
      <c r="B15" s="44"/>
      <c r="C15" s="49"/>
      <c r="D15" s="50">
        <f>SUM(D8:D14)</f>
        <v>236.9311096174477</v>
      </c>
    </row>
    <row r="16" spans="1:4" x14ac:dyDescent="0.25">
      <c r="A16" s="48"/>
      <c r="B16" s="51"/>
      <c r="C16" s="51"/>
      <c r="D16" s="24"/>
    </row>
    <row r="17" spans="1:4" x14ac:dyDescent="0.25">
      <c r="A17" s="48" t="s">
        <v>41</v>
      </c>
      <c r="B17" s="51"/>
      <c r="C17" s="39"/>
      <c r="D17" s="24"/>
    </row>
    <row r="18" spans="1:4" x14ac:dyDescent="0.25">
      <c r="A18" s="48" t="s">
        <v>34</v>
      </c>
      <c r="B18" s="51"/>
      <c r="C18" s="45"/>
      <c r="D18" s="24"/>
    </row>
    <row r="19" spans="1:4" x14ac:dyDescent="0.25">
      <c r="A19" s="52"/>
      <c r="B19" s="42">
        <v>1</v>
      </c>
      <c r="C19" s="42" t="s">
        <v>36</v>
      </c>
      <c r="D19" s="25">
        <v>0</v>
      </c>
    </row>
    <row r="20" spans="1:4" x14ac:dyDescent="0.25">
      <c r="A20" s="52"/>
      <c r="B20" s="42">
        <v>2</v>
      </c>
      <c r="C20" s="42" t="s">
        <v>36</v>
      </c>
      <c r="D20" s="25">
        <v>0</v>
      </c>
    </row>
    <row r="21" spans="1:4" x14ac:dyDescent="0.25">
      <c r="A21" s="48" t="s">
        <v>37</v>
      </c>
      <c r="B21" s="51"/>
      <c r="C21" s="45"/>
      <c r="D21" s="24"/>
    </row>
    <row r="22" spans="1:4" x14ac:dyDescent="0.25">
      <c r="A22" s="52"/>
      <c r="B22" s="42">
        <v>1</v>
      </c>
      <c r="C22" s="42" t="s">
        <v>42</v>
      </c>
      <c r="D22" s="25">
        <f>11.5198090943792+9</f>
        <v>20.519809094379198</v>
      </c>
    </row>
    <row r="23" spans="1:4" x14ac:dyDescent="0.25">
      <c r="A23" s="52"/>
      <c r="B23" s="42">
        <v>2</v>
      </c>
      <c r="C23" s="42" t="s">
        <v>43</v>
      </c>
      <c r="D23" s="25">
        <v>2.1498939402155397</v>
      </c>
    </row>
    <row r="24" spans="1:4" x14ac:dyDescent="0.25">
      <c r="A24" s="52"/>
      <c r="B24" s="42">
        <v>3</v>
      </c>
      <c r="C24" s="42" t="s">
        <v>44</v>
      </c>
      <c r="D24" s="25">
        <v>1.9657229883118297</v>
      </c>
    </row>
    <row r="25" spans="1:4" x14ac:dyDescent="0.25">
      <c r="A25" s="52"/>
      <c r="B25" s="42">
        <v>4</v>
      </c>
      <c r="C25" s="42" t="s">
        <v>45</v>
      </c>
      <c r="D25" s="25">
        <v>1.0828016367564106</v>
      </c>
    </row>
    <row r="26" spans="1:4" x14ac:dyDescent="0.25">
      <c r="A26" s="52"/>
      <c r="B26" s="42">
        <v>5</v>
      </c>
      <c r="C26" s="42" t="s">
        <v>46</v>
      </c>
      <c r="D26" s="25">
        <v>0.72152932686867988</v>
      </c>
    </row>
    <row r="27" spans="1:4" x14ac:dyDescent="0.25">
      <c r="A27" s="52"/>
      <c r="B27" s="42">
        <v>6</v>
      </c>
      <c r="C27" s="42" t="s">
        <v>35</v>
      </c>
      <c r="D27" s="25">
        <v>1.2381944396429478E-2</v>
      </c>
    </row>
    <row r="28" spans="1:4" x14ac:dyDescent="0.25">
      <c r="A28" s="48" t="s">
        <v>47</v>
      </c>
      <c r="B28" s="44"/>
      <c r="C28" s="49"/>
      <c r="D28" s="50">
        <f>SUM(D22:D27)</f>
        <v>26.45213893092809</v>
      </c>
    </row>
    <row r="29" spans="1:4" x14ac:dyDescent="0.25">
      <c r="A29" s="48"/>
      <c r="B29" s="51"/>
      <c r="C29" s="51"/>
      <c r="D29" s="24"/>
    </row>
    <row r="30" spans="1:4" x14ac:dyDescent="0.25">
      <c r="A30" s="48" t="s">
        <v>48</v>
      </c>
      <c r="B30" s="44"/>
      <c r="C30" s="49"/>
      <c r="D30" s="24"/>
    </row>
    <row r="31" spans="1:4" x14ac:dyDescent="0.25">
      <c r="A31" s="46"/>
      <c r="B31" s="47">
        <v>1</v>
      </c>
      <c r="C31" s="53" t="s">
        <v>49</v>
      </c>
      <c r="D31" s="25">
        <v>27.412739999999999</v>
      </c>
    </row>
    <row r="32" spans="1:4" x14ac:dyDescent="0.25">
      <c r="A32" s="46"/>
      <c r="B32" s="47">
        <v>2</v>
      </c>
      <c r="C32" s="53" t="s">
        <v>50</v>
      </c>
      <c r="D32" s="25">
        <v>3.3523499999999995</v>
      </c>
    </row>
    <row r="33" spans="1:4" x14ac:dyDescent="0.25">
      <c r="A33" s="46"/>
      <c r="B33" s="47">
        <v>3</v>
      </c>
      <c r="C33" s="53" t="s">
        <v>45</v>
      </c>
      <c r="D33" s="25">
        <v>2.2365200000000041</v>
      </c>
    </row>
    <row r="34" spans="1:4" x14ac:dyDescent="0.25">
      <c r="A34" s="46"/>
      <c r="B34" s="47">
        <v>4</v>
      </c>
      <c r="C34" s="53" t="s">
        <v>51</v>
      </c>
      <c r="D34" s="25">
        <v>1.8293000000000001</v>
      </c>
    </row>
    <row r="35" spans="1:4" x14ac:dyDescent="0.25">
      <c r="A35" s="48" t="s">
        <v>52</v>
      </c>
      <c r="B35" s="44"/>
      <c r="C35" s="49"/>
      <c r="D35" s="50">
        <f>SUM(D31:D34)</f>
        <v>34.83091000000001</v>
      </c>
    </row>
    <row r="36" spans="1:4" x14ac:dyDescent="0.25">
      <c r="A36" s="48"/>
      <c r="B36" s="51"/>
      <c r="C36" s="51"/>
      <c r="D36" s="24"/>
    </row>
    <row r="37" spans="1:4" x14ac:dyDescent="0.25">
      <c r="A37" s="48" t="s">
        <v>53</v>
      </c>
      <c r="B37" s="44"/>
      <c r="C37" s="49"/>
      <c r="D37" s="24"/>
    </row>
    <row r="38" spans="1:4" x14ac:dyDescent="0.25">
      <c r="A38" s="46"/>
      <c r="B38" s="47">
        <v>1</v>
      </c>
      <c r="C38" s="53" t="s">
        <v>36</v>
      </c>
      <c r="D38" s="25">
        <v>0</v>
      </c>
    </row>
    <row r="39" spans="1:4" x14ac:dyDescent="0.25">
      <c r="A39" s="46"/>
      <c r="B39" s="47">
        <v>2</v>
      </c>
      <c r="C39" s="53" t="s">
        <v>36</v>
      </c>
      <c r="D39" s="25">
        <v>0</v>
      </c>
    </row>
    <row r="40" spans="1:4" x14ac:dyDescent="0.25">
      <c r="A40" s="46"/>
      <c r="B40" s="47">
        <v>3</v>
      </c>
      <c r="C40" s="53" t="s">
        <v>36</v>
      </c>
      <c r="D40" s="25">
        <v>0</v>
      </c>
    </row>
    <row r="41" spans="1:4" x14ac:dyDescent="0.25">
      <c r="A41" s="48" t="s">
        <v>14</v>
      </c>
      <c r="B41" s="51"/>
      <c r="C41" s="51"/>
      <c r="D41" s="50">
        <v>0</v>
      </c>
    </row>
    <row r="42" spans="1:4" x14ac:dyDescent="0.25">
      <c r="A42" s="48"/>
      <c r="B42" s="51"/>
      <c r="C42" s="51"/>
      <c r="D42" s="24"/>
    </row>
    <row r="43" spans="1:4" x14ac:dyDescent="0.25">
      <c r="A43" s="48" t="s">
        <v>54</v>
      </c>
      <c r="B43" s="51"/>
      <c r="C43" s="51"/>
      <c r="D43" s="24"/>
    </row>
    <row r="44" spans="1:4" x14ac:dyDescent="0.25">
      <c r="A44" s="46"/>
      <c r="B44" s="47">
        <v>1</v>
      </c>
      <c r="C44" s="53" t="s">
        <v>35</v>
      </c>
      <c r="D44" s="25"/>
    </row>
    <row r="45" spans="1:4" x14ac:dyDescent="0.25">
      <c r="A45" s="46"/>
      <c r="B45" s="47"/>
      <c r="C45" s="51" t="s">
        <v>55</v>
      </c>
      <c r="D45" s="50"/>
    </row>
    <row r="46" spans="1:4" x14ac:dyDescent="0.25">
      <c r="A46" s="48"/>
      <c r="B46" s="51"/>
      <c r="C46" s="53"/>
      <c r="D46" s="24"/>
    </row>
    <row r="47" spans="1:4" x14ac:dyDescent="0.25">
      <c r="A47" s="48" t="s">
        <v>56</v>
      </c>
      <c r="B47" s="51"/>
      <c r="C47" s="51"/>
      <c r="D47" s="24"/>
    </row>
    <row r="48" spans="1:4" x14ac:dyDescent="0.25">
      <c r="A48" s="46"/>
      <c r="B48" s="47">
        <v>1</v>
      </c>
      <c r="C48" s="53" t="s">
        <v>57</v>
      </c>
      <c r="D48" s="25"/>
    </row>
    <row r="49" spans="1:4" x14ac:dyDescent="0.25">
      <c r="A49" s="46"/>
      <c r="B49" s="47"/>
      <c r="C49" s="51" t="s">
        <v>26</v>
      </c>
      <c r="D49" s="50"/>
    </row>
    <row r="50" spans="1:4" x14ac:dyDescent="0.25">
      <c r="A50" s="46"/>
      <c r="B50" s="47"/>
      <c r="C50" s="51"/>
      <c r="D50" s="24"/>
    </row>
    <row r="51" spans="1:4" x14ac:dyDescent="0.25">
      <c r="A51" s="48"/>
      <c r="B51" s="51"/>
      <c r="C51" s="51" t="s">
        <v>58</v>
      </c>
      <c r="D51" s="50">
        <f>D41+D35+D28+D15</f>
        <v>298.21415854837579</v>
      </c>
    </row>
    <row r="52" spans="1:4" x14ac:dyDescent="0.25">
      <c r="A52" s="48"/>
      <c r="B52" s="51"/>
      <c r="C52" s="51"/>
      <c r="D52" s="24"/>
    </row>
    <row r="53" spans="1:4" ht="15.75" thickBot="1" x14ac:dyDescent="0.3">
      <c r="A53" s="54"/>
      <c r="B53" s="55"/>
      <c r="C53" s="55" t="s">
        <v>31</v>
      </c>
      <c r="D53" s="26">
        <f>'יוזמה נספח 1'!C41</f>
        <v>1798913</v>
      </c>
    </row>
  </sheetData>
  <mergeCells count="1">
    <mergeCell ref="A1:D1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rightToLeft="1" workbookViewId="0">
      <pane ySplit="6" topLeftCell="A34" activePane="bottomLeft" state="frozen"/>
      <selection pane="bottomLeft" activeCell="C49" sqref="C49"/>
    </sheetView>
  </sheetViews>
  <sheetFormatPr defaultRowHeight="15" x14ac:dyDescent="0.25"/>
  <cols>
    <col min="1" max="1" width="4.5" style="5" customWidth="1"/>
    <col min="2" max="2" width="50.375" style="5" customWidth="1"/>
    <col min="3" max="3" width="12.5" style="5" customWidth="1"/>
    <col min="4" max="16384" width="9" style="5"/>
  </cols>
  <sheetData>
    <row r="1" spans="1:3" x14ac:dyDescent="0.25">
      <c r="A1" s="90" t="s">
        <v>0</v>
      </c>
      <c r="B1" s="90"/>
      <c r="C1" s="90"/>
    </row>
    <row r="2" spans="1:3" x14ac:dyDescent="0.25">
      <c r="A2" s="2"/>
      <c r="B2" s="3"/>
      <c r="C2" s="79"/>
    </row>
    <row r="3" spans="1:3" x14ac:dyDescent="0.25">
      <c r="A3" s="29" t="s">
        <v>86</v>
      </c>
      <c r="B3" s="3"/>
      <c r="C3" s="80"/>
    </row>
    <row r="4" spans="1:3" x14ac:dyDescent="0.25">
      <c r="A4" s="32"/>
      <c r="B4" s="3"/>
      <c r="C4" s="80"/>
    </row>
    <row r="5" spans="1:3" ht="15.75" thickBot="1" x14ac:dyDescent="0.3">
      <c r="A5" s="29" t="s">
        <v>82</v>
      </c>
      <c r="B5"/>
      <c r="C5" s="81"/>
    </row>
    <row r="6" spans="1:3" x14ac:dyDescent="0.25">
      <c r="A6" s="64"/>
      <c r="B6" s="65"/>
      <c r="C6" s="66" t="s">
        <v>1</v>
      </c>
    </row>
    <row r="7" spans="1:3" x14ac:dyDescent="0.25">
      <c r="A7" s="48" t="s">
        <v>59</v>
      </c>
      <c r="B7" s="45"/>
      <c r="C7" s="67"/>
    </row>
    <row r="8" spans="1:3" x14ac:dyDescent="0.25">
      <c r="A8" s="46">
        <v>1</v>
      </c>
      <c r="B8" s="68" t="s">
        <v>45</v>
      </c>
      <c r="C8" s="22">
        <v>824.37786891110522</v>
      </c>
    </row>
    <row r="9" spans="1:3" x14ac:dyDescent="0.25">
      <c r="A9" s="46">
        <v>2</v>
      </c>
      <c r="B9" s="68" t="s">
        <v>60</v>
      </c>
      <c r="C9" s="22">
        <v>114.21748482448744</v>
      </c>
    </row>
    <row r="10" spans="1:3" x14ac:dyDescent="0.25">
      <c r="A10" s="46">
        <v>3</v>
      </c>
      <c r="B10" s="68" t="s">
        <v>61</v>
      </c>
      <c r="C10" s="22">
        <v>106.65083593185479</v>
      </c>
    </row>
    <row r="11" spans="1:3" x14ac:dyDescent="0.25">
      <c r="A11" s="46">
        <v>4</v>
      </c>
      <c r="B11" s="68" t="s">
        <v>36</v>
      </c>
      <c r="C11" s="22">
        <v>0</v>
      </c>
    </row>
    <row r="12" spans="1:3" x14ac:dyDescent="0.25">
      <c r="A12" s="37" t="s">
        <v>62</v>
      </c>
      <c r="B12" s="68"/>
      <c r="C12" s="69">
        <f>SUM(C8:C11)</f>
        <v>1045.2461896674474</v>
      </c>
    </row>
    <row r="13" spans="1:3" x14ac:dyDescent="0.25">
      <c r="A13" s="70"/>
      <c r="B13" s="71"/>
      <c r="C13" s="72"/>
    </row>
    <row r="14" spans="1:3" x14ac:dyDescent="0.25">
      <c r="A14" s="37" t="s">
        <v>63</v>
      </c>
      <c r="B14" s="68"/>
      <c r="C14" s="72"/>
    </row>
    <row r="15" spans="1:3" x14ac:dyDescent="0.25">
      <c r="A15" s="46">
        <v>1</v>
      </c>
      <c r="B15" s="68" t="s">
        <v>35</v>
      </c>
      <c r="C15" s="22"/>
    </row>
    <row r="16" spans="1:3" x14ac:dyDescent="0.25">
      <c r="A16" s="48" t="s">
        <v>64</v>
      </c>
      <c r="B16" s="45"/>
      <c r="C16" s="69"/>
    </row>
    <row r="17" spans="1:3" x14ac:dyDescent="0.25">
      <c r="A17" s="52"/>
      <c r="B17" s="73"/>
      <c r="C17" s="72"/>
    </row>
    <row r="18" spans="1:3" x14ac:dyDescent="0.25">
      <c r="A18" s="43" t="s">
        <v>65</v>
      </c>
      <c r="B18" s="74"/>
      <c r="C18" s="72"/>
    </row>
    <row r="19" spans="1:3" x14ac:dyDescent="0.25">
      <c r="A19" s="46">
        <v>1</v>
      </c>
      <c r="B19" s="68" t="s">
        <v>35</v>
      </c>
      <c r="C19" s="22"/>
    </row>
    <row r="20" spans="1:3" x14ac:dyDescent="0.25">
      <c r="A20" s="37" t="s">
        <v>19</v>
      </c>
      <c r="B20" s="68"/>
      <c r="C20" s="69"/>
    </row>
    <row r="21" spans="1:3" x14ac:dyDescent="0.25">
      <c r="A21" s="70"/>
      <c r="B21" s="68"/>
      <c r="C21" s="72"/>
    </row>
    <row r="22" spans="1:3" x14ac:dyDescent="0.25">
      <c r="A22" s="37" t="s">
        <v>66</v>
      </c>
      <c r="B22" s="68"/>
      <c r="C22" s="72"/>
    </row>
    <row r="23" spans="1:3" x14ac:dyDescent="0.25">
      <c r="A23" s="37" t="s">
        <v>67</v>
      </c>
      <c r="B23" s="71" t="s">
        <v>68</v>
      </c>
      <c r="C23" s="72"/>
    </row>
    <row r="24" spans="1:3" x14ac:dyDescent="0.25">
      <c r="A24" s="46">
        <v>1</v>
      </c>
      <c r="B24" s="68"/>
      <c r="C24" s="22"/>
    </row>
    <row r="25" spans="1:3" x14ac:dyDescent="0.25">
      <c r="A25" s="46">
        <v>2</v>
      </c>
      <c r="B25" s="68"/>
      <c r="C25" s="22"/>
    </row>
    <row r="26" spans="1:3" x14ac:dyDescent="0.25">
      <c r="A26" s="48" t="s">
        <v>69</v>
      </c>
      <c r="B26" s="75" t="s">
        <v>70</v>
      </c>
      <c r="C26" s="72"/>
    </row>
    <row r="27" spans="1:3" x14ac:dyDescent="0.25">
      <c r="A27" s="76">
        <v>1</v>
      </c>
      <c r="B27" s="74" t="s">
        <v>45</v>
      </c>
      <c r="C27" s="22">
        <v>15.024810000000002</v>
      </c>
    </row>
    <row r="28" spans="1:3" x14ac:dyDescent="0.25">
      <c r="A28" s="76">
        <v>2</v>
      </c>
      <c r="B28" s="74" t="s">
        <v>71</v>
      </c>
      <c r="C28" s="22">
        <v>7.2932100000000002</v>
      </c>
    </row>
    <row r="29" spans="1:3" x14ac:dyDescent="0.25">
      <c r="A29" s="76">
        <v>3</v>
      </c>
      <c r="B29" s="74" t="s">
        <v>72</v>
      </c>
      <c r="C29" s="22">
        <v>6.3905099999999999</v>
      </c>
    </row>
    <row r="30" spans="1:3" x14ac:dyDescent="0.25">
      <c r="A30" s="76">
        <v>4</v>
      </c>
      <c r="B30" s="74" t="s">
        <v>73</v>
      </c>
      <c r="C30" s="22">
        <v>5.3148400000000002</v>
      </c>
    </row>
    <row r="31" spans="1:3" x14ac:dyDescent="0.25">
      <c r="A31" s="76">
        <v>5</v>
      </c>
      <c r="B31" s="74" t="s">
        <v>74</v>
      </c>
      <c r="C31" s="22">
        <v>4.0931100000000002</v>
      </c>
    </row>
    <row r="32" spans="1:3" x14ac:dyDescent="0.25">
      <c r="A32" s="76">
        <v>6</v>
      </c>
      <c r="B32" s="74" t="s">
        <v>36</v>
      </c>
      <c r="C32" s="22">
        <v>0</v>
      </c>
    </row>
    <row r="33" spans="1:3" x14ac:dyDescent="0.25">
      <c r="A33" s="43" t="s">
        <v>75</v>
      </c>
      <c r="B33" s="73"/>
      <c r="C33" s="69">
        <f>SUM(C27:C32)</f>
        <v>38.116480000000003</v>
      </c>
    </row>
    <row r="34" spans="1:3" x14ac:dyDescent="0.25">
      <c r="A34" s="43"/>
      <c r="B34" s="74"/>
      <c r="C34" s="72"/>
    </row>
    <row r="35" spans="1:3" x14ac:dyDescent="0.25">
      <c r="A35" s="37" t="s">
        <v>76</v>
      </c>
      <c r="B35" s="68"/>
      <c r="C35" s="72"/>
    </row>
    <row r="36" spans="1:3" x14ac:dyDescent="0.25">
      <c r="A36" s="37" t="s">
        <v>67</v>
      </c>
      <c r="B36" s="71" t="s">
        <v>77</v>
      </c>
      <c r="C36" s="72"/>
    </row>
    <row r="37" spans="1:3" x14ac:dyDescent="0.25">
      <c r="A37" s="46">
        <v>1</v>
      </c>
      <c r="B37" s="45" t="s">
        <v>36</v>
      </c>
      <c r="C37" s="22">
        <v>0</v>
      </c>
    </row>
    <row r="38" spans="1:3" x14ac:dyDescent="0.25">
      <c r="A38" s="46">
        <v>2</v>
      </c>
      <c r="B38" s="45" t="s">
        <v>36</v>
      </c>
      <c r="C38" s="22">
        <v>0</v>
      </c>
    </row>
    <row r="39" spans="1:3" x14ac:dyDescent="0.25">
      <c r="A39" s="46">
        <v>3</v>
      </c>
      <c r="B39" s="45" t="s">
        <v>36</v>
      </c>
      <c r="C39" s="22">
        <v>0</v>
      </c>
    </row>
    <row r="40" spans="1:3" x14ac:dyDescent="0.25">
      <c r="A40" s="48" t="s">
        <v>69</v>
      </c>
      <c r="B40" s="71" t="s">
        <v>78</v>
      </c>
      <c r="C40" s="72"/>
    </row>
    <row r="41" spans="1:3" x14ac:dyDescent="0.25">
      <c r="A41" s="76">
        <v>1</v>
      </c>
      <c r="B41" s="45" t="s">
        <v>35</v>
      </c>
      <c r="C41" s="22">
        <v>113.01595</v>
      </c>
    </row>
    <row r="42" spans="1:3" x14ac:dyDescent="0.25">
      <c r="A42" s="76">
        <v>2</v>
      </c>
      <c r="B42" s="45" t="s">
        <v>79</v>
      </c>
      <c r="C42" s="22">
        <v>36.256610000000002</v>
      </c>
    </row>
    <row r="43" spans="1:3" x14ac:dyDescent="0.25">
      <c r="A43" s="76">
        <v>3</v>
      </c>
      <c r="B43" s="45" t="s">
        <v>36</v>
      </c>
      <c r="C43" s="22">
        <v>0</v>
      </c>
    </row>
    <row r="44" spans="1:3" x14ac:dyDescent="0.25">
      <c r="A44" s="76">
        <v>4</v>
      </c>
      <c r="B44" s="45" t="s">
        <v>36</v>
      </c>
      <c r="C44" s="22">
        <v>0</v>
      </c>
    </row>
    <row r="45" spans="1:3" x14ac:dyDescent="0.25">
      <c r="A45" s="76">
        <v>5</v>
      </c>
      <c r="B45" s="45" t="s">
        <v>36</v>
      </c>
      <c r="C45" s="22">
        <v>0</v>
      </c>
    </row>
    <row r="46" spans="1:3" x14ac:dyDescent="0.25">
      <c r="A46" s="48" t="s">
        <v>80</v>
      </c>
      <c r="B46" s="73"/>
      <c r="C46" s="69">
        <f>SUM(C41:C45)</f>
        <v>149.27256</v>
      </c>
    </row>
    <row r="47" spans="1:3" x14ac:dyDescent="0.25">
      <c r="A47" s="52"/>
      <c r="B47" s="73"/>
      <c r="C47" s="69"/>
    </row>
    <row r="48" spans="1:3" x14ac:dyDescent="0.25">
      <c r="A48" s="43" t="s">
        <v>81</v>
      </c>
      <c r="B48" s="74"/>
      <c r="C48" s="69">
        <f>C46+C33+C12</f>
        <v>1232.6352296674474</v>
      </c>
    </row>
    <row r="49" spans="1:3" x14ac:dyDescent="0.25">
      <c r="A49" s="52"/>
      <c r="B49" s="73"/>
      <c r="C49" s="72"/>
    </row>
    <row r="50" spans="1:3" ht="15.75" thickBot="1" x14ac:dyDescent="0.3">
      <c r="A50" s="77" t="s">
        <v>31</v>
      </c>
      <c r="B50" s="78"/>
      <c r="C50" s="23">
        <f>'יוזמה נספח 1'!C41</f>
        <v>1798913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rightToLeft="1" workbookViewId="0">
      <pane ySplit="7" topLeftCell="A26" activePane="bottomLeft" state="frozen"/>
      <selection pane="bottomLeft" activeCell="E22" sqref="E22"/>
    </sheetView>
  </sheetViews>
  <sheetFormatPr defaultRowHeight="15" x14ac:dyDescent="0.25"/>
  <cols>
    <col min="1" max="1" width="1.875" style="5" bestFit="1" customWidth="1"/>
    <col min="2" max="2" width="55.875" style="5" bestFit="1" customWidth="1"/>
    <col min="3" max="3" width="12.375" style="5" bestFit="1" customWidth="1"/>
    <col min="4" max="4" width="9" style="5"/>
    <col min="5" max="5" width="9.875" style="5" customWidth="1"/>
    <col min="6" max="6" width="10" style="5" customWidth="1"/>
    <col min="7" max="7" width="10.25" style="5" customWidth="1"/>
    <col min="8" max="16384" width="9" style="5"/>
  </cols>
  <sheetData>
    <row r="1" spans="1:5" x14ac:dyDescent="0.25">
      <c r="A1" s="90" t="s">
        <v>0</v>
      </c>
      <c r="B1" s="90"/>
      <c r="C1" s="90"/>
    </row>
    <row r="2" spans="1:5" x14ac:dyDescent="0.25">
      <c r="A2" s="27"/>
      <c r="B2" s="28"/>
      <c r="C2" s="6"/>
    </row>
    <row r="3" spans="1:5" x14ac:dyDescent="0.25">
      <c r="A3" s="29" t="s">
        <v>83</v>
      </c>
      <c r="B3" s="28"/>
      <c r="C3" s="82"/>
      <c r="D3" s="21"/>
      <c r="E3" s="21"/>
    </row>
    <row r="4" spans="1:5" x14ac:dyDescent="0.25">
      <c r="A4" s="30"/>
      <c r="B4" s="6"/>
      <c r="C4" s="6"/>
      <c r="D4" s="21"/>
      <c r="E4" s="21"/>
    </row>
    <row r="5" spans="1:5" ht="15.75" thickBot="1" x14ac:dyDescent="0.3">
      <c r="A5" s="29" t="s">
        <v>87</v>
      </c>
      <c r="B5" s="6"/>
      <c r="C5" s="6"/>
      <c r="D5" s="21"/>
      <c r="E5" s="21"/>
    </row>
    <row r="6" spans="1:5" ht="14.25" customHeight="1" x14ac:dyDescent="0.25">
      <c r="A6" s="84"/>
      <c r="B6" s="86"/>
      <c r="C6" s="88" t="s">
        <v>1</v>
      </c>
      <c r="E6" s="21"/>
    </row>
    <row r="7" spans="1:5" x14ac:dyDescent="0.25">
      <c r="A7" s="85"/>
      <c r="B7" s="87"/>
      <c r="C7" s="89"/>
      <c r="E7" s="21"/>
    </row>
    <row r="8" spans="1:5" x14ac:dyDescent="0.25">
      <c r="A8" s="7">
        <v>1</v>
      </c>
      <c r="B8" s="8" t="s">
        <v>2</v>
      </c>
      <c r="C8" s="18">
        <f>SUM(C9:C10)</f>
        <v>231.9001769199385</v>
      </c>
      <c r="E8" s="21"/>
    </row>
    <row r="9" spans="1:5" x14ac:dyDescent="0.25">
      <c r="A9" s="56"/>
      <c r="B9" s="57" t="s">
        <v>3</v>
      </c>
      <c r="C9" s="16">
        <v>1.85565598112326</v>
      </c>
      <c r="E9" s="21"/>
    </row>
    <row r="10" spans="1:5" x14ac:dyDescent="0.25">
      <c r="A10" s="56"/>
      <c r="B10" s="57" t="s">
        <v>4</v>
      </c>
      <c r="C10" s="16">
        <v>230.04452093881525</v>
      </c>
      <c r="E10" s="21"/>
    </row>
    <row r="11" spans="1:5" x14ac:dyDescent="0.25">
      <c r="A11" s="56"/>
      <c r="B11" s="57"/>
      <c r="C11" s="19"/>
      <c r="E11" s="21"/>
    </row>
    <row r="12" spans="1:5" x14ac:dyDescent="0.25">
      <c r="A12" s="7">
        <v>2</v>
      </c>
      <c r="B12" s="8" t="s">
        <v>5</v>
      </c>
      <c r="C12" s="18">
        <f>SUM(C13:C14)</f>
        <v>25.427477116278499</v>
      </c>
      <c r="E12" s="21"/>
    </row>
    <row r="13" spans="1:5" x14ac:dyDescent="0.25">
      <c r="A13" s="56"/>
      <c r="B13" s="58" t="s">
        <v>6</v>
      </c>
      <c r="C13" s="16">
        <v>0</v>
      </c>
      <c r="E13" s="21"/>
    </row>
    <row r="14" spans="1:5" x14ac:dyDescent="0.25">
      <c r="A14" s="56"/>
      <c r="B14" s="58" t="s">
        <v>7</v>
      </c>
      <c r="C14" s="16">
        <f>16.4274771162785+9</f>
        <v>25.427477116278499</v>
      </c>
      <c r="E14" s="21"/>
    </row>
    <row r="15" spans="1:5" x14ac:dyDescent="0.25">
      <c r="A15" s="12"/>
      <c r="B15" s="13"/>
      <c r="C15" s="19"/>
      <c r="E15" s="21"/>
    </row>
    <row r="16" spans="1:5" x14ac:dyDescent="0.25">
      <c r="A16" s="7">
        <v>3</v>
      </c>
      <c r="B16" s="8" t="s">
        <v>8</v>
      </c>
      <c r="C16" s="18">
        <f>SUM(C17:C19)</f>
        <v>34.830909999999996</v>
      </c>
      <c r="E16" s="21"/>
    </row>
    <row r="17" spans="1:5" ht="30" x14ac:dyDescent="0.25">
      <c r="A17" s="56" t="s">
        <v>9</v>
      </c>
      <c r="B17" s="59" t="s">
        <v>10</v>
      </c>
      <c r="C17" s="16">
        <v>34.830909999999996</v>
      </c>
      <c r="E17" s="21"/>
    </row>
    <row r="18" spans="1:5" x14ac:dyDescent="0.25">
      <c r="A18" s="56" t="s">
        <v>11</v>
      </c>
      <c r="B18" s="59" t="s">
        <v>12</v>
      </c>
      <c r="C18" s="16">
        <v>0</v>
      </c>
      <c r="E18" s="21"/>
    </row>
    <row r="19" spans="1:5" x14ac:dyDescent="0.25">
      <c r="A19" s="56" t="s">
        <v>13</v>
      </c>
      <c r="B19" s="57" t="s">
        <v>14</v>
      </c>
      <c r="C19" s="16">
        <v>0</v>
      </c>
      <c r="E19" s="21"/>
    </row>
    <row r="20" spans="1:5" x14ac:dyDescent="0.25">
      <c r="A20" s="14"/>
      <c r="B20" s="15"/>
      <c r="C20" s="19"/>
      <c r="E20" s="21"/>
    </row>
    <row r="21" spans="1:5" x14ac:dyDescent="0.25">
      <c r="A21" s="60">
        <v>4</v>
      </c>
      <c r="B21" s="8" t="s">
        <v>15</v>
      </c>
      <c r="C21" s="18">
        <f>SUM(C22:C29)</f>
        <v>1226.9232896674478</v>
      </c>
      <c r="E21" s="21"/>
    </row>
    <row r="22" spans="1:5" x14ac:dyDescent="0.25">
      <c r="A22" s="56"/>
      <c r="B22" s="57" t="s">
        <v>16</v>
      </c>
      <c r="C22" s="16">
        <v>83.634424468470812</v>
      </c>
      <c r="E22" s="21"/>
    </row>
    <row r="23" spans="1:5" x14ac:dyDescent="0.25">
      <c r="A23" s="56"/>
      <c r="B23" s="57" t="s">
        <v>17</v>
      </c>
      <c r="C23" s="16">
        <v>961.61176519897685</v>
      </c>
      <c r="E23" s="21"/>
    </row>
    <row r="24" spans="1:5" x14ac:dyDescent="0.25">
      <c r="A24" s="56"/>
      <c r="B24" s="57" t="s">
        <v>18</v>
      </c>
      <c r="C24" s="16"/>
      <c r="E24" s="21"/>
    </row>
    <row r="25" spans="1:5" x14ac:dyDescent="0.25">
      <c r="A25" s="56"/>
      <c r="B25" s="57" t="s">
        <v>19</v>
      </c>
      <c r="C25" s="16"/>
      <c r="E25" s="21"/>
    </row>
    <row r="26" spans="1:5" x14ac:dyDescent="0.25">
      <c r="A26" s="56"/>
      <c r="B26" s="57" t="s">
        <v>20</v>
      </c>
      <c r="C26" s="16">
        <v>2.9300000000000003E-3</v>
      </c>
      <c r="E26" s="21"/>
    </row>
    <row r="27" spans="1:5" x14ac:dyDescent="0.25">
      <c r="A27" s="56"/>
      <c r="B27" s="57" t="s">
        <v>21</v>
      </c>
      <c r="C27" s="16">
        <v>144.02511999999996</v>
      </c>
      <c r="E27" s="21"/>
    </row>
    <row r="28" spans="1:5" x14ac:dyDescent="0.25">
      <c r="A28" s="56"/>
      <c r="B28" s="57" t="s">
        <v>22</v>
      </c>
      <c r="C28" s="16">
        <v>0</v>
      </c>
      <c r="E28" s="21"/>
    </row>
    <row r="29" spans="1:5" x14ac:dyDescent="0.25">
      <c r="A29" s="56"/>
      <c r="B29" s="57" t="s">
        <v>23</v>
      </c>
      <c r="C29" s="16">
        <v>37.649050000000003</v>
      </c>
      <c r="E29" s="21"/>
    </row>
    <row r="30" spans="1:5" x14ac:dyDescent="0.25">
      <c r="A30" s="56"/>
      <c r="B30" s="57"/>
      <c r="C30" s="19"/>
      <c r="E30" s="21"/>
    </row>
    <row r="31" spans="1:5" x14ac:dyDescent="0.25">
      <c r="A31" s="56">
        <v>5</v>
      </c>
      <c r="B31" s="8" t="s">
        <v>24</v>
      </c>
      <c r="C31" s="18">
        <v>0</v>
      </c>
      <c r="E31" s="21"/>
    </row>
    <row r="32" spans="1:5" x14ac:dyDescent="0.25">
      <c r="A32" s="56" t="s">
        <v>9</v>
      </c>
      <c r="B32" s="57" t="s">
        <v>25</v>
      </c>
      <c r="C32" s="16"/>
      <c r="E32" s="21"/>
    </row>
    <row r="33" spans="1:8" x14ac:dyDescent="0.25">
      <c r="A33" s="56" t="s">
        <v>11</v>
      </c>
      <c r="B33" s="57" t="s">
        <v>26</v>
      </c>
      <c r="C33" s="16"/>
      <c r="E33" s="21"/>
    </row>
    <row r="34" spans="1:8" x14ac:dyDescent="0.25">
      <c r="A34" s="56"/>
      <c r="B34" s="57"/>
      <c r="C34" s="19"/>
      <c r="E34" s="21"/>
    </row>
    <row r="35" spans="1:8" x14ac:dyDescent="0.25">
      <c r="A35" s="56">
        <v>6</v>
      </c>
      <c r="B35" s="8" t="s">
        <v>27</v>
      </c>
      <c r="C35" s="18">
        <f>C31+C21+C16+C12+C8</f>
        <v>1519.0818537036646</v>
      </c>
      <c r="E35" s="21"/>
    </row>
    <row r="36" spans="1:8" x14ac:dyDescent="0.25">
      <c r="A36" s="56"/>
      <c r="B36" s="57"/>
      <c r="C36" s="19"/>
      <c r="E36" s="21"/>
    </row>
    <row r="37" spans="1:8" x14ac:dyDescent="0.25">
      <c r="A37" s="56">
        <v>7</v>
      </c>
      <c r="B37" s="8" t="s">
        <v>28</v>
      </c>
      <c r="C37" s="19"/>
      <c r="E37" s="21"/>
    </row>
    <row r="38" spans="1:8" ht="30" x14ac:dyDescent="0.25">
      <c r="A38" s="56" t="s">
        <v>9</v>
      </c>
      <c r="B38" s="59" t="s">
        <v>29</v>
      </c>
      <c r="C38" s="63">
        <f>(C21+C17+C33)/C41</f>
        <v>7.1711237252290727E-4</v>
      </c>
      <c r="E38" s="21"/>
    </row>
    <row r="39" spans="1:8" x14ac:dyDescent="0.25">
      <c r="A39" s="56" t="s">
        <v>11</v>
      </c>
      <c r="B39" s="57" t="s">
        <v>30</v>
      </c>
      <c r="C39" s="63">
        <f>C35/C42</f>
        <v>8.1623322148316718E-4</v>
      </c>
      <c r="E39" s="21"/>
    </row>
    <row r="40" spans="1:8" x14ac:dyDescent="0.25">
      <c r="A40" s="56"/>
      <c r="B40" s="57"/>
      <c r="C40" s="19"/>
      <c r="E40" s="21"/>
    </row>
    <row r="41" spans="1:8" ht="15.75" thickBot="1" x14ac:dyDescent="0.3">
      <c r="A41" s="61"/>
      <c r="B41" s="62" t="s">
        <v>31</v>
      </c>
      <c r="C41" s="20">
        <v>1759493</v>
      </c>
      <c r="E41" s="21"/>
    </row>
    <row r="42" spans="1:8" ht="15.75" thickBot="1" x14ac:dyDescent="0.3">
      <c r="A42" s="61"/>
      <c r="B42" s="62" t="s">
        <v>84</v>
      </c>
      <c r="C42" s="17">
        <v>1861088</v>
      </c>
    </row>
    <row r="43" spans="1:8" x14ac:dyDescent="0.25">
      <c r="E43" s="21"/>
    </row>
    <row r="44" spans="1:8" x14ac:dyDescent="0.25">
      <c r="E44" s="21"/>
    </row>
    <row r="45" spans="1:8" x14ac:dyDescent="0.25">
      <c r="E45" s="21"/>
      <c r="H45" s="21"/>
    </row>
    <row r="46" spans="1:8" x14ac:dyDescent="0.25">
      <c r="E46" s="21"/>
      <c r="H46" s="21"/>
    </row>
    <row r="47" spans="1:8" x14ac:dyDescent="0.25">
      <c r="E47" s="21"/>
      <c r="H47" s="21"/>
    </row>
    <row r="48" spans="1:8" x14ac:dyDescent="0.25">
      <c r="E48" s="21"/>
      <c r="H48" s="21"/>
    </row>
  </sheetData>
  <mergeCells count="4">
    <mergeCell ref="A6:A7"/>
    <mergeCell ref="B6:B7"/>
    <mergeCell ref="C6:C7"/>
    <mergeCell ref="A1:C1"/>
  </mergeCells>
  <pageMargins left="0.70866141732283461" right="0.70866141732283461" top="0.3543307086614173" bottom="0.3543307086614173" header="0" footer="0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23" activePane="bottomLeft" state="frozen"/>
      <selection pane="bottomLeft" activeCell="C42" sqref="C42"/>
    </sheetView>
  </sheetViews>
  <sheetFormatPr defaultRowHeight="15" x14ac:dyDescent="0.25"/>
  <cols>
    <col min="1" max="1" width="1.875" style="5" bestFit="1" customWidth="1"/>
    <col min="2" max="2" width="55.875" style="5" bestFit="1" customWidth="1"/>
    <col min="3" max="3" width="9.875" style="5" bestFit="1" customWidth="1"/>
    <col min="4" max="5" width="9" style="5"/>
    <col min="6" max="7" width="9.625" style="5" customWidth="1"/>
    <col min="8" max="16384" width="9" style="5"/>
  </cols>
  <sheetData>
    <row r="1" spans="1:3" x14ac:dyDescent="0.25">
      <c r="A1" s="90" t="s">
        <v>0</v>
      </c>
      <c r="B1" s="90"/>
      <c r="C1" s="90"/>
    </row>
    <row r="2" spans="1:3" x14ac:dyDescent="0.25">
      <c r="A2" s="27"/>
      <c r="B2" s="28"/>
      <c r="C2" s="6"/>
    </row>
    <row r="3" spans="1:3" x14ac:dyDescent="0.25">
      <c r="A3" s="29" t="s">
        <v>83</v>
      </c>
      <c r="B3" s="28"/>
      <c r="C3" s="82"/>
    </row>
    <row r="4" spans="1:3" x14ac:dyDescent="0.25">
      <c r="A4" s="30"/>
      <c r="B4" s="6"/>
      <c r="C4" s="6"/>
    </row>
    <row r="5" spans="1:3" ht="15.75" thickBot="1" x14ac:dyDescent="0.3">
      <c r="A5" s="29" t="s">
        <v>88</v>
      </c>
      <c r="B5" s="6"/>
      <c r="C5" s="6"/>
    </row>
    <row r="6" spans="1:3" ht="14.25" customHeight="1" x14ac:dyDescent="0.25">
      <c r="A6" s="84"/>
      <c r="B6" s="86"/>
      <c r="C6" s="88" t="s">
        <v>1</v>
      </c>
    </row>
    <row r="7" spans="1:3" x14ac:dyDescent="0.25">
      <c r="A7" s="85"/>
      <c r="B7" s="87"/>
      <c r="C7" s="89"/>
    </row>
    <row r="8" spans="1:3" x14ac:dyDescent="0.25">
      <c r="A8" s="7">
        <v>1</v>
      </c>
      <c r="B8" s="8" t="s">
        <v>2</v>
      </c>
      <c r="C8" s="18">
        <f>SUM(C9:C10)</f>
        <v>5.0309326975091988</v>
      </c>
    </row>
    <row r="9" spans="1:3" x14ac:dyDescent="0.25">
      <c r="A9" s="56"/>
      <c r="B9" s="57" t="s">
        <v>3</v>
      </c>
      <c r="C9" s="16">
        <v>4.1611809765879998E-2</v>
      </c>
    </row>
    <row r="10" spans="1:3" x14ac:dyDescent="0.25">
      <c r="A10" s="56"/>
      <c r="B10" s="57" t="s">
        <v>4</v>
      </c>
      <c r="C10" s="16">
        <v>4.9893208877433191</v>
      </c>
    </row>
    <row r="11" spans="1:3" x14ac:dyDescent="0.25">
      <c r="A11" s="56"/>
      <c r="B11" s="57"/>
      <c r="C11" s="19"/>
    </row>
    <row r="12" spans="1:3" x14ac:dyDescent="0.25">
      <c r="A12" s="7">
        <v>2</v>
      </c>
      <c r="B12" s="8" t="s">
        <v>5</v>
      </c>
      <c r="C12" s="18">
        <f>SUM(C13:C14)</f>
        <v>1.02466181464965</v>
      </c>
    </row>
    <row r="13" spans="1:3" x14ac:dyDescent="0.25">
      <c r="A13" s="56"/>
      <c r="B13" s="58" t="s">
        <v>6</v>
      </c>
      <c r="C13" s="16">
        <v>0</v>
      </c>
    </row>
    <row r="14" spans="1:3" x14ac:dyDescent="0.25">
      <c r="A14" s="56"/>
      <c r="B14" s="58" t="s">
        <v>7</v>
      </c>
      <c r="C14" s="16">
        <v>1.02466181464965</v>
      </c>
    </row>
    <row r="15" spans="1:3" x14ac:dyDescent="0.25">
      <c r="A15" s="12"/>
      <c r="B15" s="13"/>
      <c r="C15" s="19"/>
    </row>
    <row r="16" spans="1:3" x14ac:dyDescent="0.25">
      <c r="A16" s="7">
        <v>3</v>
      </c>
      <c r="B16" s="8" t="s">
        <v>8</v>
      </c>
      <c r="C16" s="18">
        <f>SUM(C17:C19)</f>
        <v>0</v>
      </c>
    </row>
    <row r="17" spans="1:3" ht="30" x14ac:dyDescent="0.25">
      <c r="A17" s="56" t="s">
        <v>9</v>
      </c>
      <c r="B17" s="59" t="s">
        <v>10</v>
      </c>
      <c r="C17" s="16">
        <v>0</v>
      </c>
    </row>
    <row r="18" spans="1:3" x14ac:dyDescent="0.25">
      <c r="A18" s="56" t="s">
        <v>11</v>
      </c>
      <c r="B18" s="59" t="s">
        <v>12</v>
      </c>
      <c r="C18" s="16">
        <v>0</v>
      </c>
    </row>
    <row r="19" spans="1:3" x14ac:dyDescent="0.25">
      <c r="A19" s="56" t="s">
        <v>13</v>
      </c>
      <c r="B19" s="57" t="s">
        <v>14</v>
      </c>
      <c r="C19" s="16">
        <v>0</v>
      </c>
    </row>
    <row r="20" spans="1:3" x14ac:dyDescent="0.25">
      <c r="A20" s="14"/>
      <c r="B20" s="15"/>
      <c r="C20" s="19"/>
    </row>
    <row r="21" spans="1:3" x14ac:dyDescent="0.25">
      <c r="A21" s="60">
        <v>4</v>
      </c>
      <c r="B21" s="8" t="s">
        <v>15</v>
      </c>
      <c r="C21" s="18">
        <f>SUM(C22:C29)</f>
        <v>5.7119399999999985</v>
      </c>
    </row>
    <row r="22" spans="1:3" x14ac:dyDescent="0.25">
      <c r="A22" s="56"/>
      <c r="B22" s="57" t="s">
        <v>16</v>
      </c>
      <c r="C22" s="16">
        <v>0</v>
      </c>
    </row>
    <row r="23" spans="1:3" x14ac:dyDescent="0.25">
      <c r="A23" s="56"/>
      <c r="B23" s="57" t="s">
        <v>17</v>
      </c>
      <c r="C23" s="16">
        <v>0</v>
      </c>
    </row>
    <row r="24" spans="1:3" x14ac:dyDescent="0.25">
      <c r="A24" s="56"/>
      <c r="B24" s="57" t="s">
        <v>18</v>
      </c>
      <c r="C24" s="16"/>
    </row>
    <row r="25" spans="1:3" x14ac:dyDescent="0.25">
      <c r="A25" s="56"/>
      <c r="B25" s="57" t="s">
        <v>19</v>
      </c>
      <c r="C25" s="16"/>
    </row>
    <row r="26" spans="1:3" x14ac:dyDescent="0.25">
      <c r="A26" s="56"/>
      <c r="B26" s="57" t="s">
        <v>20</v>
      </c>
      <c r="C26" s="16">
        <v>7.0000000000000007E-5</v>
      </c>
    </row>
    <row r="27" spans="1:3" x14ac:dyDescent="0.25">
      <c r="A27" s="56"/>
      <c r="B27" s="57" t="s">
        <v>21</v>
      </c>
      <c r="C27" s="16">
        <v>5.2444399999999982</v>
      </c>
    </row>
    <row r="28" spans="1:3" x14ac:dyDescent="0.25">
      <c r="A28" s="56"/>
      <c r="B28" s="57" t="s">
        <v>22</v>
      </c>
      <c r="C28" s="16">
        <v>0</v>
      </c>
    </row>
    <row r="29" spans="1:3" x14ac:dyDescent="0.25">
      <c r="A29" s="56"/>
      <c r="B29" s="57" t="s">
        <v>23</v>
      </c>
      <c r="C29" s="16">
        <v>0.46742999999999996</v>
      </c>
    </row>
    <row r="30" spans="1:3" x14ac:dyDescent="0.25">
      <c r="A30" s="56"/>
      <c r="B30" s="57"/>
      <c r="C30" s="19"/>
    </row>
    <row r="31" spans="1:3" x14ac:dyDescent="0.25">
      <c r="A31" s="56">
        <v>5</v>
      </c>
      <c r="B31" s="8" t="s">
        <v>24</v>
      </c>
      <c r="C31" s="18">
        <f>SUM(C32:C33)</f>
        <v>0</v>
      </c>
    </row>
    <row r="32" spans="1:3" x14ac:dyDescent="0.25">
      <c r="A32" s="56" t="s">
        <v>9</v>
      </c>
      <c r="B32" s="57" t="s">
        <v>25</v>
      </c>
      <c r="C32" s="16"/>
    </row>
    <row r="33" spans="1:3" x14ac:dyDescent="0.25">
      <c r="A33" s="56" t="s">
        <v>11</v>
      </c>
      <c r="B33" s="57" t="s">
        <v>26</v>
      </c>
      <c r="C33" s="16"/>
    </row>
    <row r="34" spans="1:3" x14ac:dyDescent="0.25">
      <c r="A34" s="56"/>
      <c r="B34" s="57"/>
      <c r="C34" s="19"/>
    </row>
    <row r="35" spans="1:3" x14ac:dyDescent="0.25">
      <c r="A35" s="56">
        <v>6</v>
      </c>
      <c r="B35" s="8" t="s">
        <v>27</v>
      </c>
      <c r="C35" s="18">
        <f>C8+C12+C16+C21+C31</f>
        <v>11.767534512158846</v>
      </c>
    </row>
    <row r="36" spans="1:3" x14ac:dyDescent="0.25">
      <c r="A36" s="56"/>
      <c r="B36" s="57"/>
      <c r="C36" s="19"/>
    </row>
    <row r="37" spans="1:3" x14ac:dyDescent="0.25">
      <c r="A37" s="56">
        <v>7</v>
      </c>
      <c r="B37" s="8" t="s">
        <v>28</v>
      </c>
      <c r="C37" s="19"/>
    </row>
    <row r="38" spans="1:3" ht="30" x14ac:dyDescent="0.25">
      <c r="A38" s="56" t="s">
        <v>9</v>
      </c>
      <c r="B38" s="59" t="s">
        <v>29</v>
      </c>
      <c r="C38" s="63">
        <f>(C21+C17+C33)/C41</f>
        <v>1.448995433789954E-4</v>
      </c>
    </row>
    <row r="39" spans="1:3" x14ac:dyDescent="0.25">
      <c r="A39" s="56" t="s">
        <v>11</v>
      </c>
      <c r="B39" s="57" t="s">
        <v>30</v>
      </c>
      <c r="C39" s="63">
        <f>C35/C42</f>
        <v>2.794873292836511E-4</v>
      </c>
    </row>
    <row r="40" spans="1:3" x14ac:dyDescent="0.25">
      <c r="A40" s="56"/>
      <c r="B40" s="57"/>
      <c r="C40" s="19"/>
    </row>
    <row r="41" spans="1:3" ht="15.75" thickBot="1" x14ac:dyDescent="0.3">
      <c r="A41" s="61"/>
      <c r="B41" s="62" t="s">
        <v>31</v>
      </c>
      <c r="C41" s="20">
        <v>39420</v>
      </c>
    </row>
    <row r="42" spans="1:3" ht="15.75" thickBot="1" x14ac:dyDescent="0.3">
      <c r="A42" s="61"/>
      <c r="B42" s="62" t="s">
        <v>84</v>
      </c>
      <c r="C42" s="17">
        <v>42104</v>
      </c>
    </row>
  </sheetData>
  <mergeCells count="4">
    <mergeCell ref="A6:A7"/>
    <mergeCell ref="B6:B7"/>
    <mergeCell ref="C6:C7"/>
    <mergeCell ref="A1:C1"/>
  </mergeCells>
  <pageMargins left="0.70866141732283461" right="0.70866141732283461" top="0.3543307086614173" bottom="0.3543307086614173" header="0" footer="0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יוזמה נספח 1</vt:lpstr>
      <vt:lpstr>יוזמה נספח 2</vt:lpstr>
      <vt:lpstr>יוזמה נספח 3</vt:lpstr>
      <vt:lpstr>מבוטחים</vt:lpstr>
      <vt:lpstr>עמיתי הבינים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גלית פרץ</dc:creator>
  <cp:lastModifiedBy>גלית פרץ</cp:lastModifiedBy>
  <cp:lastPrinted>2020-03-29T14:56:28Z</cp:lastPrinted>
  <dcterms:created xsi:type="dcterms:W3CDTF">2020-03-29T14:40:37Z</dcterms:created>
  <dcterms:modified xsi:type="dcterms:W3CDTF">2020-03-30T10:26:37Z</dcterms:modified>
</cp:coreProperties>
</file>