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J82" i="5" l="1"/>
  <c r="I82" i="5"/>
  <c r="H82" i="5"/>
  <c r="G82" i="5"/>
  <c r="J81" i="5"/>
  <c r="I81" i="5"/>
  <c r="H81" i="5"/>
  <c r="G81" i="5"/>
  <c r="J80" i="5"/>
  <c r="I80" i="5"/>
  <c r="H80" i="5"/>
  <c r="G80" i="5"/>
  <c r="J75" i="5"/>
  <c r="H75" i="5"/>
  <c r="G75" i="5"/>
  <c r="I75" i="5" s="1"/>
  <c r="J74" i="5"/>
  <c r="H74" i="5"/>
  <c r="G74" i="5"/>
  <c r="I74" i="5" s="1"/>
  <c r="J73" i="5"/>
  <c r="H73" i="5"/>
  <c r="G73" i="5"/>
  <c r="I73" i="5" s="1"/>
  <c r="G68" i="5"/>
  <c r="I68" i="5" s="1"/>
  <c r="J67" i="5"/>
  <c r="I67" i="5"/>
  <c r="G67" i="5"/>
  <c r="J66" i="5"/>
  <c r="I66" i="5"/>
  <c r="H66" i="5"/>
  <c r="G66" i="5"/>
  <c r="J65" i="5"/>
  <c r="I65" i="5"/>
  <c r="H65" i="5"/>
  <c r="G65" i="5"/>
  <c r="J64" i="5"/>
  <c r="I64" i="5"/>
  <c r="H64" i="5"/>
  <c r="G64" i="5"/>
  <c r="J63" i="5"/>
  <c r="I63" i="5"/>
  <c r="H63" i="5"/>
  <c r="G63" i="5"/>
  <c r="J62" i="5"/>
  <c r="I62" i="5"/>
  <c r="H62" i="5"/>
  <c r="G62" i="5"/>
  <c r="J61" i="5"/>
  <c r="I61" i="5"/>
  <c r="H61" i="5"/>
  <c r="G61" i="5"/>
  <c r="J60" i="5"/>
  <c r="I60" i="5"/>
  <c r="H60" i="5"/>
  <c r="G60" i="5"/>
  <c r="J59" i="5"/>
  <c r="I59" i="5"/>
  <c r="H59" i="5"/>
  <c r="G59" i="5"/>
  <c r="J58" i="5"/>
  <c r="I58" i="5"/>
  <c r="H58" i="5"/>
  <c r="G58" i="5"/>
  <c r="J57" i="5"/>
  <c r="I57" i="5"/>
  <c r="H57" i="5"/>
  <c r="G57" i="5"/>
  <c r="J56" i="5"/>
  <c r="I56" i="5"/>
  <c r="H56" i="5"/>
  <c r="G56" i="5"/>
  <c r="J55" i="5"/>
  <c r="I55" i="5"/>
  <c r="H55" i="5"/>
  <c r="G55" i="5"/>
  <c r="J54" i="5"/>
  <c r="I54" i="5"/>
  <c r="H54" i="5"/>
  <c r="G54" i="5"/>
  <c r="J53" i="5"/>
  <c r="I53" i="5"/>
  <c r="H53" i="5"/>
  <c r="G53" i="5"/>
  <c r="J52" i="5"/>
  <c r="I52" i="5"/>
  <c r="H52" i="5"/>
  <c r="G52" i="5"/>
  <c r="J51" i="5"/>
  <c r="I51" i="5"/>
  <c r="H51" i="5"/>
  <c r="G51" i="5"/>
  <c r="J50" i="5"/>
  <c r="I50" i="5"/>
  <c r="H50" i="5"/>
  <c r="G50" i="5"/>
  <c r="J49" i="5"/>
  <c r="I49" i="5"/>
  <c r="H49" i="5"/>
  <c r="G49" i="5"/>
  <c r="J48" i="5"/>
  <c r="I48" i="5"/>
  <c r="H48" i="5"/>
  <c r="G48" i="5"/>
  <c r="F82" i="5" l="1"/>
  <c r="E82" i="5"/>
  <c r="F81" i="5"/>
  <c r="E81" i="5"/>
  <c r="F80" i="5"/>
  <c r="E80" i="5"/>
  <c r="F75" i="5"/>
  <c r="E75" i="5"/>
  <c r="F74" i="5"/>
  <c r="E74" i="5"/>
  <c r="F73" i="5"/>
  <c r="E73" i="5"/>
  <c r="F67" i="5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D82" i="5" l="1"/>
  <c r="C82" i="5"/>
  <c r="D81" i="5"/>
  <c r="C81" i="5"/>
  <c r="D80" i="5"/>
  <c r="C80" i="5"/>
  <c r="D75" i="5"/>
  <c r="C75" i="5"/>
  <c r="D74" i="5"/>
  <c r="C74" i="5"/>
  <c r="D73" i="5"/>
  <c r="C73" i="5"/>
  <c r="C68" i="5"/>
  <c r="E68" i="5" s="1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E4" i="5" l="1"/>
  <c r="C6" i="5"/>
  <c r="C39" i="5"/>
  <c r="E39" i="5"/>
  <c r="E32" i="5"/>
  <c r="C32" i="5"/>
  <c r="G4" i="5" l="1"/>
  <c r="E6" i="5"/>
  <c r="C46" i="5"/>
  <c r="C71" i="5"/>
  <c r="G32" i="5"/>
  <c r="G6" i="5"/>
  <c r="G39" i="5"/>
  <c r="I4" i="5" l="1"/>
  <c r="C78" i="5"/>
  <c r="I32" i="5"/>
  <c r="I6" i="5"/>
  <c r="I39" i="5"/>
  <c r="K4" i="5" l="1"/>
  <c r="K32" i="5"/>
  <c r="K39" i="5"/>
  <c r="K6" i="5"/>
  <c r="M4" i="5" l="1"/>
  <c r="M32" i="5"/>
  <c r="E46" i="5"/>
  <c r="E78" i="5"/>
  <c r="O4" i="5" l="1"/>
  <c r="O32" i="5"/>
  <c r="O6" i="5"/>
  <c r="E71" i="5"/>
  <c r="M39" i="5"/>
  <c r="M6" i="5"/>
  <c r="Q4" i="5" l="1"/>
  <c r="S4" i="5" s="1"/>
  <c r="Q32" i="5"/>
  <c r="G46" i="5"/>
  <c r="S39" i="5"/>
  <c r="S32" i="5"/>
  <c r="Q6" i="5"/>
  <c r="O39" i="5"/>
  <c r="G71" i="5"/>
  <c r="U4" i="5" l="1"/>
  <c r="U32" i="5"/>
  <c r="U39" i="5"/>
  <c r="Q39" i="5"/>
  <c r="S6" i="5"/>
  <c r="G78" i="5"/>
  <c r="W4" i="5" l="1"/>
  <c r="U6" i="5"/>
  <c r="W39" i="5"/>
  <c r="W32" i="5"/>
  <c r="Y4" i="5" l="1"/>
  <c r="Y32" i="5"/>
  <c r="I46" i="5"/>
  <c r="W6" i="5"/>
  <c r="Y39" i="5"/>
  <c r="I78" i="5"/>
  <c r="Y6" i="5"/>
  <c r="I71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<sst xmlns="http://schemas.openxmlformats.org/spreadsheetml/2006/main" count="179" uniqueCount="47">
  <si>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</si>
  <si>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</si>
  <si>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</si>
  <si>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</si>
  <si>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</si>
  <si>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</si>
  <si>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</si>
  <si>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</si>
  <si>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</si>
  <si>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</si>
  <si>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</si>
  <si>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</si>
  <si>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</si>
  <si>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</si>
  <si>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</si>
  <si>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</si>
  <si>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</si>
  <si>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</si>
  <si>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</si>
  <si>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</si>
  <si>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</si>
  <si>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</si>
  <si>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</si>
  <si>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</si>
  <si>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</si>
  <si>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</si>
  <si>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</si>
  <si>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</si>
  <si>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</si>
  <si>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</si>
  <si>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</si>
  <si>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</si>
  <si>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</si>
  <si>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</si>
  <si>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</si>
  <si>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</si>
  <si>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</si>
  <si>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</si>
  <si>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</si>
  <si>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</si>
  <si>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</si>
  <si>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</si>
  <si>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</si>
  <si>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</si>
  <si>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</si>
  <si>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</si>
  <si>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אג"ח ממשלתי ישראלי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</si>
</sst>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8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6" borderId="18" applyNumberFormat="0" applyProtection="0">
      <alignment horizontal="left" vertical="center" indent="1"/>
    </xf>
    <xf numFmtId="4" fontId="23" fillId="6" borderId="18" applyNumberFormat="0" applyProtection="0">
      <alignment horizontal="left" vertical="center" indent="1"/>
    </xf>
    <xf numFmtId="4" fontId="23" fillId="0" borderId="18" applyNumberFormat="0" applyProtection="0">
      <alignment horizontal="right" vertical="center"/>
    </xf>
    <xf numFmtId="4" fontId="23" fillId="7" borderId="18" applyNumberFormat="0" applyProtection="0">
      <alignment horizontal="left" vertical="center" indent="1"/>
    </xf>
  </cellStyleXfs>
  <cellXfs count="56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8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6"/>
    <cellStyle name="SAPBEXstdItem" xfId="504"/>
    <cellStyle name="SAPBEXstdItem 2" xfId="505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3" t="s"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5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0</v>
      </c>
      <c r="D8" s="11">
        <v>4.8126933432635591E-2</v>
      </c>
      <c r="E8" s="29">
        <v>0</v>
      </c>
      <c r="F8" s="30">
        <v>4.7836537007411549E-2</v>
      </c>
      <c r="G8" s="10">
        <v>0</v>
      </c>
      <c r="H8" s="11">
        <v>4.237875228029897E-2</v>
      </c>
      <c r="I8" s="29">
        <v>0</v>
      </c>
      <c r="J8" s="30">
        <v>4.1645375454714098E-2</v>
      </c>
      <c r="K8" s="10">
        <v>0</v>
      </c>
      <c r="L8" s="11">
        <v>3.5928536797860365E-2</v>
      </c>
      <c r="M8" s="29">
        <v>0</v>
      </c>
      <c r="N8" s="30">
        <v>3.9406005631827813E-2</v>
      </c>
      <c r="O8" s="10">
        <v>1.2243124221376151E-5</v>
      </c>
      <c r="P8" s="11">
        <v>5.0061963407493706E-2</v>
      </c>
      <c r="Q8" s="29">
        <v>0</v>
      </c>
      <c r="R8" s="30">
        <v>5.0521499247309719E-2</v>
      </c>
      <c r="S8" s="10">
        <v>0</v>
      </c>
      <c r="T8" s="11">
        <v>4.7848531718869707E-2</v>
      </c>
      <c r="U8" s="29">
        <v>1.8041004160880298E-5</v>
      </c>
      <c r="V8" s="30">
        <v>4.3596095180252863E-2</v>
      </c>
      <c r="W8" s="10">
        <v>0</v>
      </c>
      <c r="X8" s="11">
        <v>4.8532151762302828E-2</v>
      </c>
      <c r="Y8" s="29">
        <v>1.4857150325689314E-5</v>
      </c>
      <c r="Z8" s="30">
        <v>4.4563838577717112E-2</v>
      </c>
      <c r="AE8" s="5" t="s">
        <v>8</v>
      </c>
    </row>
    <row r="9" spans="2:31">
      <c r="B9" s="12" t="s">
        <v>7</v>
      </c>
      <c r="C9" s="10">
        <v>1.3300000000000001E-2</v>
      </c>
      <c r="D9" s="11">
        <v>0.95187306656736437</v>
      </c>
      <c r="E9" s="29">
        <v>6.4999999999999997E-3</v>
      </c>
      <c r="F9" s="30">
        <v>0.95216346299258847</v>
      </c>
      <c r="G9" s="10">
        <v>8.3093614382054905E-3</v>
      </c>
      <c r="H9" s="11">
        <v>0.95762124771970114</v>
      </c>
      <c r="I9" s="29">
        <v>4.2339136915019405E-3</v>
      </c>
      <c r="J9" s="30">
        <v>0.95835462454528597</v>
      </c>
      <c r="K9" s="10">
        <v>3.8533140982030356E-3</v>
      </c>
      <c r="L9" s="11">
        <v>0.96407146673760646</v>
      </c>
      <c r="M9" s="29">
        <v>7.2952868379834454E-3</v>
      </c>
      <c r="N9" s="30">
        <v>0.96059107396574772</v>
      </c>
      <c r="O9" s="10">
        <v>1.6250694636364062E-2</v>
      </c>
      <c r="P9" s="11">
        <v>0.94992121794006701</v>
      </c>
      <c r="Q9" s="29">
        <v>1.0871187012736164E-2</v>
      </c>
      <c r="R9" s="30">
        <v>0.94942353367564403</v>
      </c>
      <c r="S9" s="10">
        <v>3.7056245593237291E-3</v>
      </c>
      <c r="T9" s="11">
        <v>0.9520864932623283</v>
      </c>
      <c r="U9" s="29">
        <v>3.7697631992716311E-3</v>
      </c>
      <c r="V9" s="30">
        <v>0.95633207911461271</v>
      </c>
      <c r="W9" s="10">
        <v>6.980677303398805E-4</v>
      </c>
      <c r="X9" s="11">
        <v>0.9513899118753173</v>
      </c>
      <c r="Y9" s="29">
        <v>2.3905668027935441E-3</v>
      </c>
      <c r="Z9" s="30">
        <v>0.95535185323158711</v>
      </c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>
        <v>0</v>
      </c>
      <c r="V11" s="30">
        <v>0</v>
      </c>
      <c r="W11" s="10">
        <v>0</v>
      </c>
      <c r="X11" s="11">
        <v>0</v>
      </c>
      <c r="Y11" s="29">
        <v>0</v>
      </c>
      <c r="Z11" s="30">
        <v>0</v>
      </c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0">
        <v>0</v>
      </c>
      <c r="T12" s="11">
        <v>0</v>
      </c>
      <c r="U12" s="29">
        <v>0</v>
      </c>
      <c r="V12" s="30">
        <v>0</v>
      </c>
      <c r="W12" s="10">
        <v>0</v>
      </c>
      <c r="X12" s="11">
        <v>0</v>
      </c>
      <c r="Y12" s="29">
        <v>0</v>
      </c>
      <c r="Z12" s="30">
        <v>0</v>
      </c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0</v>
      </c>
      <c r="U13" s="29">
        <v>0</v>
      </c>
      <c r="V13" s="30">
        <v>0</v>
      </c>
      <c r="W13" s="10">
        <v>0</v>
      </c>
      <c r="X13" s="11">
        <v>0</v>
      </c>
      <c r="Y13" s="29">
        <v>0</v>
      </c>
      <c r="Z13" s="30">
        <v>0</v>
      </c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>
        <v>0</v>
      </c>
      <c r="P14" s="11">
        <v>0</v>
      </c>
      <c r="Q14" s="29">
        <v>0</v>
      </c>
      <c r="R14" s="30">
        <v>0</v>
      </c>
      <c r="S14" s="10">
        <v>0</v>
      </c>
      <c r="T14" s="11">
        <v>0</v>
      </c>
      <c r="U14" s="29">
        <v>0</v>
      </c>
      <c r="V14" s="30">
        <v>0</v>
      </c>
      <c r="W14" s="10">
        <v>0</v>
      </c>
      <c r="X14" s="11">
        <v>0</v>
      </c>
      <c r="Y14" s="29">
        <v>0</v>
      </c>
      <c r="Z14" s="30">
        <v>0</v>
      </c>
      <c r="AE14" s="5" t="s">
        <v>20</v>
      </c>
    </row>
    <row r="15" spans="2:31">
      <c r="B15" s="12" t="s">
        <v>19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>
        <v>0</v>
      </c>
      <c r="J15" s="30">
        <v>0</v>
      </c>
      <c r="K15" s="10">
        <v>0</v>
      </c>
      <c r="L15" s="11">
        <v>0</v>
      </c>
      <c r="M15" s="29">
        <v>0</v>
      </c>
      <c r="N15" s="30">
        <v>0</v>
      </c>
      <c r="O15" s="10">
        <v>0</v>
      </c>
      <c r="P15" s="11">
        <v>0</v>
      </c>
      <c r="Q15" s="29">
        <v>0</v>
      </c>
      <c r="R15" s="30">
        <v>0</v>
      </c>
      <c r="S15" s="10">
        <v>0</v>
      </c>
      <c r="T15" s="11">
        <v>0</v>
      </c>
      <c r="U15" s="29">
        <v>0</v>
      </c>
      <c r="V15" s="30">
        <v>0</v>
      </c>
      <c r="W15" s="10">
        <v>0</v>
      </c>
      <c r="X15" s="11">
        <v>0</v>
      </c>
      <c r="Y15" s="29">
        <v>0</v>
      </c>
      <c r="Z15" s="30">
        <v>0</v>
      </c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>
        <v>0</v>
      </c>
      <c r="P16" s="11">
        <v>0</v>
      </c>
      <c r="Q16" s="29">
        <v>0</v>
      </c>
      <c r="R16" s="30">
        <v>0</v>
      </c>
      <c r="S16" s="10">
        <v>0</v>
      </c>
      <c r="T16" s="11">
        <v>0</v>
      </c>
      <c r="U16" s="29">
        <v>0</v>
      </c>
      <c r="V16" s="30">
        <v>0</v>
      </c>
      <c r="W16" s="10">
        <v>0</v>
      </c>
      <c r="X16" s="11">
        <v>0</v>
      </c>
      <c r="Y16" s="29">
        <v>0</v>
      </c>
      <c r="Z16" s="30">
        <v>0</v>
      </c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>
        <v>0</v>
      </c>
      <c r="V17" s="30">
        <v>0</v>
      </c>
      <c r="W17" s="10">
        <v>0</v>
      </c>
      <c r="X17" s="11">
        <v>0</v>
      </c>
      <c r="Y17" s="29">
        <v>0</v>
      </c>
      <c r="Z17" s="30">
        <v>0</v>
      </c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>
        <v>0</v>
      </c>
      <c r="P18" s="11">
        <v>0</v>
      </c>
      <c r="Q18" s="29">
        <v>0</v>
      </c>
      <c r="R18" s="30">
        <v>0</v>
      </c>
      <c r="S18" s="10">
        <v>0</v>
      </c>
      <c r="T18" s="11">
        <v>0</v>
      </c>
      <c r="U18" s="29">
        <v>0</v>
      </c>
      <c r="V18" s="30">
        <v>0</v>
      </c>
      <c r="W18" s="10">
        <v>0</v>
      </c>
      <c r="X18" s="11">
        <v>0</v>
      </c>
      <c r="Y18" s="29">
        <v>0</v>
      </c>
      <c r="Z18" s="30">
        <v>0</v>
      </c>
      <c r="AE18" s="5"/>
    </row>
    <row r="19" spans="2:31">
      <c r="B19" s="12" t="s">
        <v>26</v>
      </c>
      <c r="C19" s="10">
        <v>0</v>
      </c>
      <c r="D19" s="11">
        <v>0</v>
      </c>
      <c r="E19" s="29">
        <v>0</v>
      </c>
      <c r="F19" s="30">
        <v>0</v>
      </c>
      <c r="G19" s="10">
        <v>0</v>
      </c>
      <c r="H19" s="11">
        <v>0</v>
      </c>
      <c r="I19" s="29">
        <v>0</v>
      </c>
      <c r="J19" s="30">
        <v>0</v>
      </c>
      <c r="K19" s="10">
        <v>-3.4525557253157896E-9</v>
      </c>
      <c r="L19" s="11">
        <v>-3.5354666279910687E-9</v>
      </c>
      <c r="M19" s="29">
        <v>4.7131620165555887E-6</v>
      </c>
      <c r="N19" s="30">
        <v>2.9204024244463503E-6</v>
      </c>
      <c r="O19" s="10">
        <v>3.7062239414561071E-5</v>
      </c>
      <c r="P19" s="11">
        <v>1.6818652439065831E-5</v>
      </c>
      <c r="Q19" s="29">
        <v>2.8812987263837584E-5</v>
      </c>
      <c r="R19" s="30">
        <v>5.4967077046190097E-5</v>
      </c>
      <c r="S19" s="10">
        <v>-5.6245593237290085E-6</v>
      </c>
      <c r="T19" s="11">
        <v>6.4975018801825528E-5</v>
      </c>
      <c r="U19" s="29">
        <v>1.2195796567488278E-5</v>
      </c>
      <c r="V19" s="30">
        <v>7.1825705134262826E-5</v>
      </c>
      <c r="W19" s="10">
        <v>1.9322696601195555E-6</v>
      </c>
      <c r="X19" s="11">
        <v>7.7936362379908789E-5</v>
      </c>
      <c r="Y19" s="29">
        <v>-5.423953119234047E-6</v>
      </c>
      <c r="Z19" s="30">
        <v>8.4308190695777874E-5</v>
      </c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>
        <v>0</v>
      </c>
      <c r="V20" s="30">
        <v>0</v>
      </c>
      <c r="W20" s="10">
        <v>0</v>
      </c>
      <c r="X20" s="11">
        <v>0</v>
      </c>
      <c r="Y20" s="29">
        <v>0</v>
      </c>
      <c r="Z20" s="30">
        <v>0</v>
      </c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>
        <v>0</v>
      </c>
      <c r="V21" s="30">
        <v>0</v>
      </c>
      <c r="W21" s="10">
        <v>0</v>
      </c>
      <c r="X21" s="11">
        <v>0</v>
      </c>
      <c r="Y21" s="29">
        <v>0</v>
      </c>
      <c r="Z21" s="30">
        <v>0</v>
      </c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0</v>
      </c>
      <c r="R22" s="30">
        <v>0</v>
      </c>
      <c r="S22" s="10">
        <v>0</v>
      </c>
      <c r="T22" s="11">
        <v>0</v>
      </c>
      <c r="U22" s="29">
        <v>0</v>
      </c>
      <c r="V22" s="30">
        <v>0</v>
      </c>
      <c r="W22" s="10">
        <v>0</v>
      </c>
      <c r="X22" s="11">
        <v>0</v>
      </c>
      <c r="Y22" s="29">
        <v>0</v>
      </c>
      <c r="Z22" s="30">
        <v>0</v>
      </c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>
        <v>0</v>
      </c>
      <c r="V25" s="30">
        <v>0</v>
      </c>
      <c r="W25" s="10">
        <v>0</v>
      </c>
      <c r="X25" s="11">
        <v>0</v>
      </c>
      <c r="Y25" s="29">
        <v>0</v>
      </c>
      <c r="Z25" s="30">
        <v>0</v>
      </c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>
        <v>0</v>
      </c>
      <c r="P26" s="11">
        <v>0</v>
      </c>
      <c r="Q26" s="29">
        <v>0</v>
      </c>
      <c r="R26" s="30">
        <v>0</v>
      </c>
      <c r="S26" s="10">
        <v>0</v>
      </c>
      <c r="T26" s="11">
        <v>0</v>
      </c>
      <c r="U26" s="29">
        <v>0</v>
      </c>
      <c r="V26" s="30">
        <v>0</v>
      </c>
      <c r="W26" s="10">
        <v>0</v>
      </c>
      <c r="X26" s="11">
        <v>0</v>
      </c>
      <c r="Y26" s="29">
        <v>0</v>
      </c>
      <c r="Z26" s="30">
        <v>0</v>
      </c>
    </row>
    <row r="27" spans="2:31">
      <c r="B27" s="13" t="s">
        <v>34</v>
      </c>
      <c r="C27" s="14">
        <v>1.3300000000000001E-2</v>
      </c>
      <c r="D27" s="15">
        <v>1</v>
      </c>
      <c r="E27" s="31">
        <v>6.5000000000000006E-3</v>
      </c>
      <c r="F27" s="32">
        <v>1</v>
      </c>
      <c r="G27" s="14">
        <v>8.3093614382054905E-3</v>
      </c>
      <c r="H27" s="15">
        <v>1</v>
      </c>
      <c r="I27" s="31">
        <v>4.2339136915019405E-3</v>
      </c>
      <c r="J27" s="32">
        <v>1</v>
      </c>
      <c r="K27" s="14">
        <v>3.8533106456473099E-3</v>
      </c>
      <c r="L27" s="15">
        <v>1.0000000000000002</v>
      </c>
      <c r="M27" s="31">
        <v>7.3000000000000001E-3</v>
      </c>
      <c r="N27" s="32">
        <v>1</v>
      </c>
      <c r="O27" s="14">
        <v>1.6299999999999999E-2</v>
      </c>
      <c r="P27" s="15">
        <v>0.99999999999999978</v>
      </c>
      <c r="Q27" s="31">
        <v>1.09E-2</v>
      </c>
      <c r="R27" s="32">
        <v>1</v>
      </c>
      <c r="S27" s="14">
        <v>3.7000000000000002E-3</v>
      </c>
      <c r="T27" s="15">
        <v>0.99999999999999989</v>
      </c>
      <c r="U27" s="31">
        <v>3.8E-3</v>
      </c>
      <c r="V27" s="32">
        <v>0.99999999999999989</v>
      </c>
      <c r="W27" s="14">
        <v>6.9999999999999999E-4</v>
      </c>
      <c r="X27" s="15">
        <v>1</v>
      </c>
      <c r="Y27" s="31">
        <v>2.3999999999999998E-3</v>
      </c>
      <c r="Z27" s="32">
        <v>1</v>
      </c>
    </row>
    <row r="28" spans="2:31">
      <c r="B28" s="35" t="s">
        <v>40</v>
      </c>
      <c r="C28" s="45">
        <v>3687</v>
      </c>
      <c r="D28" s="46"/>
      <c r="E28" s="47">
        <v>1802</v>
      </c>
      <c r="F28" s="48"/>
      <c r="G28" s="45">
        <v>2310</v>
      </c>
      <c r="H28" s="46"/>
      <c r="I28" s="47">
        <v>1166</v>
      </c>
      <c r="J28" s="48"/>
      <c r="K28" s="45">
        <v>1057.57</v>
      </c>
      <c r="L28" s="46"/>
      <c r="M28" s="47">
        <v>1978.77</v>
      </c>
      <c r="N28" s="48"/>
      <c r="O28" s="45">
        <v>4399.37</v>
      </c>
      <c r="P28" s="46"/>
      <c r="Q28" s="47">
        <v>2982.87</v>
      </c>
      <c r="R28" s="48"/>
      <c r="S28" s="45">
        <v>1021.65</v>
      </c>
      <c r="T28" s="46"/>
      <c r="U28" s="47">
        <v>1028.3800000000001</v>
      </c>
      <c r="V28" s="48"/>
      <c r="W28" s="45">
        <v>194.7</v>
      </c>
      <c r="X28" s="46"/>
      <c r="Y28" s="47">
        <v>659.06</v>
      </c>
      <c r="Z28" s="48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3" t="s">
        <v>0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5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1.3300000000000003E-2</v>
      </c>
      <c r="D34" s="19">
        <v>1</v>
      </c>
      <c r="E34" s="33">
        <v>6.5000000000000014E-3</v>
      </c>
      <c r="F34" s="34">
        <v>1</v>
      </c>
      <c r="G34" s="18">
        <v>8.3093614382054905E-3</v>
      </c>
      <c r="H34" s="19">
        <v>1</v>
      </c>
      <c r="I34" s="33">
        <v>4.2339136915019405E-3</v>
      </c>
      <c r="J34" s="34">
        <v>1</v>
      </c>
      <c r="K34" s="18">
        <v>3.8533106456473099E-3</v>
      </c>
      <c r="L34" s="19">
        <v>1</v>
      </c>
      <c r="M34" s="33">
        <v>7.2999999999999992E-3</v>
      </c>
      <c r="N34" s="34">
        <v>1</v>
      </c>
      <c r="O34" s="18">
        <v>1.6299999999999999E-2</v>
      </c>
      <c r="P34" s="19">
        <v>1</v>
      </c>
      <c r="Q34" s="33">
        <v>1.09E-2</v>
      </c>
      <c r="R34" s="34">
        <v>1</v>
      </c>
      <c r="S34" s="18">
        <v>3.7000000000000002E-3</v>
      </c>
      <c r="T34" s="19">
        <v>1</v>
      </c>
      <c r="U34" s="33">
        <v>3.8E-3</v>
      </c>
      <c r="V34" s="34">
        <v>1</v>
      </c>
      <c r="W34" s="18">
        <v>6.9999999999999999E-4</v>
      </c>
      <c r="X34" s="19">
        <v>1</v>
      </c>
      <c r="Y34" s="33">
        <v>2.3999999999999994E-3</v>
      </c>
      <c r="Z34" s="34">
        <v>1</v>
      </c>
    </row>
    <row r="35" spans="2:26">
      <c r="B35" s="12" t="s">
        <v>36</v>
      </c>
      <c r="C35" s="10">
        <v>0</v>
      </c>
      <c r="D35" s="11">
        <v>0</v>
      </c>
      <c r="E35" s="29">
        <v>0</v>
      </c>
      <c r="F35" s="30">
        <v>0</v>
      </c>
      <c r="G35" s="10">
        <v>0</v>
      </c>
      <c r="H35" s="11">
        <v>0</v>
      </c>
      <c r="I35" s="29">
        <v>0</v>
      </c>
      <c r="J35" s="30">
        <v>0</v>
      </c>
      <c r="K35" s="10">
        <v>0</v>
      </c>
      <c r="L35" s="11">
        <v>0</v>
      </c>
      <c r="M35" s="29">
        <v>0</v>
      </c>
      <c r="N35" s="30">
        <v>0</v>
      </c>
      <c r="O35" s="10">
        <v>0</v>
      </c>
      <c r="P35" s="11">
        <v>0</v>
      </c>
      <c r="Q35" s="29">
        <v>0</v>
      </c>
      <c r="R35" s="30">
        <v>0</v>
      </c>
      <c r="S35" s="10">
        <v>0</v>
      </c>
      <c r="T35" s="11">
        <v>0</v>
      </c>
      <c r="U35" s="29">
        <v>0</v>
      </c>
      <c r="V35" s="30">
        <v>0</v>
      </c>
      <c r="W35" s="10">
        <v>0</v>
      </c>
      <c r="X35" s="11">
        <v>0</v>
      </c>
      <c r="Y35" s="29">
        <v>0</v>
      </c>
      <c r="Z35" s="30">
        <v>0</v>
      </c>
    </row>
    <row r="36" spans="2:26">
      <c r="B36" s="13" t="s">
        <v>34</v>
      </c>
      <c r="C36" s="14">
        <v>1.3300000000000001E-2</v>
      </c>
      <c r="D36" s="15">
        <v>1</v>
      </c>
      <c r="E36" s="31">
        <v>6.5000000000000006E-3</v>
      </c>
      <c r="F36" s="32">
        <v>1</v>
      </c>
      <c r="G36" s="14">
        <v>8.3093614382054905E-3</v>
      </c>
      <c r="H36" s="15">
        <v>1</v>
      </c>
      <c r="I36" s="31">
        <v>4.2339136915019405E-3</v>
      </c>
      <c r="J36" s="32">
        <v>1</v>
      </c>
      <c r="K36" s="14">
        <v>3.8533106456473099E-3</v>
      </c>
      <c r="L36" s="15">
        <v>1</v>
      </c>
      <c r="M36" s="31">
        <v>7.3000000000000001E-3</v>
      </c>
      <c r="N36" s="32">
        <v>1</v>
      </c>
      <c r="O36" s="14">
        <v>1.6299999999999999E-2</v>
      </c>
      <c r="P36" s="15">
        <v>1</v>
      </c>
      <c r="Q36" s="31">
        <v>1.09E-2</v>
      </c>
      <c r="R36" s="32">
        <v>1</v>
      </c>
      <c r="S36" s="14">
        <v>3.7000000000000002E-3</v>
      </c>
      <c r="T36" s="15">
        <v>1</v>
      </c>
      <c r="U36" s="31">
        <v>3.8E-3</v>
      </c>
      <c r="V36" s="32">
        <v>1</v>
      </c>
      <c r="W36" s="14">
        <v>6.9999999999999999E-4</v>
      </c>
      <c r="X36" s="15">
        <v>1</v>
      </c>
      <c r="Y36" s="31">
        <v>2.3999999999999998E-3</v>
      </c>
      <c r="Z36" s="32">
        <v>1</v>
      </c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3" t="s">
        <v>0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5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1.3300000000000003E-2</v>
      </c>
      <c r="D41" s="19">
        <v>1</v>
      </c>
      <c r="E41" s="33">
        <v>6.5000000000000014E-3</v>
      </c>
      <c r="F41" s="34">
        <v>1</v>
      </c>
      <c r="G41" s="18">
        <v>8.3093614382054905E-3</v>
      </c>
      <c r="H41" s="19">
        <v>1</v>
      </c>
      <c r="I41" s="33">
        <v>4.2339136915019405E-3</v>
      </c>
      <c r="J41" s="34">
        <v>1</v>
      </c>
      <c r="K41" s="18">
        <v>3.8533106456473099E-3</v>
      </c>
      <c r="L41" s="19">
        <v>1</v>
      </c>
      <c r="M41" s="33">
        <v>7.2952868379834454E-3</v>
      </c>
      <c r="N41" s="34">
        <v>0.99999707959757556</v>
      </c>
      <c r="O41" s="18">
        <v>1.626293776058544E-2</v>
      </c>
      <c r="P41" s="19">
        <v>0.99998318134756081</v>
      </c>
      <c r="Q41" s="33">
        <v>1.0871187012736164E-2</v>
      </c>
      <c r="R41" s="34">
        <v>0.99994503292295378</v>
      </c>
      <c r="S41" s="18">
        <v>3.7056245593237291E-3</v>
      </c>
      <c r="T41" s="19">
        <v>0.99993502498119813</v>
      </c>
      <c r="U41" s="33">
        <v>3.7878042034325114E-3</v>
      </c>
      <c r="V41" s="34">
        <v>0.99992817429486569</v>
      </c>
      <c r="W41" s="18">
        <v>6.980677303398805E-4</v>
      </c>
      <c r="X41" s="19">
        <v>0.99992206363762015</v>
      </c>
      <c r="Y41" s="33">
        <v>2.4054239531192336E-3</v>
      </c>
      <c r="Z41" s="34">
        <v>0.99991569180930417</v>
      </c>
    </row>
    <row r="42" spans="2:26">
      <c r="B42" s="12" t="s">
        <v>38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>
        <v>0</v>
      </c>
      <c r="J42" s="30">
        <v>0</v>
      </c>
      <c r="K42" s="10">
        <v>0</v>
      </c>
      <c r="L42" s="11">
        <v>0</v>
      </c>
      <c r="M42" s="29">
        <v>4.7131620165555887E-6</v>
      </c>
      <c r="N42" s="30">
        <v>2.9204024244463503E-6</v>
      </c>
      <c r="O42" s="10">
        <v>3.7062239414561078E-5</v>
      </c>
      <c r="P42" s="11">
        <v>1.6818652439065831E-5</v>
      </c>
      <c r="Q42" s="29">
        <v>2.8812987263837584E-5</v>
      </c>
      <c r="R42" s="30">
        <v>5.4967077046190097E-5</v>
      </c>
      <c r="S42" s="10">
        <v>-5.6245593237290085E-6</v>
      </c>
      <c r="T42" s="11">
        <v>6.4975018801825542E-5</v>
      </c>
      <c r="U42" s="29">
        <v>1.2195796567488278E-5</v>
      </c>
      <c r="V42" s="30">
        <v>7.1825705134262826E-5</v>
      </c>
      <c r="W42" s="10">
        <v>1.9322696601195559E-6</v>
      </c>
      <c r="X42" s="11">
        <v>7.7936362379908775E-5</v>
      </c>
      <c r="Y42" s="29">
        <v>-5.4239531192340479E-6</v>
      </c>
      <c r="Z42" s="30">
        <v>8.430819069577786E-5</v>
      </c>
    </row>
    <row r="43" spans="2:26">
      <c r="B43" s="13" t="s">
        <v>34</v>
      </c>
      <c r="C43" s="14">
        <v>1.3300000000000001E-2</v>
      </c>
      <c r="D43" s="15">
        <v>1</v>
      </c>
      <c r="E43" s="31">
        <v>6.5000000000000006E-3</v>
      </c>
      <c r="F43" s="32">
        <v>1</v>
      </c>
      <c r="G43" s="14">
        <v>8.3093614382054905E-3</v>
      </c>
      <c r="H43" s="15">
        <v>1</v>
      </c>
      <c r="I43" s="31">
        <v>4.2339136915019405E-3</v>
      </c>
      <c r="J43" s="32">
        <v>1</v>
      </c>
      <c r="K43" s="14">
        <v>3.8533106456473099E-3</v>
      </c>
      <c r="L43" s="15">
        <v>1</v>
      </c>
      <c r="M43" s="31">
        <v>7.3000000000000001E-3</v>
      </c>
      <c r="N43" s="32">
        <v>1</v>
      </c>
      <c r="O43" s="14">
        <v>1.6299999999999999E-2</v>
      </c>
      <c r="P43" s="15">
        <v>0.99999999999999989</v>
      </c>
      <c r="Q43" s="31">
        <v>1.09E-2</v>
      </c>
      <c r="R43" s="32">
        <v>1</v>
      </c>
      <c r="S43" s="14">
        <v>3.7000000000000002E-3</v>
      </c>
      <c r="T43" s="15">
        <v>1</v>
      </c>
      <c r="U43" s="31">
        <v>3.8E-3</v>
      </c>
      <c r="V43" s="32">
        <v>1</v>
      </c>
      <c r="W43" s="14">
        <v>6.9999999999999999E-4</v>
      </c>
      <c r="X43" s="15">
        <v>1</v>
      </c>
      <c r="Y43" s="31">
        <v>2.3999999999999998E-3</v>
      </c>
      <c r="Z43" s="32">
        <v>1</v>
      </c>
    </row>
    <row r="45" spans="2:26" ht="15.75">
      <c r="C45" s="53" t="s">
        <v>0</v>
      </c>
      <c r="D45" s="54"/>
      <c r="E45" s="54"/>
      <c r="F45" s="54"/>
      <c r="G45" s="54"/>
      <c r="H45" s="54"/>
      <c r="I45" s="54"/>
      <c r="J45" s="55"/>
    </row>
    <row r="46" spans="2:26" ht="15.75">
      <c r="B46" s="23" t="s">
        <v>39</v>
      </c>
      <c r="C46" s="51" t="str">
        <f ca="1">CONCATENATE(INDIRECT(CONCATENATE($C$2,C4))," - ",INDIRECT(CONCATENATE($C$2,G4))," ",$B$4)</f>
        <v>ינואר - מרץ 2019</v>
      </c>
      <c r="D46" s="52"/>
      <c r="E46" s="49" t="str">
        <f ca="1">CONCATENATE(INDIRECT(CONCATENATE($C$2,C4))," - ",INDIRECT(CONCATENATE($C$2,M4))," ",$B$4)</f>
        <v>ינואר - יוני 2019</v>
      </c>
      <c r="F46" s="50"/>
      <c r="G46" s="51" t="str">
        <f ca="1">CONCATENATE(INDIRECT(CONCATENATE($C$2,C4))," - ",INDIRECT(CONCATENATE($C$2,S4))," ",$B$4)</f>
        <v>ינואר - ספטמבר 2019</v>
      </c>
      <c r="H46" s="52"/>
      <c r="I46" s="49" t="str">
        <f ca="1">CONCATENATE(INDIRECT(CONCATENATE($C$2,C4))," - ",INDIRECT(CONCATENATE($C$2,Y4))," ",$B$4)</f>
        <v>ינואר - דצמבר 2019</v>
      </c>
      <c r="J46" s="50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f>(C8+1)*(E8+1)*(G8+1)-1</f>
        <v>0</v>
      </c>
      <c r="D48" s="11">
        <f>H8</f>
        <v>4.237875228029897E-2</v>
      </c>
      <c r="E48" s="29">
        <f t="shared" ref="E48:E66" si="0">(I8+1)*(K8+1)*(M8+1)*(C48+1)-1</f>
        <v>0</v>
      </c>
      <c r="F48" s="30">
        <f>N8</f>
        <v>3.9406005631827813E-2</v>
      </c>
      <c r="G48" s="10">
        <f>(O8+1)*(Q8+1)*(S8+1)*(E48+1)-1</f>
        <v>1.2243124221322788E-5</v>
      </c>
      <c r="H48" s="11">
        <f>T8</f>
        <v>4.7848531718869707E-2</v>
      </c>
      <c r="I48" s="29">
        <f>(Y8+1)*(U8+1)*(W8+1)*(G48+1)-1</f>
        <v>4.5141949525095981E-5</v>
      </c>
      <c r="J48" s="30">
        <f>Z8</f>
        <v>4.4563838577717112E-2</v>
      </c>
    </row>
    <row r="49" spans="2:10">
      <c r="B49" s="12" t="s">
        <v>7</v>
      </c>
      <c r="C49" s="10">
        <f t="shared" ref="C49:C67" si="1">(C9+1)*(E9+1)*(G9+1)-1</f>
        <v>2.8361055138978353E-2</v>
      </c>
      <c r="D49" s="11">
        <f t="shared" ref="D49:D67" si="2">H9</f>
        <v>0.95762124771970114</v>
      </c>
      <c r="E49" s="29">
        <f t="shared" si="0"/>
        <v>4.4257405716288112E-2</v>
      </c>
      <c r="F49" s="30">
        <f t="shared" ref="F49:F67" si="3">N9</f>
        <v>0.96059107396574772</v>
      </c>
      <c r="G49" s="10">
        <f t="shared" ref="G49:G67" si="4">(O9+1)*(Q9+1)*(S9+1)*(E49+1)-1</f>
        <v>7.6739375580360703E-2</v>
      </c>
      <c r="H49" s="11">
        <f t="shared" ref="H49:H66" si="5">T9</f>
        <v>0.9520864932623283</v>
      </c>
      <c r="I49" s="29">
        <f t="shared" ref="I49:I67" si="6">(Y9+1)*(U9+1)*(W9+1)*(G49+1)-1</f>
        <v>8.4138423014017416E-2</v>
      </c>
      <c r="J49" s="30">
        <f t="shared" ref="J49:J67" si="7">Z9</f>
        <v>0.95535185323158711</v>
      </c>
    </row>
    <row r="50" spans="2:10">
      <c r="B50" s="12" t="s">
        <v>9</v>
      </c>
      <c r="C50" s="10">
        <f t="shared" si="1"/>
        <v>0</v>
      </c>
      <c r="D50" s="11">
        <f t="shared" si="2"/>
        <v>0</v>
      </c>
      <c r="E50" s="29">
        <f t="shared" si="0"/>
        <v>0</v>
      </c>
      <c r="F50" s="30">
        <f t="shared" si="3"/>
        <v>0</v>
      </c>
      <c r="G50" s="10">
        <f t="shared" si="4"/>
        <v>0</v>
      </c>
      <c r="H50" s="11">
        <f t="shared" si="5"/>
        <v>0</v>
      </c>
      <c r="I50" s="29">
        <f t="shared" si="6"/>
        <v>0</v>
      </c>
      <c r="J50" s="30">
        <f t="shared" si="7"/>
        <v>0</v>
      </c>
    </row>
    <row r="51" spans="2:10">
      <c r="B51" s="12" t="s">
        <v>11</v>
      </c>
      <c r="C51" s="10">
        <f t="shared" si="1"/>
        <v>0</v>
      </c>
      <c r="D51" s="11">
        <f t="shared" si="2"/>
        <v>0</v>
      </c>
      <c r="E51" s="29">
        <f t="shared" si="0"/>
        <v>0</v>
      </c>
      <c r="F51" s="30">
        <f t="shared" si="3"/>
        <v>0</v>
      </c>
      <c r="G51" s="10">
        <f t="shared" si="4"/>
        <v>0</v>
      </c>
      <c r="H51" s="11">
        <f t="shared" si="5"/>
        <v>0</v>
      </c>
      <c r="I51" s="29">
        <f t="shared" si="6"/>
        <v>0</v>
      </c>
      <c r="J51" s="30">
        <f t="shared" si="7"/>
        <v>0</v>
      </c>
    </row>
    <row r="52" spans="2:10">
      <c r="B52" s="12" t="s">
        <v>13</v>
      </c>
      <c r="C52" s="10">
        <f t="shared" si="1"/>
        <v>0</v>
      </c>
      <c r="D52" s="11">
        <f t="shared" si="2"/>
        <v>0</v>
      </c>
      <c r="E52" s="29">
        <f t="shared" si="0"/>
        <v>0</v>
      </c>
      <c r="F52" s="30">
        <f t="shared" si="3"/>
        <v>0</v>
      </c>
      <c r="G52" s="10">
        <f t="shared" si="4"/>
        <v>0</v>
      </c>
      <c r="H52" s="11">
        <f t="shared" si="5"/>
        <v>0</v>
      </c>
      <c r="I52" s="29">
        <f t="shared" si="6"/>
        <v>0</v>
      </c>
      <c r="J52" s="30">
        <f t="shared" si="7"/>
        <v>0</v>
      </c>
    </row>
    <row r="53" spans="2:10">
      <c r="B53" s="12" t="s">
        <v>15</v>
      </c>
      <c r="C53" s="10">
        <f t="shared" si="1"/>
        <v>0</v>
      </c>
      <c r="D53" s="11">
        <f t="shared" si="2"/>
        <v>0</v>
      </c>
      <c r="E53" s="29">
        <f t="shared" si="0"/>
        <v>0</v>
      </c>
      <c r="F53" s="30">
        <f t="shared" si="3"/>
        <v>0</v>
      </c>
      <c r="G53" s="10">
        <f t="shared" si="4"/>
        <v>0</v>
      </c>
      <c r="H53" s="11">
        <f t="shared" si="5"/>
        <v>0</v>
      </c>
      <c r="I53" s="29">
        <f t="shared" si="6"/>
        <v>0</v>
      </c>
      <c r="J53" s="30">
        <f t="shared" si="7"/>
        <v>0</v>
      </c>
    </row>
    <row r="54" spans="2:10">
      <c r="B54" s="12" t="s">
        <v>17</v>
      </c>
      <c r="C54" s="10">
        <f t="shared" si="1"/>
        <v>0</v>
      </c>
      <c r="D54" s="11">
        <f t="shared" si="2"/>
        <v>0</v>
      </c>
      <c r="E54" s="29">
        <f t="shared" si="0"/>
        <v>0</v>
      </c>
      <c r="F54" s="30">
        <f t="shared" si="3"/>
        <v>0</v>
      </c>
      <c r="G54" s="10">
        <f t="shared" si="4"/>
        <v>0</v>
      </c>
      <c r="H54" s="11">
        <f t="shared" si="5"/>
        <v>0</v>
      </c>
      <c r="I54" s="29">
        <f t="shared" si="6"/>
        <v>0</v>
      </c>
      <c r="J54" s="30">
        <f t="shared" si="7"/>
        <v>0</v>
      </c>
    </row>
    <row r="55" spans="2:10">
      <c r="B55" s="12" t="s">
        <v>19</v>
      </c>
      <c r="C55" s="10">
        <f t="shared" si="1"/>
        <v>0</v>
      </c>
      <c r="D55" s="11">
        <f t="shared" si="2"/>
        <v>0</v>
      </c>
      <c r="E55" s="29">
        <f t="shared" si="0"/>
        <v>0</v>
      </c>
      <c r="F55" s="30">
        <f t="shared" si="3"/>
        <v>0</v>
      </c>
      <c r="G55" s="10">
        <f t="shared" si="4"/>
        <v>0</v>
      </c>
      <c r="H55" s="11">
        <f t="shared" si="5"/>
        <v>0</v>
      </c>
      <c r="I55" s="29">
        <f t="shared" si="6"/>
        <v>0</v>
      </c>
      <c r="J55" s="30">
        <f t="shared" si="7"/>
        <v>0</v>
      </c>
    </row>
    <row r="56" spans="2:10">
      <c r="B56" s="12" t="s">
        <v>21</v>
      </c>
      <c r="C56" s="10">
        <f t="shared" si="1"/>
        <v>0</v>
      </c>
      <c r="D56" s="11">
        <f t="shared" si="2"/>
        <v>0</v>
      </c>
      <c r="E56" s="29">
        <f t="shared" si="0"/>
        <v>0</v>
      </c>
      <c r="F56" s="30">
        <f t="shared" si="3"/>
        <v>0</v>
      </c>
      <c r="G56" s="10">
        <f t="shared" si="4"/>
        <v>0</v>
      </c>
      <c r="H56" s="11">
        <f t="shared" si="5"/>
        <v>0</v>
      </c>
      <c r="I56" s="29">
        <f t="shared" si="6"/>
        <v>0</v>
      </c>
      <c r="J56" s="30">
        <f t="shared" si="7"/>
        <v>0</v>
      </c>
    </row>
    <row r="57" spans="2:10">
      <c r="B57" s="12" t="s">
        <v>23</v>
      </c>
      <c r="C57" s="10">
        <f t="shared" si="1"/>
        <v>0</v>
      </c>
      <c r="D57" s="11">
        <f t="shared" si="2"/>
        <v>0</v>
      </c>
      <c r="E57" s="29">
        <f t="shared" si="0"/>
        <v>0</v>
      </c>
      <c r="F57" s="30">
        <f t="shared" si="3"/>
        <v>0</v>
      </c>
      <c r="G57" s="10">
        <f t="shared" si="4"/>
        <v>0</v>
      </c>
      <c r="H57" s="11">
        <f t="shared" si="5"/>
        <v>0</v>
      </c>
      <c r="I57" s="29">
        <f t="shared" si="6"/>
        <v>0</v>
      </c>
      <c r="J57" s="30">
        <f t="shared" si="7"/>
        <v>0</v>
      </c>
    </row>
    <row r="58" spans="2:10">
      <c r="B58" s="12" t="s">
        <v>25</v>
      </c>
      <c r="C58" s="10">
        <f t="shared" si="1"/>
        <v>0</v>
      </c>
      <c r="D58" s="11">
        <f t="shared" si="2"/>
        <v>0</v>
      </c>
      <c r="E58" s="29">
        <f t="shared" si="0"/>
        <v>0</v>
      </c>
      <c r="F58" s="30">
        <f t="shared" si="3"/>
        <v>0</v>
      </c>
      <c r="G58" s="10">
        <f t="shared" si="4"/>
        <v>0</v>
      </c>
      <c r="H58" s="11">
        <f t="shared" si="5"/>
        <v>0</v>
      </c>
      <c r="I58" s="29">
        <f t="shared" si="6"/>
        <v>0</v>
      </c>
      <c r="J58" s="30">
        <f t="shared" si="7"/>
        <v>0</v>
      </c>
    </row>
    <row r="59" spans="2:10">
      <c r="B59" s="12" t="s">
        <v>26</v>
      </c>
      <c r="C59" s="10">
        <f t="shared" si="1"/>
        <v>0</v>
      </c>
      <c r="D59" s="11">
        <f t="shared" si="2"/>
        <v>0</v>
      </c>
      <c r="E59" s="29">
        <f t="shared" si="0"/>
        <v>4.7097094444392695E-6</v>
      </c>
      <c r="F59" s="30">
        <f t="shared" si="3"/>
        <v>2.9204024244463503E-6</v>
      </c>
      <c r="G59" s="10">
        <f t="shared" si="4"/>
        <v>6.4961357914228302E-5</v>
      </c>
      <c r="H59" s="11">
        <f t="shared" si="5"/>
        <v>6.4975018801825528E-5</v>
      </c>
      <c r="I59" s="29">
        <f t="shared" si="6"/>
        <v>7.3665983385540201E-5</v>
      </c>
      <c r="J59" s="30">
        <f t="shared" si="7"/>
        <v>8.4308190695777874E-5</v>
      </c>
    </row>
    <row r="60" spans="2:10">
      <c r="B60" s="12" t="s">
        <v>27</v>
      </c>
      <c r="C60" s="10">
        <f t="shared" si="1"/>
        <v>0</v>
      </c>
      <c r="D60" s="11">
        <f t="shared" si="2"/>
        <v>0</v>
      </c>
      <c r="E60" s="29">
        <f t="shared" si="0"/>
        <v>0</v>
      </c>
      <c r="F60" s="30">
        <f t="shared" si="3"/>
        <v>0</v>
      </c>
      <c r="G60" s="10">
        <f t="shared" si="4"/>
        <v>0</v>
      </c>
      <c r="H60" s="11">
        <f t="shared" si="5"/>
        <v>0</v>
      </c>
      <c r="I60" s="29">
        <f t="shared" si="6"/>
        <v>0</v>
      </c>
      <c r="J60" s="30">
        <f t="shared" si="7"/>
        <v>0</v>
      </c>
    </row>
    <row r="61" spans="2:10">
      <c r="B61" s="12" t="s">
        <v>28</v>
      </c>
      <c r="C61" s="10">
        <f t="shared" si="1"/>
        <v>0</v>
      </c>
      <c r="D61" s="11">
        <f t="shared" si="2"/>
        <v>0</v>
      </c>
      <c r="E61" s="29">
        <f t="shared" si="0"/>
        <v>0</v>
      </c>
      <c r="F61" s="30">
        <f t="shared" si="3"/>
        <v>0</v>
      </c>
      <c r="G61" s="10">
        <f t="shared" si="4"/>
        <v>0</v>
      </c>
      <c r="H61" s="11">
        <f t="shared" si="5"/>
        <v>0</v>
      </c>
      <c r="I61" s="29">
        <f t="shared" si="6"/>
        <v>0</v>
      </c>
      <c r="J61" s="30">
        <f t="shared" si="7"/>
        <v>0</v>
      </c>
    </row>
    <row r="62" spans="2:10">
      <c r="B62" s="12" t="s">
        <v>29</v>
      </c>
      <c r="C62" s="10">
        <f t="shared" si="1"/>
        <v>0</v>
      </c>
      <c r="D62" s="11">
        <f t="shared" si="2"/>
        <v>0</v>
      </c>
      <c r="E62" s="29">
        <f t="shared" si="0"/>
        <v>0</v>
      </c>
      <c r="F62" s="30">
        <f t="shared" si="3"/>
        <v>0</v>
      </c>
      <c r="G62" s="10">
        <f t="shared" si="4"/>
        <v>0</v>
      </c>
      <c r="H62" s="11">
        <f t="shared" si="5"/>
        <v>0</v>
      </c>
      <c r="I62" s="29">
        <f t="shared" si="6"/>
        <v>0</v>
      </c>
      <c r="J62" s="30">
        <f t="shared" si="7"/>
        <v>0</v>
      </c>
    </row>
    <row r="63" spans="2:10">
      <c r="B63" s="12" t="s">
        <v>30</v>
      </c>
      <c r="C63" s="10">
        <f t="shared" si="1"/>
        <v>0</v>
      </c>
      <c r="D63" s="11">
        <f t="shared" si="2"/>
        <v>0</v>
      </c>
      <c r="E63" s="29">
        <f t="shared" si="0"/>
        <v>0</v>
      </c>
      <c r="F63" s="30">
        <f t="shared" si="3"/>
        <v>0</v>
      </c>
      <c r="G63" s="10">
        <f t="shared" si="4"/>
        <v>0</v>
      </c>
      <c r="H63" s="11">
        <f t="shared" si="5"/>
        <v>0</v>
      </c>
      <c r="I63" s="29">
        <f t="shared" si="6"/>
        <v>0</v>
      </c>
      <c r="J63" s="30">
        <f t="shared" si="7"/>
        <v>0</v>
      </c>
    </row>
    <row r="64" spans="2:10">
      <c r="B64" s="12" t="s">
        <v>31</v>
      </c>
      <c r="C64" s="10">
        <f t="shared" si="1"/>
        <v>0</v>
      </c>
      <c r="D64" s="11">
        <f t="shared" si="2"/>
        <v>0</v>
      </c>
      <c r="E64" s="29">
        <f t="shared" si="0"/>
        <v>0</v>
      </c>
      <c r="F64" s="30">
        <f t="shared" si="3"/>
        <v>0</v>
      </c>
      <c r="G64" s="10">
        <f t="shared" si="4"/>
        <v>0</v>
      </c>
      <c r="H64" s="11">
        <f t="shared" si="5"/>
        <v>0</v>
      </c>
      <c r="I64" s="29">
        <f t="shared" si="6"/>
        <v>0</v>
      </c>
      <c r="J64" s="30">
        <f t="shared" si="7"/>
        <v>0</v>
      </c>
    </row>
    <row r="65" spans="2:10">
      <c r="B65" s="12" t="s">
        <v>32</v>
      </c>
      <c r="C65" s="10">
        <f t="shared" si="1"/>
        <v>0</v>
      </c>
      <c r="D65" s="11">
        <f t="shared" si="2"/>
        <v>0</v>
      </c>
      <c r="E65" s="29">
        <f t="shared" si="0"/>
        <v>0</v>
      </c>
      <c r="F65" s="30">
        <f t="shared" si="3"/>
        <v>0</v>
      </c>
      <c r="G65" s="10">
        <f t="shared" si="4"/>
        <v>0</v>
      </c>
      <c r="H65" s="11">
        <f t="shared" si="5"/>
        <v>0</v>
      </c>
      <c r="I65" s="29">
        <f t="shared" si="6"/>
        <v>0</v>
      </c>
      <c r="J65" s="30">
        <f t="shared" si="7"/>
        <v>0</v>
      </c>
    </row>
    <row r="66" spans="2:10">
      <c r="B66" s="12" t="s">
        <v>33</v>
      </c>
      <c r="C66" s="10">
        <f t="shared" si="1"/>
        <v>0</v>
      </c>
      <c r="D66" s="11">
        <f t="shared" si="2"/>
        <v>0</v>
      </c>
      <c r="E66" s="29">
        <f t="shared" si="0"/>
        <v>0</v>
      </c>
      <c r="F66" s="30">
        <f t="shared" si="3"/>
        <v>0</v>
      </c>
      <c r="G66" s="10">
        <f t="shared" si="4"/>
        <v>0</v>
      </c>
      <c r="H66" s="11">
        <f t="shared" si="5"/>
        <v>0</v>
      </c>
      <c r="I66" s="29">
        <f t="shared" si="6"/>
        <v>0</v>
      </c>
      <c r="J66" s="30">
        <f t="shared" si="7"/>
        <v>0</v>
      </c>
    </row>
    <row r="67" spans="2:10">
      <c r="B67" s="13" t="s">
        <v>44</v>
      </c>
      <c r="C67" s="41">
        <f t="shared" si="1"/>
        <v>2.8361055138978353E-2</v>
      </c>
      <c r="D67" s="42">
        <f t="shared" si="2"/>
        <v>1</v>
      </c>
      <c r="E67" s="37">
        <f>(I27+1)*(K27+1)*(M27+1)*(C67+1)-1</f>
        <v>4.4262288233528846E-2</v>
      </c>
      <c r="F67" s="38">
        <f t="shared" si="3"/>
        <v>1</v>
      </c>
      <c r="G67" s="41">
        <f t="shared" si="4"/>
        <v>7.6821308053481863E-2</v>
      </c>
      <c r="H67" s="15">
        <v>1</v>
      </c>
      <c r="I67" s="37">
        <f t="shared" si="6"/>
        <v>8.4265875968284609E-2</v>
      </c>
      <c r="J67" s="38">
        <f t="shared" si="7"/>
        <v>1</v>
      </c>
    </row>
    <row r="68" spans="2:10">
      <c r="B68" s="35" t="s">
        <v>40</v>
      </c>
      <c r="C68" s="45">
        <f>C28+E28+G28</f>
        <v>7799</v>
      </c>
      <c r="D68" s="46"/>
      <c r="E68" s="47">
        <f>I28+K28+M28+C68</f>
        <v>12001.34</v>
      </c>
      <c r="F68" s="48"/>
      <c r="G68" s="45">
        <f>O28+Q28+S28+E68</f>
        <v>20405.23</v>
      </c>
      <c r="H68" s="46"/>
      <c r="I68" s="47">
        <f>G68+U28+W28+Y28</f>
        <v>22287.370000000003</v>
      </c>
      <c r="J68" s="48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53" t="s">
        <v>0</v>
      </c>
      <c r="D70" s="54"/>
      <c r="E70" s="54"/>
      <c r="F70" s="54"/>
      <c r="G70" s="54"/>
      <c r="H70" s="54"/>
      <c r="I70" s="54"/>
      <c r="J70" s="55"/>
    </row>
    <row r="71" spans="2:10" ht="15.75">
      <c r="B71" s="23" t="s">
        <v>39</v>
      </c>
      <c r="C71" s="51" t="str">
        <f ca="1">CONCATENATE(INDIRECT(CONCATENATE($C$2,$C$4))," - ",INDIRECT(CONCATENATE($C$2,$G$4))," ",$B$4)</f>
        <v>ינואר - מרץ 2019</v>
      </c>
      <c r="D71" s="52"/>
      <c r="E71" s="49" t="str">
        <f ca="1">CONCATENATE(INDIRECT(CONCATENATE($C$2,$C$4))," - ",INDIRECT(CONCATENATE($C$2,$M4))," ",$B$4)</f>
        <v>ינואר - יוני 2019</v>
      </c>
      <c r="F71" s="50"/>
      <c r="G71" s="51" t="str">
        <f ca="1">CONCATENATE(INDIRECT(CONCATENATE($C$2,$C$4))," - ",INDIRECT(CONCATENATE($C$2,$S$4))," ",$B$4)</f>
        <v>ינואר - ספטמבר 2019</v>
      </c>
      <c r="H71" s="52"/>
      <c r="I71" s="49" t="str">
        <f ca="1">CONCATENATE(INDIRECT(CONCATENATE($C$2,$C$4))," - ",INDIRECT(CONCATENATE($C$2,$Y4))," ",$B$4)</f>
        <v>ינואר - דצמבר 2019</v>
      </c>
      <c r="J71" s="50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f>(C34+1)*(E34+1)*(G34+1)-1</f>
        <v>2.8361055138978353E-2</v>
      </c>
      <c r="D73" s="19">
        <f>H34</f>
        <v>1</v>
      </c>
      <c r="E73" s="33">
        <f t="shared" ref="E73:E74" si="8">(I34+1)*(K34+1)*(M34+1)*(C73+1)-1</f>
        <v>4.4262288233528846E-2</v>
      </c>
      <c r="F73" s="34">
        <f>N34</f>
        <v>1</v>
      </c>
      <c r="G73" s="18">
        <f>(O34+1)*(Q34+1)*(S34+1)*(E73+1)-1</f>
        <v>7.6821308053481863E-2</v>
      </c>
      <c r="H73" s="19">
        <f>T34</f>
        <v>1</v>
      </c>
      <c r="I73" s="33">
        <f>(U34+1)*(W34+1)*(Y34+1)*(G73+1)-1</f>
        <v>8.4265875968284609E-2</v>
      </c>
      <c r="J73" s="34">
        <f>Z34</f>
        <v>1</v>
      </c>
    </row>
    <row r="74" spans="2:10">
      <c r="B74" s="12" t="s">
        <v>36</v>
      </c>
      <c r="C74" s="18">
        <f t="shared" ref="C74:C75" si="9">(C35+1)*(E35+1)*(G35+1)-1</f>
        <v>0</v>
      </c>
      <c r="D74" s="19">
        <f t="shared" ref="D74:D75" si="10">H35</f>
        <v>0</v>
      </c>
      <c r="E74" s="33">
        <f t="shared" si="8"/>
        <v>0</v>
      </c>
      <c r="F74" s="34">
        <f t="shared" ref="F74:F75" si="11">N35</f>
        <v>0</v>
      </c>
      <c r="G74" s="18">
        <f t="shared" ref="G74:G75" si="12">(O35+1)*(Q35+1)*(S35+1)*(E74+1)-1</f>
        <v>0</v>
      </c>
      <c r="H74" s="19">
        <f t="shared" ref="H74:H75" si="13">T35</f>
        <v>0</v>
      </c>
      <c r="I74" s="33">
        <f t="shared" ref="I74:I75" si="14">(U35+1)*(W35+1)*(Y35+1)*(G74+1)-1</f>
        <v>0</v>
      </c>
      <c r="J74" s="34">
        <f t="shared" ref="J74:J75" si="15">Z35</f>
        <v>0</v>
      </c>
    </row>
    <row r="75" spans="2:10">
      <c r="B75" s="13" t="s">
        <v>44</v>
      </c>
      <c r="C75" s="43">
        <f t="shared" si="9"/>
        <v>2.8361055138978353E-2</v>
      </c>
      <c r="D75" s="44">
        <f t="shared" si="10"/>
        <v>1</v>
      </c>
      <c r="E75" s="39">
        <f>(I36+1)*(K36+1)*(M36+1)*(C75+1)-1</f>
        <v>4.4262288233528846E-2</v>
      </c>
      <c r="F75" s="40">
        <f t="shared" si="11"/>
        <v>1</v>
      </c>
      <c r="G75" s="43">
        <f t="shared" si="12"/>
        <v>7.6821308053481863E-2</v>
      </c>
      <c r="H75" s="44">
        <f t="shared" si="13"/>
        <v>1</v>
      </c>
      <c r="I75" s="39">
        <f t="shared" si="14"/>
        <v>8.4265875968284609E-2</v>
      </c>
      <c r="J75" s="40">
        <f t="shared" si="15"/>
        <v>1</v>
      </c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53" t="s">
        <v>0</v>
      </c>
      <c r="D77" s="54"/>
      <c r="E77" s="54"/>
      <c r="F77" s="54"/>
      <c r="G77" s="54"/>
      <c r="H77" s="54"/>
      <c r="I77" s="54"/>
      <c r="J77" s="55"/>
    </row>
    <row r="78" spans="2:10" ht="15.75">
      <c r="B78" s="23" t="s">
        <v>39</v>
      </c>
      <c r="C78" s="51" t="str">
        <f ca="1">CONCATENATE(INDIRECT(CONCATENATE($C$2,$C$4))," - ",INDIRECT(CONCATENATE($C$2,$G$4))," ",$B$4)</f>
        <v>ינואר - מרץ 2019</v>
      </c>
      <c r="D78" s="52"/>
      <c r="E78" s="49" t="str">
        <f ca="1">CONCATENATE(INDIRECT(CONCATENATE($C$2,$C$4))," - ",INDIRECT(CONCATENATE($C$2,$M$4))," ",$B$4)</f>
        <v>ינואר - יוני 2019</v>
      </c>
      <c r="F78" s="50"/>
      <c r="G78" s="51" t="str">
        <f ca="1">CONCATENATE(INDIRECT(CONCATENATE($C$2,$C$4))," - ",INDIRECT(CONCATENATE($C$2,$S$4))," ",$B$4)</f>
        <v>ינואר - ספטמבר 2019</v>
      </c>
      <c r="H78" s="52"/>
      <c r="I78" s="49" t="str">
        <f ca="1">CONCATENATE(INDIRECT(CONCATENATE($C$2,$C$4))," - ",INDIRECT(CONCATENATE($C$2,$Y$4))," ",$B$4)</f>
        <v>ינואר - דצמבר 2019</v>
      </c>
      <c r="J78" s="50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f>(C41+1)*(E41+1)*(G41+1)-1</f>
        <v>2.8361055138978353E-2</v>
      </c>
      <c r="D80" s="19">
        <f>H41</f>
        <v>1</v>
      </c>
      <c r="E80" s="33">
        <f t="shared" ref="E80:E82" si="16">(I41+1)*(K41+1)*(M41+1)*(C80+1)-1</f>
        <v>4.4257402124770584E-2</v>
      </c>
      <c r="F80" s="34">
        <f>N41</f>
        <v>0.99999707959757556</v>
      </c>
      <c r="G80" s="18">
        <f>(O41+1)*(Q41+1)*(S41+1)*(E80+1)-1</f>
        <v>7.675234372940154E-2</v>
      </c>
      <c r="H80" s="19">
        <f>T41</f>
        <v>0.99993502498119813</v>
      </c>
      <c r="I80" s="33">
        <f>(U41+1)*(W41+1)*(Y41+1)*(G80+1)-1</f>
        <v>8.4187035277638822E-2</v>
      </c>
      <c r="J80" s="34">
        <f t="shared" ref="J80:J82" si="17">Z41</f>
        <v>0.99991569180930417</v>
      </c>
    </row>
    <row r="81" spans="2:10">
      <c r="B81" s="12" t="s">
        <v>38</v>
      </c>
      <c r="C81" s="18">
        <f t="shared" ref="C81:C82" si="18">(C42+1)*(E42+1)*(G42+1)-1</f>
        <v>0</v>
      </c>
      <c r="D81" s="19">
        <f t="shared" ref="D81:D82" si="19">H42</f>
        <v>0</v>
      </c>
      <c r="E81" s="33">
        <f t="shared" si="16"/>
        <v>4.7131620164453381E-6</v>
      </c>
      <c r="F81" s="34">
        <f t="shared" ref="F81:F82" si="20">N42</f>
        <v>2.9204024244463503E-6</v>
      </c>
      <c r="G81" s="18">
        <f t="shared" ref="G81:G82" si="21">(O42+1)*(Q42+1)*(S42+1)*(E81+1)-1</f>
        <v>6.4964810694290165E-5</v>
      </c>
      <c r="H81" s="19">
        <f>T42</f>
        <v>6.4975018801825542E-5</v>
      </c>
      <c r="I81" s="33">
        <f t="shared" ref="I81:I82" si="22">(U42+1)*(W42+1)*(Y42+1)*(G81+1)-1</f>
        <v>7.3669436195800131E-5</v>
      </c>
      <c r="J81" s="34">
        <f t="shared" si="17"/>
        <v>8.430819069577786E-5</v>
      </c>
    </row>
    <row r="82" spans="2:10">
      <c r="B82" s="13" t="s">
        <v>44</v>
      </c>
      <c r="C82" s="43">
        <f t="shared" si="18"/>
        <v>2.8361055138978353E-2</v>
      </c>
      <c r="D82" s="44">
        <f t="shared" si="19"/>
        <v>1</v>
      </c>
      <c r="E82" s="39">
        <f t="shared" si="16"/>
        <v>4.4262288233528846E-2</v>
      </c>
      <c r="F82" s="40">
        <f t="shared" si="20"/>
        <v>1</v>
      </c>
      <c r="G82" s="43">
        <f t="shared" si="21"/>
        <v>7.6821308053481863E-2</v>
      </c>
      <c r="H82" s="44">
        <f>T43</f>
        <v>1</v>
      </c>
      <c r="I82" s="39">
        <f t="shared" si="22"/>
        <v>8.4265875968284609E-2</v>
      </c>
      <c r="J82" s="40">
        <f t="shared" si="17"/>
        <v>1</v>
      </c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a46656d4-8850-49b3-aebd-68bd05f7f43d"/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2020-02-11T15:42:02Z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