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81" i="5" l="1"/>
  <c r="I82" i="5"/>
  <c r="I80" i="5"/>
  <c r="G81" i="5"/>
  <c r="G82" i="5"/>
  <c r="G80" i="5"/>
  <c r="I75" i="5"/>
  <c r="I74" i="5"/>
  <c r="I73" i="5"/>
  <c r="G75" i="5"/>
  <c r="G74" i="5"/>
  <c r="G73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G6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48" i="5"/>
  <c r="E48" i="5"/>
  <c r="E82" i="5" l="1"/>
  <c r="E81" i="5"/>
  <c r="E80" i="5"/>
  <c r="E74" i="5"/>
  <c r="E73" i="5"/>
  <c r="E75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67" i="5"/>
  <c r="C68" i="5" l="1"/>
  <c r="E68" i="5" s="1"/>
  <c r="I68" i="5" s="1"/>
  <c r="J67" i="5"/>
  <c r="F67" i="5"/>
  <c r="D67" i="5"/>
  <c r="C67" i="5"/>
  <c r="J66" i="5"/>
  <c r="H66" i="5"/>
  <c r="F66" i="5"/>
  <c r="D66" i="5"/>
  <c r="C66" i="5"/>
  <c r="J65" i="5"/>
  <c r="H65" i="5"/>
  <c r="F65" i="5"/>
  <c r="D65" i="5"/>
  <c r="C65" i="5"/>
  <c r="J64" i="5"/>
  <c r="H64" i="5"/>
  <c r="F64" i="5"/>
  <c r="D64" i="5"/>
  <c r="C64" i="5"/>
  <c r="J63" i="5"/>
  <c r="H63" i="5"/>
  <c r="F63" i="5"/>
  <c r="D63" i="5"/>
  <c r="C63" i="5"/>
  <c r="J62" i="5"/>
  <c r="H62" i="5"/>
  <c r="F62" i="5"/>
  <c r="D62" i="5"/>
  <c r="C62" i="5"/>
  <c r="J61" i="5"/>
  <c r="H61" i="5"/>
  <c r="F61" i="5"/>
  <c r="D61" i="5"/>
  <c r="C61" i="5"/>
  <c r="J60" i="5"/>
  <c r="H60" i="5"/>
  <c r="F60" i="5"/>
  <c r="D60" i="5"/>
  <c r="C60" i="5"/>
  <c r="J59" i="5"/>
  <c r="H59" i="5"/>
  <c r="F59" i="5"/>
  <c r="D59" i="5"/>
  <c r="C59" i="5"/>
  <c r="J58" i="5"/>
  <c r="H58" i="5"/>
  <c r="F58" i="5"/>
  <c r="D58" i="5"/>
  <c r="C58" i="5"/>
  <c r="J57" i="5"/>
  <c r="H57" i="5"/>
  <c r="F57" i="5"/>
  <c r="D57" i="5"/>
  <c r="C57" i="5"/>
  <c r="J56" i="5"/>
  <c r="H56" i="5"/>
  <c r="F56" i="5"/>
  <c r="D56" i="5"/>
  <c r="C56" i="5"/>
  <c r="J55" i="5"/>
  <c r="H55" i="5"/>
  <c r="F55" i="5"/>
  <c r="D55" i="5"/>
  <c r="C55" i="5"/>
  <c r="J54" i="5"/>
  <c r="H54" i="5"/>
  <c r="F54" i="5"/>
  <c r="D54" i="5"/>
  <c r="C54" i="5"/>
  <c r="J53" i="5"/>
  <c r="H53" i="5"/>
  <c r="F53" i="5"/>
  <c r="D53" i="5"/>
  <c r="C53" i="5"/>
  <c r="J52" i="5"/>
  <c r="H52" i="5"/>
  <c r="F52" i="5"/>
  <c r="D52" i="5"/>
  <c r="C52" i="5"/>
  <c r="J51" i="5"/>
  <c r="H51" i="5"/>
  <c r="F51" i="5"/>
  <c r="D51" i="5"/>
  <c r="C51" i="5"/>
  <c r="J50" i="5"/>
  <c r="H50" i="5"/>
  <c r="F50" i="5"/>
  <c r="D50" i="5"/>
  <c r="C50" i="5"/>
  <c r="J49" i="5"/>
  <c r="H49" i="5"/>
  <c r="F49" i="5"/>
  <c r="D49" i="5"/>
  <c r="C49" i="5"/>
  <c r="J48" i="5"/>
  <c r="H48" i="5"/>
  <c r="F48" i="5"/>
  <c r="D48" i="5"/>
  <c r="C48" i="5"/>
  <c r="J75" i="5"/>
  <c r="H75" i="5"/>
  <c r="F75" i="5"/>
  <c r="D75" i="5"/>
  <c r="C75" i="5"/>
  <c r="J74" i="5"/>
  <c r="H74" i="5"/>
  <c r="F74" i="5"/>
  <c r="D74" i="5"/>
  <c r="C74" i="5"/>
  <c r="J73" i="5"/>
  <c r="H73" i="5"/>
  <c r="F73" i="5"/>
  <c r="D73" i="5"/>
  <c r="C73" i="5"/>
  <c r="J82" i="5"/>
  <c r="H82" i="5"/>
  <c r="F82" i="5"/>
  <c r="D82" i="5"/>
  <c r="C82" i="5"/>
  <c r="J81" i="5"/>
  <c r="H81" i="5"/>
  <c r="F81" i="5"/>
  <c r="D81" i="5"/>
  <c r="C81" i="5"/>
  <c r="J80" i="5"/>
  <c r="H80" i="5"/>
  <c r="F80" i="5"/>
  <c r="D80" i="5"/>
  <c r="C80" i="5"/>
  <c r="E4" i="5" l="1"/>
  <c r="C32" i="5"/>
  <c r="E39" i="5"/>
  <c r="C6" i="5"/>
  <c r="C39" i="5"/>
  <c r="E32" i="5"/>
  <c r="G4" i="5" l="1"/>
  <c r="C71" i="5"/>
  <c r="G39" i="5"/>
  <c r="G32" i="5"/>
  <c r="E6" i="5"/>
  <c r="C46" i="5"/>
  <c r="I4" i="5" l="1"/>
  <c r="C78" i="5"/>
  <c r="G6" i="5"/>
  <c r="I32" i="5"/>
  <c r="K4" i="5" l="1"/>
  <c r="I6" i="5"/>
  <c r="K39" i="5"/>
  <c r="I39" i="5"/>
  <c r="K6" i="5"/>
  <c r="K32" i="5"/>
  <c r="M4" i="5" l="1"/>
  <c r="E71" i="5"/>
  <c r="M32" i="5"/>
  <c r="M6" i="5"/>
  <c r="E78" i="5"/>
  <c r="E46" i="5"/>
  <c r="O4" i="5" l="1"/>
  <c r="M39" i="5"/>
  <c r="O6" i="5"/>
  <c r="O32" i="5"/>
  <c r="Q4" i="5" l="1"/>
  <c r="S4" i="5" s="1"/>
  <c r="Q6" i="5"/>
  <c r="S39" i="5"/>
  <c r="O39" i="5"/>
  <c r="G46" i="5"/>
  <c r="Q32" i="5"/>
  <c r="S32" i="5"/>
  <c r="G71" i="5"/>
  <c r="U4" i="5" l="1"/>
  <c r="Q39" i="5"/>
  <c r="S6" i="5"/>
  <c r="G78" i="5"/>
  <c r="U39" i="5"/>
  <c r="U32" i="5"/>
  <c r="W4" i="5" l="1"/>
  <c r="U6" i="5"/>
  <c r="W32" i="5"/>
  <c r="W39" i="5"/>
  <c r="Y4" i="5" l="1"/>
  <c r="I78" i="5"/>
  <c r="I71" i="5"/>
  <c r="W6" i="5"/>
  <c r="I46" i="5"/>
  <c r="Y6" i="5"/>
  <c r="Y39" i="5"/>
  <c r="Y32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<sst xmlns="http://schemas.openxmlformats.org/spreadsheetml/2006/main" count="179" uniqueCount="47">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</sst>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56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3" xfId="421" applyNumberFormat="1" applyFont="1" applyFill="1" applyBorder="1"/>
    <xf numFmtId="10" fontId="3" fillId="4" borderId="2" xfId="421" applyNumberFormat="1" applyFont="1" applyFill="1" applyBorder="1"/>
    <xf numFmtId="10" fontId="3" fillId="4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7" style="1" bestFit="1" customWidth="1"/>
    <col min="4" max="4" width="9.125" style="1" bestFit="1" customWidth="1"/>
    <col min="5" max="5" width="7" style="1" bestFit="1" customWidth="1"/>
    <col min="6" max="6" width="9.125" style="1" bestFit="1" customWidth="1"/>
    <col min="7" max="7" width="7" style="1" bestFit="1" customWidth="1"/>
    <col min="8" max="8" width="9.125" style="1" bestFit="1" customWidth="1"/>
    <col min="9" max="9" width="7" style="1" bestFit="1" customWidth="1"/>
    <col min="10" max="10" width="9.125" style="1" bestFit="1" customWidth="1"/>
    <col min="11" max="11" width="7" style="1" bestFit="1" customWidth="1"/>
    <col min="12" max="12" width="9.125" style="1" bestFit="1" customWidth="1"/>
    <col min="13" max="13" width="7" style="1" bestFit="1" customWidth="1"/>
    <col min="14" max="14" width="9.125" style="1" bestFit="1" customWidth="1"/>
    <col min="15" max="15" width="7" style="1" bestFit="1" customWidth="1"/>
    <col min="16" max="16" width="9.125" style="1" bestFit="1" customWidth="1"/>
    <col min="17" max="17" width="7" style="1" bestFit="1" customWidth="1"/>
    <col min="18" max="18" width="9.125" style="1" bestFit="1" customWidth="1"/>
    <col min="19" max="19" width="7" style="1" bestFit="1" customWidth="1"/>
    <col min="20" max="20" width="9.125" style="1" bestFit="1" customWidth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3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-6.2613847692451609E-4</v>
      </c>
      <c r="D8" s="11">
        <v>0.11547895299996036</v>
      </c>
      <c r="E8" s="29">
        <v>-1.4433973767751958E-4</v>
      </c>
      <c r="F8" s="30">
        <v>0.12399702513408063</v>
      </c>
      <c r="G8" s="10">
        <v>1.6977538738845274E-4</v>
      </c>
      <c r="H8" s="11">
        <v>0.11585747678444505</v>
      </c>
      <c r="I8" s="29">
        <v>-7.1967778036578385E-5</v>
      </c>
      <c r="J8" s="30">
        <v>0.12759860929570577</v>
      </c>
      <c r="K8" s="10">
        <v>1.6532189991136891E-4</v>
      </c>
      <c r="L8" s="11">
        <v>0.1340234361043737</v>
      </c>
      <c r="M8" s="29">
        <v>-3.1695036390178954E-4</v>
      </c>
      <c r="N8" s="30">
        <v>0.13877409119274112</v>
      </c>
      <c r="O8" s="10">
        <v>-5.7395973866762823E-4</v>
      </c>
      <c r="P8" s="11">
        <v>0.13045985714235905</v>
      </c>
      <c r="Q8" s="29">
        <v>1.9231707480462911E-4</v>
      </c>
      <c r="R8" s="30">
        <v>0.12461225023138962</v>
      </c>
      <c r="S8" s="10">
        <v>-1.168333526662081E-4</v>
      </c>
      <c r="T8" s="11">
        <v>0.1095095127628558</v>
      </c>
      <c r="U8" s="29">
        <v>-1.0773215385934525E-4</v>
      </c>
      <c r="V8" s="30">
        <v>9.6601312393008093E-2</v>
      </c>
      <c r="W8" s="10">
        <v>-2.9639700516052788E-4</v>
      </c>
      <c r="X8" s="11">
        <v>9.7846329325109602E-2</v>
      </c>
      <c r="Y8" s="29">
        <v>7.840998892780091E-5</v>
      </c>
      <c r="Z8" s="30">
        <v>9.4448608092525269E-2</v>
      </c>
      <c r="AE8" s="5" t="s">
        <v>8</v>
      </c>
    </row>
    <row r="9" spans="2:31">
      <c r="B9" s="12" t="s">
        <v>7</v>
      </c>
      <c r="C9" s="10">
        <v>2.4379202138394562E-3</v>
      </c>
      <c r="D9" s="11">
        <v>0.16881498442795709</v>
      </c>
      <c r="E9" s="29">
        <v>1.0223247646724957E-3</v>
      </c>
      <c r="F9" s="30">
        <v>0.16467133435936285</v>
      </c>
      <c r="G9" s="10">
        <v>1.2923421811671962E-3</v>
      </c>
      <c r="H9" s="11">
        <v>0.17013554422774294</v>
      </c>
      <c r="I9" s="29">
        <v>5.8989454264415432E-4</v>
      </c>
      <c r="J9" s="30">
        <v>0.1632535062938868</v>
      </c>
      <c r="K9" s="10">
        <v>5.9889721342513285E-4</v>
      </c>
      <c r="L9" s="11">
        <v>0.16587984518565541</v>
      </c>
      <c r="M9" s="29">
        <v>9.9986847032342528E-4</v>
      </c>
      <c r="N9" s="30">
        <v>0.16614649254559011</v>
      </c>
      <c r="O9" s="10">
        <v>2.6423946921156666E-3</v>
      </c>
      <c r="P9" s="11">
        <v>0.16662496867063931</v>
      </c>
      <c r="Q9" s="29">
        <v>1.8184555393696475E-3</v>
      </c>
      <c r="R9" s="30">
        <v>0.16797124050175519</v>
      </c>
      <c r="S9" s="10">
        <v>4.6861015951906593E-4</v>
      </c>
      <c r="T9" s="11">
        <v>0.16378956583057699</v>
      </c>
      <c r="U9" s="29">
        <v>5.6485132409713141E-4</v>
      </c>
      <c r="V9" s="30">
        <v>0.16260550587083408</v>
      </c>
      <c r="W9" s="10">
        <v>1.8515183407888554E-4</v>
      </c>
      <c r="X9" s="11">
        <v>0.15430766050742545</v>
      </c>
      <c r="Y9" s="29">
        <v>4.2814367266342585E-4</v>
      </c>
      <c r="Z9" s="30">
        <v>0.15513526750518092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1.9670454688015793E-3</v>
      </c>
      <c r="D12" s="11">
        <v>0.20292868128681082</v>
      </c>
      <c r="E12" s="29">
        <v>1.5139473598573248E-3</v>
      </c>
      <c r="F12" s="30">
        <v>0.19561107851946366</v>
      </c>
      <c r="G12" s="10">
        <v>2.3916300462399538E-3</v>
      </c>
      <c r="H12" s="11">
        <v>0.197314971715083</v>
      </c>
      <c r="I12" s="29">
        <v>1.3777071601342576E-3</v>
      </c>
      <c r="J12" s="30">
        <v>0.18985912223193044</v>
      </c>
      <c r="K12" s="10">
        <v>2.5756362605982035E-4</v>
      </c>
      <c r="L12" s="11">
        <v>0.19081918692164082</v>
      </c>
      <c r="M12" s="29">
        <v>2.0084468855057864E-3</v>
      </c>
      <c r="N12" s="30">
        <v>0.18951073982366842</v>
      </c>
      <c r="O12" s="10">
        <v>7.590475990296655E-4</v>
      </c>
      <c r="P12" s="11">
        <v>0.19062048654493438</v>
      </c>
      <c r="Q12" s="29">
        <v>6.4498067693168168E-4</v>
      </c>
      <c r="R12" s="30">
        <v>0.19268663784164194</v>
      </c>
      <c r="S12" s="10">
        <v>1.0978461858908886E-3</v>
      </c>
      <c r="T12" s="11">
        <v>0.19126674144329556</v>
      </c>
      <c r="U12" s="29">
        <v>9.3254968022708285E-4</v>
      </c>
      <c r="V12" s="30">
        <v>0.19289231501572865</v>
      </c>
      <c r="W12" s="10">
        <v>-8.6079220372839525E-5</v>
      </c>
      <c r="X12" s="11">
        <v>0.18474321122984314</v>
      </c>
      <c r="Y12" s="29">
        <v>2.2842078660663394E-5</v>
      </c>
      <c r="Z12" s="30">
        <v>0.1796768415045478</v>
      </c>
      <c r="AE12" s="5" t="s">
        <v>16</v>
      </c>
    </row>
    <row r="13" spans="2:31">
      <c r="B13" s="12" t="s">
        <v>15</v>
      </c>
      <c r="C13" s="10">
        <v>6.2281549936707783E-4</v>
      </c>
      <c r="D13" s="11">
        <v>2.6914502783640794E-2</v>
      </c>
      <c r="E13" s="29">
        <v>2.5606719854128819E-4</v>
      </c>
      <c r="F13" s="30">
        <v>2.7551903389417619E-2</v>
      </c>
      <c r="G13" s="10">
        <v>2.7975348251260538E-4</v>
      </c>
      <c r="H13" s="11">
        <v>2.7600185274142489E-2</v>
      </c>
      <c r="I13" s="29">
        <v>3.0509710201716218E-4</v>
      </c>
      <c r="J13" s="30">
        <v>2.6872649005839255E-2</v>
      </c>
      <c r="K13" s="10">
        <v>5.5979044093146893E-5</v>
      </c>
      <c r="L13" s="11">
        <v>2.7075604198971179E-2</v>
      </c>
      <c r="M13" s="29">
        <v>1.1235730127201043E-4</v>
      </c>
      <c r="N13" s="30">
        <v>2.7424233764501194E-2</v>
      </c>
      <c r="O13" s="10">
        <v>4.0463510830273237E-4</v>
      </c>
      <c r="P13" s="11">
        <v>2.6928838992213499E-2</v>
      </c>
      <c r="Q13" s="29">
        <v>2.1036049714688061E-5</v>
      </c>
      <c r="R13" s="30">
        <v>2.702862069799844E-2</v>
      </c>
      <c r="S13" s="10">
        <v>1.1172980013603985E-4</v>
      </c>
      <c r="T13" s="11">
        <v>2.6367484797681237E-2</v>
      </c>
      <c r="U13" s="29">
        <v>-1.2090237772491344E-4</v>
      </c>
      <c r="V13" s="30">
        <v>2.6486717733049406E-2</v>
      </c>
      <c r="W13" s="10">
        <v>6.5692998768581844E-5</v>
      </c>
      <c r="X13" s="11">
        <v>2.6092788345311018E-2</v>
      </c>
      <c r="Y13" s="29">
        <v>9.042116253246197E-5</v>
      </c>
      <c r="Z13" s="30">
        <v>2.6068959773703607E-2</v>
      </c>
      <c r="AE13" s="5" t="s">
        <v>18</v>
      </c>
    </row>
    <row r="14" spans="2:31">
      <c r="B14" s="12" t="s">
        <v>17</v>
      </c>
      <c r="C14" s="10">
        <v>6.6463305300787992E-3</v>
      </c>
      <c r="D14" s="11">
        <v>0.13220962340305684</v>
      </c>
      <c r="E14" s="29">
        <v>1.9086992389996734E-3</v>
      </c>
      <c r="F14" s="30">
        <v>0.13046501915010028</v>
      </c>
      <c r="G14" s="10">
        <v>-4.3555961911979766E-4</v>
      </c>
      <c r="H14" s="11">
        <v>0.12979610390222557</v>
      </c>
      <c r="I14" s="29">
        <v>3.9581820713982729E-3</v>
      </c>
      <c r="J14" s="30">
        <v>0.13089294800354648</v>
      </c>
      <c r="K14" s="10">
        <v>-1.6357894420920556E-3</v>
      </c>
      <c r="L14" s="11">
        <v>0.12949399711037823</v>
      </c>
      <c r="M14" s="29">
        <v>3.3510037028505811E-3</v>
      </c>
      <c r="N14" s="30">
        <v>0.13102618799788654</v>
      </c>
      <c r="O14" s="10">
        <v>8.8886352309841261E-4</v>
      </c>
      <c r="P14" s="11">
        <v>0.13419972502800326</v>
      </c>
      <c r="Q14" s="29">
        <v>-1.5977819268739642E-3</v>
      </c>
      <c r="R14" s="30">
        <v>0.13754783510122412</v>
      </c>
      <c r="S14" s="10">
        <v>3.2539492952660841E-3</v>
      </c>
      <c r="T14" s="11">
        <v>0.15066318232247108</v>
      </c>
      <c r="U14" s="29">
        <v>3.9748683025265779E-3</v>
      </c>
      <c r="V14" s="30">
        <v>0.15711799778512184</v>
      </c>
      <c r="W14" s="10">
        <v>2.6316223312197935E-3</v>
      </c>
      <c r="X14" s="11">
        <v>0.15944890405425879</v>
      </c>
      <c r="Y14" s="29">
        <v>1.070279289104059E-3</v>
      </c>
      <c r="Z14" s="30">
        <v>0.16480836203294066</v>
      </c>
      <c r="AE14" s="5" t="s">
        <v>20</v>
      </c>
    </row>
    <row r="15" spans="2:31">
      <c r="B15" s="12" t="s">
        <v>19</v>
      </c>
      <c r="C15" s="10">
        <v>4.5810318599639917E-3</v>
      </c>
      <c r="D15" s="11">
        <v>9.1759573455113777E-2</v>
      </c>
      <c r="E15" s="29">
        <v>7.8294319828092849E-4</v>
      </c>
      <c r="F15" s="30">
        <v>9.212455707118912E-2</v>
      </c>
      <c r="G15" s="10">
        <v>1.1565253325850644E-3</v>
      </c>
      <c r="H15" s="11">
        <v>0.10027363596570815</v>
      </c>
      <c r="I15" s="29">
        <v>1.9773020092136639E-3</v>
      </c>
      <c r="J15" s="30">
        <v>9.9984067669070864E-2</v>
      </c>
      <c r="K15" s="10">
        <v>-4.5312705191501209E-3</v>
      </c>
      <c r="L15" s="11">
        <v>9.1891334840478345E-2</v>
      </c>
      <c r="M15" s="29">
        <v>3.1858935810188415E-3</v>
      </c>
      <c r="N15" s="30">
        <v>8.5929983441440039E-2</v>
      </c>
      <c r="O15" s="10">
        <v>-2.0316966055731866E-3</v>
      </c>
      <c r="P15" s="11">
        <v>8.839100883230086E-2</v>
      </c>
      <c r="Q15" s="29">
        <v>-2.1825380462418297E-3</v>
      </c>
      <c r="R15" s="30">
        <v>8.7384967629424534E-2</v>
      </c>
      <c r="S15" s="10">
        <v>2.0344935206941606E-3</v>
      </c>
      <c r="T15" s="11">
        <v>9.3772384073933068E-2</v>
      </c>
      <c r="U15" s="29">
        <v>2.7865537664966034E-3</v>
      </c>
      <c r="V15" s="30">
        <v>9.9313101332508369E-2</v>
      </c>
      <c r="W15" s="10">
        <v>1.1067998615811661E-3</v>
      </c>
      <c r="X15" s="11">
        <v>0.10503992263790689</v>
      </c>
      <c r="Y15" s="29">
        <v>3.2062286348152605E-3</v>
      </c>
      <c r="Z15" s="30">
        <v>0.10652450173690217</v>
      </c>
      <c r="AE15" s="5" t="s">
        <v>22</v>
      </c>
    </row>
    <row r="16" spans="2:31">
      <c r="B16" s="12" t="s">
        <v>21</v>
      </c>
      <c r="C16" s="10">
        <v>5.6679095348938788E-4</v>
      </c>
      <c r="D16" s="11">
        <v>5.8944213591849433E-2</v>
      </c>
      <c r="E16" s="29">
        <v>1.6048574084329267E-4</v>
      </c>
      <c r="F16" s="30">
        <v>5.6530299466869445E-2</v>
      </c>
      <c r="G16" s="10">
        <v>4.148805642433368E-4</v>
      </c>
      <c r="H16" s="11">
        <v>5.6278312633024755E-2</v>
      </c>
      <c r="I16" s="29">
        <v>3.4245117291648725E-4</v>
      </c>
      <c r="J16" s="30">
        <v>5.1204080615175049E-2</v>
      </c>
      <c r="K16" s="10">
        <v>-9.6084454457379923E-4</v>
      </c>
      <c r="L16" s="11">
        <v>4.7802962233332413E-2</v>
      </c>
      <c r="M16" s="29">
        <v>6.9771878196669024E-4</v>
      </c>
      <c r="N16" s="30">
        <v>4.8111195651831133E-2</v>
      </c>
      <c r="O16" s="10">
        <v>-1.364743084205414E-3</v>
      </c>
      <c r="P16" s="11">
        <v>4.6029498108410193E-2</v>
      </c>
      <c r="Q16" s="29">
        <v>-5.2360938406376611E-4</v>
      </c>
      <c r="R16" s="30">
        <v>4.4483335316914223E-2</v>
      </c>
      <c r="S16" s="10">
        <v>5.0072319538405562E-4</v>
      </c>
      <c r="T16" s="11">
        <v>4.3850233535218608E-2</v>
      </c>
      <c r="U16" s="29">
        <v>1.2128552617189229E-3</v>
      </c>
      <c r="V16" s="30">
        <v>4.3245607897581168E-2</v>
      </c>
      <c r="W16" s="10">
        <v>-6.4692399879758054E-4</v>
      </c>
      <c r="X16" s="11">
        <v>4.0802925168276237E-2</v>
      </c>
      <c r="Y16" s="29">
        <v>1.2077029337589653E-3</v>
      </c>
      <c r="Z16" s="30">
        <v>3.8993498218506388E-2</v>
      </c>
      <c r="AE16" s="5" t="s">
        <v>24</v>
      </c>
    </row>
    <row r="17" spans="2:31">
      <c r="B17" s="12" t="s">
        <v>23</v>
      </c>
      <c r="C17" s="10">
        <v>-1.1591260243991968E-3</v>
      </c>
      <c r="D17" s="11">
        <v>4.69147590366756E-2</v>
      </c>
      <c r="E17" s="29">
        <v>-3.1689907985046569E-4</v>
      </c>
      <c r="F17" s="30">
        <v>4.6004424418879468E-2</v>
      </c>
      <c r="G17" s="10">
        <v>7.0236534033635257E-4</v>
      </c>
      <c r="H17" s="11">
        <v>4.6687601198537786E-2</v>
      </c>
      <c r="I17" s="29">
        <v>-4.7513311509005194E-4</v>
      </c>
      <c r="J17" s="30">
        <v>4.7918870791216393E-2</v>
      </c>
      <c r="K17" s="10">
        <v>5.9103956941017289E-4</v>
      </c>
      <c r="L17" s="11">
        <v>4.9399909811537898E-2</v>
      </c>
      <c r="M17" s="29">
        <v>-1.4037628925137537E-6</v>
      </c>
      <c r="N17" s="30">
        <v>5.0847140792836365E-2</v>
      </c>
      <c r="O17" s="10">
        <v>-1.2857988165456836E-3</v>
      </c>
      <c r="P17" s="11">
        <v>5.1436833324354989E-2</v>
      </c>
      <c r="Q17" s="29">
        <v>6.0621748272425796E-4</v>
      </c>
      <c r="R17" s="30">
        <v>5.1773664271468185E-2</v>
      </c>
      <c r="S17" s="10">
        <v>1.2998102563622036E-3</v>
      </c>
      <c r="T17" s="11">
        <v>5.3106698347557123E-2</v>
      </c>
      <c r="U17" s="29">
        <v>4.9628704591363421E-4</v>
      </c>
      <c r="V17" s="30">
        <v>5.7285917882906892E-2</v>
      </c>
      <c r="W17" s="10">
        <v>-2.2574666595710985E-4</v>
      </c>
      <c r="X17" s="11">
        <v>6.2388781798623089E-2</v>
      </c>
      <c r="Y17" s="29">
        <v>7.2130624259402734E-4</v>
      </c>
      <c r="Z17" s="30">
        <v>6.4170295652665854E-2</v>
      </c>
    </row>
    <row r="18" spans="2:31">
      <c r="B18" s="12" t="s">
        <v>25</v>
      </c>
      <c r="C18" s="10">
        <v>-4.4548831251073177E-5</v>
      </c>
      <c r="D18" s="11">
        <v>1.643382500753913E-3</v>
      </c>
      <c r="E18" s="29">
        <v>-1.8444616093486339E-5</v>
      </c>
      <c r="F18" s="30">
        <v>1.578190411647846E-3</v>
      </c>
      <c r="G18" s="10">
        <v>1.2408537404674308E-5</v>
      </c>
      <c r="H18" s="11">
        <v>1.5681005059602158E-3</v>
      </c>
      <c r="I18" s="29">
        <v>-1.1581768876970467E-5</v>
      </c>
      <c r="J18" s="30">
        <v>1.5403433020996313E-3</v>
      </c>
      <c r="K18" s="10">
        <v>4.9391668158060235E-6</v>
      </c>
      <c r="L18" s="11">
        <v>1.5428755380765269E-3</v>
      </c>
      <c r="M18" s="29">
        <v>-2.2676535254864422E-5</v>
      </c>
      <c r="N18" s="30">
        <v>1.5294140111193938E-3</v>
      </c>
      <c r="O18" s="10">
        <v>-2.9530190765653644E-5</v>
      </c>
      <c r="P18" s="11">
        <v>1.496717834520453E-3</v>
      </c>
      <c r="Q18" s="29">
        <v>1.3238343915224552E-5</v>
      </c>
      <c r="R18" s="30">
        <v>1.4955849549625904E-3</v>
      </c>
      <c r="S18" s="10">
        <v>5.7038339039869731E-6</v>
      </c>
      <c r="T18" s="11">
        <v>1.4991383022167903E-3</v>
      </c>
      <c r="U18" s="29">
        <v>4.6005040882526884E-6</v>
      </c>
      <c r="V18" s="30">
        <v>1.4866658005885901E-3</v>
      </c>
      <c r="W18" s="10">
        <v>-2.1422270615188437E-5</v>
      </c>
      <c r="X18" s="11">
        <v>1.4572060836715466E-3</v>
      </c>
      <c r="Y18" s="29">
        <v>1.614894155185062E-4</v>
      </c>
      <c r="Z18" s="30">
        <v>1.4512200896791201E-3</v>
      </c>
      <c r="AE18" s="5"/>
    </row>
    <row r="19" spans="2:31">
      <c r="B19" s="12" t="s">
        <v>26</v>
      </c>
      <c r="C19" s="10">
        <v>1.1773982898232336E-2</v>
      </c>
      <c r="D19" s="11">
        <v>-2.0741915156875347E-3</v>
      </c>
      <c r="E19" s="29">
        <v>4.0348579789634045E-3</v>
      </c>
      <c r="F19" s="30">
        <v>5.7797926318819389E-3</v>
      </c>
      <c r="G19" s="10">
        <v>1.1605664679345501E-3</v>
      </c>
      <c r="H19" s="11">
        <v>3.6036583348161774E-3</v>
      </c>
      <c r="I19" s="29">
        <v>4.5292993819970881E-3</v>
      </c>
      <c r="J19" s="30">
        <v>5.9463674368114457E-3</v>
      </c>
      <c r="K19" s="10">
        <v>-5.1882098195143618E-3</v>
      </c>
      <c r="L19" s="11">
        <v>3.2128637520543049E-3</v>
      </c>
      <c r="M19" s="29">
        <v>6.0555754736894328E-3</v>
      </c>
      <c r="N19" s="30">
        <v>6.3771335863770161E-4</v>
      </c>
      <c r="O19" s="10">
        <v>4.3229552538721454E-3</v>
      </c>
      <c r="P19" s="11">
        <v>6.0432608593744648E-3</v>
      </c>
      <c r="Q19" s="29">
        <v>-2.8512064168236223E-3</v>
      </c>
      <c r="R19" s="30">
        <v>2.9647416039821554E-3</v>
      </c>
      <c r="S19" s="10">
        <v>2.6745770168688102E-3</v>
      </c>
      <c r="T19" s="11">
        <v>3.3357546751374293E-3</v>
      </c>
      <c r="U19" s="29">
        <v>5.5333776493435196E-4</v>
      </c>
      <c r="V19" s="30">
        <v>6.7902724135183795E-4</v>
      </c>
      <c r="W19" s="10">
        <v>6.4609807141721284E-3</v>
      </c>
      <c r="X19" s="11">
        <v>6.2008327969240943E-3</v>
      </c>
      <c r="Y19" s="29">
        <v>2.3977462596405687E-3</v>
      </c>
      <c r="Z19" s="30">
        <v>5.2317413441392274E-3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-1.8182574140582919E-4</v>
      </c>
      <c r="F20" s="30">
        <v>3.9760667433342601E-4</v>
      </c>
      <c r="G20" s="10">
        <v>-1.2008249486640584E-4</v>
      </c>
      <c r="H20" s="11">
        <v>5.0380558933280312E-4</v>
      </c>
      <c r="I20" s="29">
        <v>0</v>
      </c>
      <c r="J20" s="30">
        <v>0</v>
      </c>
      <c r="K20" s="10">
        <v>-7.7247167571570861E-6</v>
      </c>
      <c r="L20" s="11">
        <v>-5.8604876299263296E-6</v>
      </c>
      <c r="M20" s="29">
        <v>-1.0767332525495618E-4</v>
      </c>
      <c r="N20" s="30">
        <v>3.0697870124650039E-4</v>
      </c>
      <c r="O20" s="10">
        <v>-2.0580909634822068E-4</v>
      </c>
      <c r="P20" s="11">
        <v>5.8781937444140643E-4</v>
      </c>
      <c r="Q20" s="29">
        <v>2.2520743374618326E-4</v>
      </c>
      <c r="R20" s="30">
        <v>1.0424657243500409E-3</v>
      </c>
      <c r="S20" s="10">
        <v>-7.3655116905709764E-4</v>
      </c>
      <c r="T20" s="11">
        <v>5.2251834795554147E-4</v>
      </c>
      <c r="U20" s="29">
        <v>-5.6568782032247402E-5</v>
      </c>
      <c r="V20" s="30">
        <v>7.6617971580800832E-4</v>
      </c>
      <c r="W20" s="10">
        <v>-4.8201449851706233E-4</v>
      </c>
      <c r="X20" s="11">
        <v>4.9046661398280563E-4</v>
      </c>
      <c r="Y20" s="29">
        <v>-2.1276701103511547E-4</v>
      </c>
      <c r="Z20" s="30">
        <v>2.0493453629777882E-4</v>
      </c>
      <c r="AE20" s="5"/>
    </row>
    <row r="21" spans="2:31">
      <c r="B21" s="12" t="s">
        <v>28</v>
      </c>
      <c r="C21" s="10">
        <v>-9.30759804791511E-11</v>
      </c>
      <c r="D21" s="11">
        <v>3.654548572527069E-9</v>
      </c>
      <c r="E21" s="29">
        <v>1.8761758046032465E-5</v>
      </c>
      <c r="F21" s="30">
        <v>4.4989497389548666E-4</v>
      </c>
      <c r="G21" s="10">
        <v>-3.0293146967423612E-11</v>
      </c>
      <c r="H21" s="11">
        <v>3.4507048009797073E-9</v>
      </c>
      <c r="I21" s="29">
        <v>-2.8622517383195732E-11</v>
      </c>
      <c r="J21" s="30">
        <v>3.3692067263438976E-9</v>
      </c>
      <c r="K21" s="10">
        <v>-9.6858537602118873E-12</v>
      </c>
      <c r="L21" s="11">
        <v>3.3613902789706148E-9</v>
      </c>
      <c r="M21" s="29">
        <v>2.6969462302702921E-11</v>
      </c>
      <c r="N21" s="30">
        <v>3.3619687848179375E-9</v>
      </c>
      <c r="O21" s="10">
        <v>-1.4043064873650201E-10</v>
      </c>
      <c r="P21" s="11">
        <v>3.2713262394264701E-9</v>
      </c>
      <c r="Q21" s="29">
        <v>-1.0851877658705279E-27</v>
      </c>
      <c r="R21" s="30">
        <v>3.2333706689702431E-9</v>
      </c>
      <c r="S21" s="10">
        <v>-4.9200876594951301E-11</v>
      </c>
      <c r="T21" s="11">
        <v>3.2032164339425376E-9</v>
      </c>
      <c r="U21" s="29">
        <v>7.5052170760257165E-11</v>
      </c>
      <c r="V21" s="30">
        <v>3.17527598035623E-9</v>
      </c>
      <c r="W21" s="10">
        <v>-8.5627745501677057E-11</v>
      </c>
      <c r="X21" s="11">
        <v>3.1190671514540462E-9</v>
      </c>
      <c r="Y21" s="29">
        <v>-3.4827866499656773E-9</v>
      </c>
      <c r="Z21" s="30">
        <v>3.1071670340091032E-9</v>
      </c>
    </row>
    <row r="22" spans="2:31">
      <c r="B22" s="12" t="s">
        <v>29</v>
      </c>
      <c r="C22" s="10">
        <v>1.1181917631608732E-3</v>
      </c>
      <c r="D22" s="11">
        <v>0.14624782806076167</v>
      </c>
      <c r="E22" s="29">
        <v>9.5813184591739546E-4</v>
      </c>
      <c r="F22" s="30">
        <v>0.14504577425735388</v>
      </c>
      <c r="G22" s="10">
        <v>1.3112764039014048E-3</v>
      </c>
      <c r="H22" s="11">
        <v>0.14907162913877936</v>
      </c>
      <c r="I22" s="29">
        <v>7.8899916592351416E-4</v>
      </c>
      <c r="J22" s="30">
        <v>0.15363182100118439</v>
      </c>
      <c r="K22" s="10">
        <v>3.8506350864310219E-4</v>
      </c>
      <c r="L22" s="11">
        <v>0.15754239582540472</v>
      </c>
      <c r="M22" s="29">
        <v>1.0260289636241122E-3</v>
      </c>
      <c r="N22" s="30">
        <v>0.15792722944833723</v>
      </c>
      <c r="O22" s="10">
        <v>3.8994758095816712E-4</v>
      </c>
      <c r="P22" s="11">
        <v>0.15559034228106625</v>
      </c>
      <c r="Q22" s="29">
        <v>4.3368317279686989E-4</v>
      </c>
      <c r="R22" s="30">
        <v>0.15940250926289234</v>
      </c>
      <c r="S22" s="10">
        <v>7.0054804518401262E-4</v>
      </c>
      <c r="T22" s="11">
        <v>0.16070219054226037</v>
      </c>
      <c r="U22" s="29">
        <v>1.348574633360136E-3</v>
      </c>
      <c r="V22" s="30">
        <v>0.15694442337794354</v>
      </c>
      <c r="W22" s="10">
        <v>7.0833600522749894E-4</v>
      </c>
      <c r="X22" s="11">
        <v>0.15421200466512638</v>
      </c>
      <c r="Y22" s="29">
        <v>-1.1193311785632968E-3</v>
      </c>
      <c r="Z22" s="30">
        <v>0.15653241414610983</v>
      </c>
    </row>
    <row r="23" spans="2:31">
      <c r="B23" s="12" t="s">
        <v>30</v>
      </c>
      <c r="C23" s="10">
        <v>2.9574396971933702E-6</v>
      </c>
      <c r="D23" s="11">
        <v>8.8860641041832375E-3</v>
      </c>
      <c r="E23" s="29">
        <v>8.3379072344437475E-7</v>
      </c>
      <c r="F23" s="30">
        <v>8.4852583864183598E-3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1.2746799020068566E-5</v>
      </c>
      <c r="D25" s="11">
        <v>1.3316222103752604E-3</v>
      </c>
      <c r="E25" s="29">
        <v>4.4563001820217146E-6</v>
      </c>
      <c r="F25" s="30">
        <v>1.3078411551061156E-3</v>
      </c>
      <c r="G25" s="10">
        <v>7.3855533782883403E-6</v>
      </c>
      <c r="H25" s="11">
        <v>1.3089712794968089E-3</v>
      </c>
      <c r="I25" s="29">
        <v>7.2867878225136962E-6</v>
      </c>
      <c r="J25" s="30">
        <v>1.2976109843268295E-3</v>
      </c>
      <c r="K25" s="10">
        <v>0</v>
      </c>
      <c r="L25" s="11">
        <v>1.3214456043360017E-3</v>
      </c>
      <c r="M25" s="29">
        <v>1.1810800083781047E-5</v>
      </c>
      <c r="N25" s="30">
        <v>1.8285959081954825E-3</v>
      </c>
      <c r="O25" s="10">
        <v>-1.6306084840354234E-5</v>
      </c>
      <c r="P25" s="11">
        <v>1.5906397360556503E-3</v>
      </c>
      <c r="Q25" s="29">
        <v>0</v>
      </c>
      <c r="R25" s="30">
        <v>1.6061436286259714E-3</v>
      </c>
      <c r="S25" s="10">
        <v>5.393261714873138E-6</v>
      </c>
      <c r="T25" s="11">
        <v>1.6145918156241963E-3</v>
      </c>
      <c r="U25" s="29">
        <v>1.0724955201640747E-5</v>
      </c>
      <c r="V25" s="30">
        <v>4.575224778293324E-3</v>
      </c>
      <c r="W25" s="10">
        <v>0</v>
      </c>
      <c r="X25" s="11">
        <v>6.968963654473621E-3</v>
      </c>
      <c r="Y25" s="29">
        <v>-5.2468005830676172E-5</v>
      </c>
      <c r="Z25" s="30">
        <v>6.7533522596345775E-3</v>
      </c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2.7900000000000001E-2</v>
      </c>
      <c r="D27" s="15">
        <v>0.99999999999999989</v>
      </c>
      <c r="E27" s="31">
        <v>0.01</v>
      </c>
      <c r="F27" s="32">
        <v>1</v>
      </c>
      <c r="G27" s="14">
        <v>8.3432671528125297E-3</v>
      </c>
      <c r="H27" s="15">
        <v>0.99999999999999989</v>
      </c>
      <c r="I27" s="31">
        <v>1.3317536703441E-2</v>
      </c>
      <c r="J27" s="32">
        <v>1</v>
      </c>
      <c r="K27" s="14">
        <v>-1.0265035023414798E-2</v>
      </c>
      <c r="L27" s="15">
        <v>0.99999999999999978</v>
      </c>
      <c r="M27" s="31">
        <v>1.7000000000000001E-2</v>
      </c>
      <c r="N27" s="32">
        <v>1</v>
      </c>
      <c r="O27" s="14">
        <v>3.8999999999999998E-3</v>
      </c>
      <c r="P27" s="15">
        <v>1</v>
      </c>
      <c r="Q27" s="31">
        <v>-3.2000000000000002E-3</v>
      </c>
      <c r="R27" s="32">
        <v>1.0000000000000002</v>
      </c>
      <c r="S27" s="14">
        <v>1.1299999999999999E-2</v>
      </c>
      <c r="T27" s="15">
        <v>1.0000000000000004</v>
      </c>
      <c r="U27" s="31">
        <v>1.1599999999999999E-2</v>
      </c>
      <c r="V27" s="32">
        <v>0.99999999999999978</v>
      </c>
      <c r="W27" s="14">
        <v>9.4000000000000004E-3</v>
      </c>
      <c r="X27" s="15">
        <v>0.99999999999999967</v>
      </c>
      <c r="Y27" s="31">
        <v>8.0000000000000002E-3</v>
      </c>
      <c r="Z27" s="32">
        <v>1.0000000000000002</v>
      </c>
    </row>
    <row r="28" spans="2:31">
      <c r="B28" s="35" t="s">
        <v>40</v>
      </c>
      <c r="C28" s="45">
        <v>320138</v>
      </c>
      <c r="D28" s="46"/>
      <c r="E28" s="47">
        <v>118077</v>
      </c>
      <c r="F28" s="48"/>
      <c r="G28" s="45">
        <v>98965</v>
      </c>
      <c r="H28" s="46"/>
      <c r="I28" s="47">
        <v>159288</v>
      </c>
      <c r="J28" s="48"/>
      <c r="K28" s="45">
        <v>-124302</v>
      </c>
      <c r="L28" s="46"/>
      <c r="M28" s="47">
        <v>204278</v>
      </c>
      <c r="N28" s="48"/>
      <c r="O28" s="45">
        <v>47646</v>
      </c>
      <c r="P28" s="46"/>
      <c r="Q28" s="47">
        <v>-38794.43</v>
      </c>
      <c r="R28" s="48"/>
      <c r="S28" s="45">
        <v>137113.69</v>
      </c>
      <c r="T28" s="46"/>
      <c r="U28" s="47">
        <v>143312.89000000001</v>
      </c>
      <c r="V28" s="48"/>
      <c r="W28" s="45">
        <v>115808.54</v>
      </c>
      <c r="X28" s="46"/>
      <c r="Y28" s="47">
        <v>100371.46</v>
      </c>
      <c r="Z28" s="48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3" t="s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1.3577635809702886E-2</v>
      </c>
      <c r="D34" s="19">
        <v>0.68408197973675178</v>
      </c>
      <c r="E34" s="33">
        <v>6.4018222450424218E-3</v>
      </c>
      <c r="F34" s="34">
        <v>0.68574496975695842</v>
      </c>
      <c r="G34" s="18">
        <v>2.1864717138054481E-3</v>
      </c>
      <c r="H34" s="19">
        <v>0.68406764393299013</v>
      </c>
      <c r="I34" s="33">
        <v>6.6197451350632174E-3</v>
      </c>
      <c r="J34" s="34">
        <v>0.68997434530871082</v>
      </c>
      <c r="K34" s="18">
        <v>1.0201643817211684E-3</v>
      </c>
      <c r="L34" s="19">
        <v>0.70333225330430738</v>
      </c>
      <c r="M34" s="33">
        <v>6.2723554564066844E-3</v>
      </c>
      <c r="N34" s="34">
        <v>0.70660304408242203</v>
      </c>
      <c r="O34" s="18">
        <v>8.873120414104577E-3</v>
      </c>
      <c r="P34" s="19">
        <v>0.69919380303435819</v>
      </c>
      <c r="Q34" s="33">
        <v>-3.8766092922973706E-4</v>
      </c>
      <c r="R34" s="34">
        <v>0.70532302924623824</v>
      </c>
      <c r="S34" s="18">
        <v>6.0618913919083962E-3</v>
      </c>
      <c r="T34" s="19">
        <v>0.69428002518039689</v>
      </c>
      <c r="U34" s="33">
        <v>2.4954395665132256E-3</v>
      </c>
      <c r="V34" s="34">
        <v>0.68710843650838505</v>
      </c>
      <c r="W34" s="18">
        <v>6.1422930685386895E-3</v>
      </c>
      <c r="X34" s="19">
        <v>0.67816983835567179</v>
      </c>
      <c r="Y34" s="33">
        <v>-1.6518052169187097E-3</v>
      </c>
      <c r="Z34" s="34">
        <v>0.68092801332206765</v>
      </c>
    </row>
    <row r="35" spans="2:26">
      <c r="B35" s="12" t="s">
        <v>36</v>
      </c>
      <c r="C35" s="10">
        <v>1.4322364190297115E-2</v>
      </c>
      <c r="D35" s="11">
        <v>0.31591802026324828</v>
      </c>
      <c r="E35" s="29">
        <v>3.5981777549575771E-3</v>
      </c>
      <c r="F35" s="30">
        <v>0.31425503024304163</v>
      </c>
      <c r="G35" s="10">
        <v>6.1567954390070812E-3</v>
      </c>
      <c r="H35" s="11">
        <v>0.31593235606700992</v>
      </c>
      <c r="I35" s="29">
        <v>6.6977915683777813E-3</v>
      </c>
      <c r="J35" s="30">
        <v>0.31002565469128929</v>
      </c>
      <c r="K35" s="10">
        <v>-1.1285199405135967E-2</v>
      </c>
      <c r="L35" s="11">
        <v>0.29666774669569262</v>
      </c>
      <c r="M35" s="29">
        <v>1.0727644543593319E-2</v>
      </c>
      <c r="N35" s="30">
        <v>0.29339695591757797</v>
      </c>
      <c r="O35" s="10">
        <v>-4.9731204141045772E-3</v>
      </c>
      <c r="P35" s="11">
        <v>0.30080619696564187</v>
      </c>
      <c r="Q35" s="29">
        <v>-2.812339070770263E-3</v>
      </c>
      <c r="R35" s="30">
        <v>0.2946769707537617</v>
      </c>
      <c r="S35" s="10">
        <v>5.2381086080916031E-3</v>
      </c>
      <c r="T35" s="11">
        <v>0.30571997481960306</v>
      </c>
      <c r="U35" s="29">
        <v>9.1045604334867736E-3</v>
      </c>
      <c r="V35" s="30">
        <v>0.31289156349161495</v>
      </c>
      <c r="W35" s="10">
        <v>3.2577069314613108E-3</v>
      </c>
      <c r="X35" s="11">
        <v>0.32183016164432821</v>
      </c>
      <c r="Y35" s="29">
        <v>9.6518052169187098E-3</v>
      </c>
      <c r="Z35" s="30">
        <v>0.3190719866779323</v>
      </c>
    </row>
    <row r="36" spans="2:26">
      <c r="B36" s="13" t="s">
        <v>34</v>
      </c>
      <c r="C36" s="14">
        <v>2.7900000000000001E-2</v>
      </c>
      <c r="D36" s="15">
        <v>1</v>
      </c>
      <c r="E36" s="31">
        <v>0.01</v>
      </c>
      <c r="F36" s="32">
        <v>1</v>
      </c>
      <c r="G36" s="14">
        <v>8.3432671528125297E-3</v>
      </c>
      <c r="H36" s="15">
        <v>1</v>
      </c>
      <c r="I36" s="31">
        <v>1.3317536703441E-2</v>
      </c>
      <c r="J36" s="32">
        <v>1</v>
      </c>
      <c r="K36" s="14">
        <v>-1.0265035023414798E-2</v>
      </c>
      <c r="L36" s="15">
        <v>1</v>
      </c>
      <c r="M36" s="31">
        <v>1.7000000000000001E-2</v>
      </c>
      <c r="N36" s="32">
        <v>1</v>
      </c>
      <c r="O36" s="14">
        <v>3.8999999999999998E-3</v>
      </c>
      <c r="P36" s="15">
        <v>1</v>
      </c>
      <c r="Q36" s="31">
        <v>-3.2000000000000002E-3</v>
      </c>
      <c r="R36" s="32">
        <v>1</v>
      </c>
      <c r="S36" s="14">
        <v>1.1299999999999999E-2</v>
      </c>
      <c r="T36" s="15">
        <v>1</v>
      </c>
      <c r="U36" s="31">
        <v>1.1599999999999999E-2</v>
      </c>
      <c r="V36" s="32">
        <v>1</v>
      </c>
      <c r="W36" s="14">
        <v>9.4000000000000004E-3</v>
      </c>
      <c r="X36" s="15">
        <v>1</v>
      </c>
      <c r="Y36" s="31">
        <v>8.0000000000000002E-3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3" t="s">
        <v>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2.4368780472463037E-2</v>
      </c>
      <c r="D41" s="19">
        <v>0.76059776940991752</v>
      </c>
      <c r="E41" s="33">
        <v>8.0395496868476361E-3</v>
      </c>
      <c r="F41" s="34">
        <v>0.76449988691230508</v>
      </c>
      <c r="G41" s="18">
        <v>6.5932285850891859E-3</v>
      </c>
      <c r="H41" s="19">
        <v>0.76374020998256864</v>
      </c>
      <c r="I41" s="33">
        <v>1.1843507316918729E-2</v>
      </c>
      <c r="J41" s="34">
        <v>0.75679315331747987</v>
      </c>
      <c r="K41" s="18">
        <v>-1.126883266285162E-2</v>
      </c>
      <c r="L41" s="19">
        <v>0.75020191810945869</v>
      </c>
      <c r="M41" s="33">
        <v>1.5076623327267875E-2</v>
      </c>
      <c r="N41" s="34">
        <v>0.74772566237495341</v>
      </c>
      <c r="O41" s="18">
        <v>1.6723240852510421E-3</v>
      </c>
      <c r="P41" s="19">
        <v>0.74788355048023347</v>
      </c>
      <c r="Q41" s="33">
        <v>-3.5041925867970031E-3</v>
      </c>
      <c r="R41" s="34">
        <v>0.7426582353732647</v>
      </c>
      <c r="S41" s="18">
        <v>8.933549713053655E-3</v>
      </c>
      <c r="T41" s="19">
        <v>0.74134897550604828</v>
      </c>
      <c r="U41" s="33">
        <v>1.1516147522677267E-2</v>
      </c>
      <c r="V41" s="34">
        <v>0.73815059178740461</v>
      </c>
      <c r="W41" s="18">
        <v>6.5164868369595496E-3</v>
      </c>
      <c r="X41" s="19">
        <v>0.73309097431112757</v>
      </c>
      <c r="Y41" s="33">
        <v>8.5114821081438228E-3</v>
      </c>
      <c r="Z41" s="34">
        <v>0.72963239697425686</v>
      </c>
    </row>
    <row r="42" spans="2:26">
      <c r="B42" s="12" t="s">
        <v>38</v>
      </c>
      <c r="C42" s="10">
        <v>3.5312195275369637E-3</v>
      </c>
      <c r="D42" s="11">
        <v>0.23940223059008253</v>
      </c>
      <c r="E42" s="29">
        <v>1.960450313152365E-3</v>
      </c>
      <c r="F42" s="30">
        <v>0.23550011308769492</v>
      </c>
      <c r="G42" s="10">
        <v>1.7500385677233447E-3</v>
      </c>
      <c r="H42" s="11">
        <v>0.23625979001743136</v>
      </c>
      <c r="I42" s="29">
        <v>1.4740293865222716E-3</v>
      </c>
      <c r="J42" s="30">
        <v>0.2432068466825201</v>
      </c>
      <c r="K42" s="10">
        <v>1.0037976394368217E-3</v>
      </c>
      <c r="L42" s="11">
        <v>0.24979808189054131</v>
      </c>
      <c r="M42" s="29">
        <v>1.9233766727321246E-3</v>
      </c>
      <c r="N42" s="30">
        <v>0.25227433762504659</v>
      </c>
      <c r="O42" s="10">
        <v>2.2276759147489577E-3</v>
      </c>
      <c r="P42" s="11">
        <v>0.25211644951976647</v>
      </c>
      <c r="Q42" s="29">
        <v>3.0419258679700287E-4</v>
      </c>
      <c r="R42" s="30">
        <v>0.25734176462673536</v>
      </c>
      <c r="S42" s="10">
        <v>2.3664502869463456E-3</v>
      </c>
      <c r="T42" s="11">
        <v>0.25865102449395183</v>
      </c>
      <c r="U42" s="29">
        <v>8.3852477322731277E-5</v>
      </c>
      <c r="V42" s="30">
        <v>0.26184940821259539</v>
      </c>
      <c r="W42" s="10">
        <v>2.8835131630404495E-3</v>
      </c>
      <c r="X42" s="11">
        <v>0.26690902568887243</v>
      </c>
      <c r="Y42" s="29">
        <v>-5.1148210814382089E-4</v>
      </c>
      <c r="Z42" s="30">
        <v>0.27036760302574314</v>
      </c>
    </row>
    <row r="43" spans="2:26">
      <c r="B43" s="13" t="s">
        <v>34</v>
      </c>
      <c r="C43" s="14">
        <v>2.7900000000000001E-2</v>
      </c>
      <c r="D43" s="15">
        <v>1</v>
      </c>
      <c r="E43" s="31">
        <v>0.01</v>
      </c>
      <c r="F43" s="32">
        <v>1</v>
      </c>
      <c r="G43" s="14">
        <v>8.3432671528125297E-3</v>
      </c>
      <c r="H43" s="15">
        <v>1</v>
      </c>
      <c r="I43" s="31">
        <v>1.3317536703441E-2</v>
      </c>
      <c r="J43" s="32">
        <v>1</v>
      </c>
      <c r="K43" s="14">
        <v>-1.0265035023414798E-2</v>
      </c>
      <c r="L43" s="15">
        <v>1</v>
      </c>
      <c r="M43" s="31">
        <v>1.7000000000000001E-2</v>
      </c>
      <c r="N43" s="32">
        <v>1</v>
      </c>
      <c r="O43" s="14">
        <v>3.8999999999999998E-3</v>
      </c>
      <c r="P43" s="15">
        <v>1</v>
      </c>
      <c r="Q43" s="31">
        <v>-3.2000000000000002E-3</v>
      </c>
      <c r="R43" s="32">
        <v>1</v>
      </c>
      <c r="S43" s="14">
        <v>1.1299999999999999E-2</v>
      </c>
      <c r="T43" s="15">
        <v>1</v>
      </c>
      <c r="U43" s="31">
        <v>1.1599999999999999E-2</v>
      </c>
      <c r="V43" s="32">
        <v>1</v>
      </c>
      <c r="W43" s="14">
        <v>9.4000000000000004E-3</v>
      </c>
      <c r="X43" s="15">
        <v>1</v>
      </c>
      <c r="Y43" s="31">
        <v>8.0000000000000002E-3</v>
      </c>
      <c r="Z43" s="32">
        <v>1</v>
      </c>
    </row>
    <row r="45" spans="2:26" ht="15.75">
      <c r="C45" s="53" t="s">
        <v>0</v>
      </c>
      <c r="D45" s="54"/>
      <c r="E45" s="54"/>
      <c r="F45" s="54"/>
      <c r="G45" s="54"/>
      <c r="H45" s="54"/>
      <c r="I45" s="54"/>
      <c r="J45" s="55"/>
    </row>
    <row r="46" spans="2:26" ht="15.75">
      <c r="B46" s="23" t="s">
        <v>39</v>
      </c>
      <c r="C46" s="51" t="str">
        <f ca="1">CONCATENATE(INDIRECT(CONCATENATE($C$2,C4))," - ",INDIRECT(CONCATENATE($C$2,G4))," ",$B$4)</f>
        <v>ינואר - מרץ 2019</v>
      </c>
      <c r="D46" s="52"/>
      <c r="E46" s="49" t="str">
        <f ca="1">CONCATENATE(INDIRECT(CONCATENATE($C$2,C4))," - ",INDIRECT(CONCATENATE($C$2,M4))," ",$B$4)</f>
        <v>ינואר - יוני 2019</v>
      </c>
      <c r="F46" s="50"/>
      <c r="G46" s="51" t="str">
        <f ca="1">CONCATENATE(INDIRECT(CONCATENATE($C$2,C4))," - ",INDIRECT(CONCATENATE($C$2,S4))," ",$B$4)</f>
        <v>ינואר - ספטמבר 2019</v>
      </c>
      <c r="H46" s="52"/>
      <c r="I46" s="49" t="str">
        <f ca="1">CONCATENATE(INDIRECT(CONCATENATE($C$2,C4))," - ",INDIRECT(CONCATENATE($C$2,Y4))," ",$B$4)</f>
        <v>ינואר - דצמבר 2019</v>
      </c>
      <c r="J46" s="50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(C8+1)*(E8+1)*(G8+1)-1</f>
        <v>-6.0074324344372432E-4</v>
      </c>
      <c r="D48" s="11">
        <f>H8</f>
        <v>0.11585747678444505</v>
      </c>
      <c r="E48" s="29">
        <f>(I8+1)*(K8+1)*(M8+1)*(C48+1)-1</f>
        <v>-8.2424661932023469E-4</v>
      </c>
      <c r="F48" s="30">
        <f>N8</f>
        <v>0.13877409119274112</v>
      </c>
      <c r="G48" s="10">
        <f>(O8+1)*(Q8+1)*(S8+1)*(E48+1)-1</f>
        <v>-1.322377495228122E-3</v>
      </c>
      <c r="H48" s="11">
        <f>T8</f>
        <v>0.1095095127628558</v>
      </c>
      <c r="I48" s="29">
        <f>(Y8+1)*(U8+1)*(W8+1)*(G48+1)-1</f>
        <v>-1.6476656957170599E-3</v>
      </c>
      <c r="J48" s="30">
        <f>Z8</f>
        <v>9.4448608092525269E-2</v>
      </c>
    </row>
    <row r="49" spans="2:10">
      <c r="B49" s="12" t="s">
        <v>7</v>
      </c>
      <c r="C49" s="10">
        <f t="shared" ref="C49:C67" si="0">(C9+1)*(E9+1)*(G9+1)-1</f>
        <v>4.7595545473952949E-3</v>
      </c>
      <c r="D49" s="11">
        <f t="shared" ref="D49:D67" si="1">H9</f>
        <v>0.17013554422774294</v>
      </c>
      <c r="E49" s="29">
        <f t="shared" ref="E49:E66" si="2">(I9+1)*(K9+1)*(M9+1)*(C49+1)-1</f>
        <v>6.9601814368946968E-3</v>
      </c>
      <c r="F49" s="30">
        <f t="shared" ref="F49:F67" si="3">N9</f>
        <v>0.16614649254559011</v>
      </c>
      <c r="G49" s="10">
        <f t="shared" ref="G49:G67" si="4">(O9+1)*(Q9+1)*(S9+1)*(E49+1)-1</f>
        <v>1.1930897504761395E-2</v>
      </c>
      <c r="H49" s="11">
        <f t="shared" ref="H49:H66" si="5">T9</f>
        <v>0.16378956583057699</v>
      </c>
      <c r="I49" s="29">
        <f t="shared" ref="I49:I67" si="6">(Y9+1)*(U9+1)*(W9+1)*(G49+1)-1</f>
        <v>1.3123531501253449E-2</v>
      </c>
      <c r="J49" s="30">
        <f t="shared" ref="J49:J67" si="7">Z9</f>
        <v>0.15513526750518092</v>
      </c>
    </row>
    <row r="50" spans="2:10">
      <c r="B50" s="12" t="s">
        <v>9</v>
      </c>
      <c r="C50" s="10">
        <f t="shared" si="0"/>
        <v>0</v>
      </c>
      <c r="D50" s="11">
        <f t="shared" si="1"/>
        <v>0</v>
      </c>
      <c r="E50" s="29">
        <f t="shared" si="2"/>
        <v>0</v>
      </c>
      <c r="F50" s="30">
        <f t="shared" si="3"/>
        <v>0</v>
      </c>
      <c r="G50" s="10">
        <f t="shared" si="4"/>
        <v>0</v>
      </c>
      <c r="H50" s="11">
        <f t="shared" si="5"/>
        <v>0</v>
      </c>
      <c r="I50" s="29">
        <f t="shared" si="6"/>
        <v>0</v>
      </c>
      <c r="J50" s="30">
        <f t="shared" si="7"/>
        <v>0</v>
      </c>
    </row>
    <row r="51" spans="2:10">
      <c r="B51" s="12" t="s">
        <v>11</v>
      </c>
      <c r="C51" s="10">
        <f t="shared" si="0"/>
        <v>0</v>
      </c>
      <c r="D51" s="11">
        <f t="shared" si="1"/>
        <v>0</v>
      </c>
      <c r="E51" s="29">
        <f t="shared" si="2"/>
        <v>0</v>
      </c>
      <c r="F51" s="30">
        <f t="shared" si="3"/>
        <v>0</v>
      </c>
      <c r="G51" s="10">
        <f t="shared" si="4"/>
        <v>0</v>
      </c>
      <c r="H51" s="11">
        <f t="shared" si="5"/>
        <v>0</v>
      </c>
      <c r="I51" s="29">
        <f t="shared" si="6"/>
        <v>0</v>
      </c>
      <c r="J51" s="30">
        <f t="shared" si="7"/>
        <v>0</v>
      </c>
    </row>
    <row r="52" spans="2:10">
      <c r="B52" s="12" t="s">
        <v>13</v>
      </c>
      <c r="C52" s="10">
        <f t="shared" si="0"/>
        <v>5.8839332475149053E-3</v>
      </c>
      <c r="D52" s="11">
        <f t="shared" si="1"/>
        <v>0.197314971715083</v>
      </c>
      <c r="E52" s="29">
        <f t="shared" si="2"/>
        <v>9.5527516422424519E-3</v>
      </c>
      <c r="F52" s="30">
        <f t="shared" si="3"/>
        <v>0.18951073982366842</v>
      </c>
      <c r="G52" s="10">
        <f t="shared" si="4"/>
        <v>1.2080576811628108E-2</v>
      </c>
      <c r="H52" s="11">
        <f t="shared" si="5"/>
        <v>0.19126674144329556</v>
      </c>
      <c r="I52" s="29">
        <f t="shared" si="6"/>
        <v>1.2960329471011445E-2</v>
      </c>
      <c r="J52" s="30">
        <f t="shared" si="7"/>
        <v>0.1796768415045478</v>
      </c>
    </row>
    <row r="53" spans="2:10">
      <c r="B53" s="12" t="s">
        <v>15</v>
      </c>
      <c r="C53" s="10">
        <f t="shared" si="0"/>
        <v>1.1590415781523866E-3</v>
      </c>
      <c r="D53" s="11">
        <f t="shared" si="1"/>
        <v>2.7600185274142489E-2</v>
      </c>
      <c r="E53" s="29">
        <f t="shared" si="2"/>
        <v>1.6330814719083264E-3</v>
      </c>
      <c r="F53" s="30">
        <f t="shared" si="3"/>
        <v>2.7424233764501194E-2</v>
      </c>
      <c r="G53" s="10">
        <f t="shared" si="4"/>
        <v>2.1714162142099092E-3</v>
      </c>
      <c r="H53" s="11">
        <f t="shared" si="5"/>
        <v>2.6367484797681237E-2</v>
      </c>
      <c r="I53" s="29">
        <f t="shared" si="6"/>
        <v>2.2066914938818627E-3</v>
      </c>
      <c r="J53" s="30">
        <f t="shared" si="7"/>
        <v>2.6068959773703607E-2</v>
      </c>
    </row>
    <row r="54" spans="2:10">
      <c r="B54" s="12" t="s">
        <v>17</v>
      </c>
      <c r="C54" s="10">
        <f t="shared" si="0"/>
        <v>8.1284242450334609E-3</v>
      </c>
      <c r="D54" s="11">
        <f t="shared" si="1"/>
        <v>0.12979610390222557</v>
      </c>
      <c r="E54" s="29">
        <f t="shared" si="2"/>
        <v>1.3849232698742719E-2</v>
      </c>
      <c r="F54" s="30">
        <f t="shared" si="3"/>
        <v>0.13102618799788654</v>
      </c>
      <c r="G54" s="10">
        <f t="shared" si="4"/>
        <v>1.642572701935352E-2</v>
      </c>
      <c r="H54" s="11">
        <f t="shared" si="5"/>
        <v>0.15066318232247108</v>
      </c>
      <c r="I54" s="29">
        <f t="shared" si="6"/>
        <v>2.4246423952784424E-2</v>
      </c>
      <c r="J54" s="30">
        <f t="shared" si="7"/>
        <v>0.16480836203294066</v>
      </c>
    </row>
    <row r="55" spans="2:10">
      <c r="B55" s="12" t="s">
        <v>19</v>
      </c>
      <c r="C55" s="10">
        <f t="shared" si="0"/>
        <v>6.5302947996992433E-3</v>
      </c>
      <c r="D55" s="11">
        <f t="shared" si="1"/>
        <v>0.10027363596570815</v>
      </c>
      <c r="E55" s="29">
        <f t="shared" si="2"/>
        <v>7.1491097902938172E-3</v>
      </c>
      <c r="F55" s="30">
        <f t="shared" si="3"/>
        <v>8.5929983441440039E-2</v>
      </c>
      <c r="G55" s="10">
        <f t="shared" si="4"/>
        <v>4.949625364219834E-3</v>
      </c>
      <c r="H55" s="11">
        <f t="shared" si="5"/>
        <v>9.3772384073933068E-2</v>
      </c>
      <c r="I55" s="29">
        <f t="shared" si="6"/>
        <v>1.2100002027732648E-2</v>
      </c>
      <c r="J55" s="30">
        <f t="shared" si="7"/>
        <v>0.10652450173690217</v>
      </c>
    </row>
    <row r="56" spans="2:10">
      <c r="B56" s="12" t="s">
        <v>21</v>
      </c>
      <c r="C56" s="10">
        <f t="shared" si="0"/>
        <v>1.1425499911457138E-3</v>
      </c>
      <c r="D56" s="11">
        <f t="shared" si="1"/>
        <v>5.6278312633024755E-2</v>
      </c>
      <c r="E56" s="29">
        <f t="shared" si="2"/>
        <v>1.2212044289321433E-3</v>
      </c>
      <c r="F56" s="30">
        <f t="shared" si="3"/>
        <v>4.8111195651831133E-2</v>
      </c>
      <c r="G56" s="10">
        <f t="shared" si="4"/>
        <v>-1.6835029634998389E-4</v>
      </c>
      <c r="H56" s="11">
        <f t="shared" si="5"/>
        <v>4.3850233535218608E-2</v>
      </c>
      <c r="I56" s="29">
        <f t="shared" si="6"/>
        <v>1.6048832297521631E-3</v>
      </c>
      <c r="J56" s="30">
        <f t="shared" si="7"/>
        <v>3.8993498218506388E-2</v>
      </c>
    </row>
    <row r="57" spans="2:10">
      <c r="B57" s="12" t="s">
        <v>23</v>
      </c>
      <c r="C57" s="10">
        <f t="shared" si="0"/>
        <v>-7.7432888882034145E-4</v>
      </c>
      <c r="D57" s="11">
        <f t="shared" si="1"/>
        <v>4.6687601198537786E-2</v>
      </c>
      <c r="E57" s="29">
        <f t="shared" si="2"/>
        <v>-6.6019562734254134E-4</v>
      </c>
      <c r="F57" s="30">
        <f t="shared" si="3"/>
        <v>5.0847140792836365E-2</v>
      </c>
      <c r="G57" s="10">
        <f t="shared" si="4"/>
        <v>-4.2038892459572708E-5</v>
      </c>
      <c r="H57" s="11">
        <f t="shared" si="5"/>
        <v>5.3106698347557123E-2</v>
      </c>
      <c r="I57" s="29">
        <f t="shared" si="6"/>
        <v>9.4984905697437227E-4</v>
      </c>
      <c r="J57" s="30">
        <f t="shared" si="7"/>
        <v>6.4170295652665854E-2</v>
      </c>
    </row>
    <row r="58" spans="2:10">
      <c r="B58" s="12" t="s">
        <v>25</v>
      </c>
      <c r="C58" s="10">
        <f t="shared" si="0"/>
        <v>-5.0584869900061058E-5</v>
      </c>
      <c r="D58" s="11">
        <f t="shared" si="1"/>
        <v>1.5681005059602158E-3</v>
      </c>
      <c r="E58" s="29">
        <f t="shared" si="2"/>
        <v>-7.9902430687894821E-5</v>
      </c>
      <c r="F58" s="30">
        <f t="shared" si="3"/>
        <v>1.5294140111193938E-3</v>
      </c>
      <c r="G58" s="10">
        <f t="shared" si="4"/>
        <v>-9.0490081446570336E-5</v>
      </c>
      <c r="H58" s="11">
        <f t="shared" si="5"/>
        <v>1.4991383022167903E-3</v>
      </c>
      <c r="I58" s="29">
        <f t="shared" si="6"/>
        <v>5.4161661706020325E-5</v>
      </c>
      <c r="J58" s="30">
        <f t="shared" si="7"/>
        <v>1.4512200896791201E-3</v>
      </c>
    </row>
    <row r="59" spans="2:10">
      <c r="B59" s="12" t="s">
        <v>26</v>
      </c>
      <c r="C59" s="10">
        <f t="shared" si="0"/>
        <v>1.7035316038865878E-2</v>
      </c>
      <c r="D59" s="11">
        <f t="shared" si="1"/>
        <v>3.6036583348161774E-3</v>
      </c>
      <c r="E59" s="29">
        <f t="shared" si="2"/>
        <v>2.2495812923812197E-2</v>
      </c>
      <c r="F59" s="30">
        <f t="shared" si="3"/>
        <v>6.3771335863770161E-4</v>
      </c>
      <c r="G59" s="10">
        <f t="shared" si="4"/>
        <v>2.6726801984007231E-2</v>
      </c>
      <c r="H59" s="11">
        <f t="shared" si="5"/>
        <v>3.3357546751374293E-3</v>
      </c>
      <c r="I59" s="29">
        <f t="shared" si="6"/>
        <v>3.6411368632439878E-2</v>
      </c>
      <c r="J59" s="30">
        <f t="shared" si="7"/>
        <v>5.2317413441392274E-3</v>
      </c>
    </row>
    <row r="60" spans="2:10">
      <c r="B60" s="12" t="s">
        <v>27</v>
      </c>
      <c r="C60" s="10">
        <f t="shared" si="0"/>
        <v>-3.0188640218353768E-4</v>
      </c>
      <c r="D60" s="11">
        <f t="shared" si="1"/>
        <v>5.0380558933280312E-4</v>
      </c>
      <c r="E60" s="29">
        <f t="shared" si="2"/>
        <v>-4.1724877560112006E-4</v>
      </c>
      <c r="F60" s="30">
        <f t="shared" si="3"/>
        <v>3.0697870124650039E-4</v>
      </c>
      <c r="G60" s="10">
        <f t="shared" si="4"/>
        <v>-1.1341629543002441E-3</v>
      </c>
      <c r="H60" s="11">
        <f t="shared" si="5"/>
        <v>5.2251834795554147E-4</v>
      </c>
      <c r="I60" s="29">
        <f t="shared" si="6"/>
        <v>-1.8845193991772202E-3</v>
      </c>
      <c r="J60" s="30">
        <f t="shared" si="7"/>
        <v>2.0493453629777882E-4</v>
      </c>
    </row>
    <row r="61" spans="2:10">
      <c r="B61" s="12" t="s">
        <v>28</v>
      </c>
      <c r="C61" s="10">
        <f t="shared" si="0"/>
        <v>1.8761634674513417E-5</v>
      </c>
      <c r="D61" s="11">
        <f t="shared" si="1"/>
        <v>3.4507048009797073E-9</v>
      </c>
      <c r="E61" s="29">
        <f t="shared" si="2"/>
        <v>1.8761623335583621E-5</v>
      </c>
      <c r="F61" s="30">
        <f t="shared" si="3"/>
        <v>3.3619687848179375E-9</v>
      </c>
      <c r="G61" s="10">
        <f t="shared" si="4"/>
        <v>1.8761433700387187E-5</v>
      </c>
      <c r="H61" s="11">
        <f t="shared" si="5"/>
        <v>3.2032164339425376E-9</v>
      </c>
      <c r="I61" s="29">
        <f t="shared" si="6"/>
        <v>1.8757940272617901E-5</v>
      </c>
      <c r="J61" s="30">
        <f t="shared" si="7"/>
        <v>3.1071670340091032E-9</v>
      </c>
    </row>
    <row r="62" spans="2:10">
      <c r="B62" s="12" t="s">
        <v>29</v>
      </c>
      <c r="C62" s="10">
        <f t="shared" si="0"/>
        <v>3.3913954271420632E-3</v>
      </c>
      <c r="D62" s="11">
        <f t="shared" si="1"/>
        <v>0.14907162913877936</v>
      </c>
      <c r="E62" s="29">
        <f t="shared" si="2"/>
        <v>5.6004623116368002E-3</v>
      </c>
      <c r="F62" s="30">
        <f t="shared" si="3"/>
        <v>0.15792722944833723</v>
      </c>
      <c r="G62" s="10">
        <f t="shared" si="4"/>
        <v>7.1339276207917912E-3</v>
      </c>
      <c r="H62" s="11">
        <f t="shared" si="5"/>
        <v>0.16070219054226037</v>
      </c>
      <c r="I62" s="29">
        <f t="shared" si="6"/>
        <v>8.0768378974616084E-3</v>
      </c>
      <c r="J62" s="30">
        <f t="shared" si="7"/>
        <v>0.15653241414610983</v>
      </c>
    </row>
    <row r="63" spans="2:10">
      <c r="B63" s="12" t="s">
        <v>30</v>
      </c>
      <c r="C63" s="10">
        <f t="shared" si="0"/>
        <v>3.7912328862965694E-6</v>
      </c>
      <c r="D63" s="11">
        <f t="shared" si="1"/>
        <v>0</v>
      </c>
      <c r="E63" s="29">
        <f t="shared" si="2"/>
        <v>3.7912328862965694E-6</v>
      </c>
      <c r="F63" s="30">
        <f t="shared" si="3"/>
        <v>0</v>
      </c>
      <c r="G63" s="10">
        <f t="shared" si="4"/>
        <v>3.7912328862965694E-6</v>
      </c>
      <c r="H63" s="11">
        <f t="shared" si="5"/>
        <v>0</v>
      </c>
      <c r="I63" s="29">
        <f t="shared" si="6"/>
        <v>3.7912328862965694E-6</v>
      </c>
      <c r="J63" s="30">
        <f t="shared" si="7"/>
        <v>0</v>
      </c>
    </row>
    <row r="64" spans="2:10">
      <c r="B64" s="12" t="s">
        <v>31</v>
      </c>
      <c r="C64" s="10">
        <f t="shared" si="0"/>
        <v>0</v>
      </c>
      <c r="D64" s="11">
        <f t="shared" si="1"/>
        <v>0</v>
      </c>
      <c r="E64" s="29">
        <f t="shared" si="2"/>
        <v>0</v>
      </c>
      <c r="F64" s="30">
        <f t="shared" si="3"/>
        <v>0</v>
      </c>
      <c r="G64" s="10">
        <f t="shared" si="4"/>
        <v>0</v>
      </c>
      <c r="H64" s="11">
        <f t="shared" si="5"/>
        <v>0</v>
      </c>
      <c r="I64" s="29">
        <f t="shared" si="6"/>
        <v>0</v>
      </c>
      <c r="J64" s="30">
        <f t="shared" si="7"/>
        <v>0</v>
      </c>
    </row>
    <row r="65" spans="2:10">
      <c r="B65" s="12" t="s">
        <v>32</v>
      </c>
      <c r="C65" s="10">
        <f t="shared" si="0"/>
        <v>2.4588836438743655E-5</v>
      </c>
      <c r="D65" s="11">
        <f t="shared" si="1"/>
        <v>1.3089712794968089E-3</v>
      </c>
      <c r="E65" s="29">
        <f t="shared" si="2"/>
        <v>4.368697999712623E-5</v>
      </c>
      <c r="F65" s="30">
        <f t="shared" si="3"/>
        <v>1.8285959081954825E-3</v>
      </c>
      <c r="G65" s="10">
        <f t="shared" si="4"/>
        <v>3.2773592176349453E-5</v>
      </c>
      <c r="H65" s="11">
        <f t="shared" si="5"/>
        <v>1.6145918156241963E-3</v>
      </c>
      <c r="I65" s="29">
        <f t="shared" si="6"/>
        <v>-8.9713892578169308E-6</v>
      </c>
      <c r="J65" s="30">
        <f t="shared" si="7"/>
        <v>6.7533522596345775E-3</v>
      </c>
    </row>
    <row r="66" spans="2:10">
      <c r="B66" s="12" t="s">
        <v>33</v>
      </c>
      <c r="C66" s="10">
        <f t="shared" si="0"/>
        <v>0</v>
      </c>
      <c r="D66" s="11">
        <f t="shared" si="1"/>
        <v>0</v>
      </c>
      <c r="E66" s="29">
        <f t="shared" si="2"/>
        <v>0</v>
      </c>
      <c r="F66" s="30">
        <f t="shared" si="3"/>
        <v>0</v>
      </c>
      <c r="G66" s="10">
        <f t="shared" si="4"/>
        <v>0</v>
      </c>
      <c r="H66" s="11">
        <f t="shared" si="5"/>
        <v>0</v>
      </c>
      <c r="I66" s="29">
        <f t="shared" si="6"/>
        <v>0</v>
      </c>
      <c r="J66" s="30">
        <f t="shared" si="7"/>
        <v>0</v>
      </c>
    </row>
    <row r="67" spans="2:10">
      <c r="B67" s="13" t="s">
        <v>44</v>
      </c>
      <c r="C67" s="43">
        <f t="shared" si="0"/>
        <v>4.6840804749439746E-2</v>
      </c>
      <c r="D67" s="44">
        <f t="shared" si="1"/>
        <v>0.99999999999999989</v>
      </c>
      <c r="E67" s="37">
        <f>(I27+1)*(K27+1)*(M27+1)*(C67+1)-1</f>
        <v>6.7741363767777729E-2</v>
      </c>
      <c r="F67" s="40">
        <f t="shared" si="3"/>
        <v>1</v>
      </c>
      <c r="G67" s="43">
        <f t="shared" si="4"/>
        <v>8.0549229977800785E-2</v>
      </c>
      <c r="H67" s="15">
        <v>1</v>
      </c>
      <c r="I67" s="37">
        <f t="shared" si="6"/>
        <v>0.11218545559053461</v>
      </c>
      <c r="J67" s="40">
        <f t="shared" si="7"/>
        <v>1.0000000000000002</v>
      </c>
    </row>
    <row r="68" spans="2:10">
      <c r="B68" s="35" t="s">
        <v>40</v>
      </c>
      <c r="C68" s="45">
        <f>C28+E28+G28</f>
        <v>537180</v>
      </c>
      <c r="D68" s="46"/>
      <c r="E68" s="47">
        <f>I28+K28+M28+C68</f>
        <v>776444</v>
      </c>
      <c r="F68" s="48"/>
      <c r="G68" s="45">
        <f>O28+Q28+S28+E68</f>
        <v>922409.26</v>
      </c>
      <c r="H68" s="46"/>
      <c r="I68" s="47">
        <f>G68+U28+W28+Y28</f>
        <v>1281902.1499999999</v>
      </c>
      <c r="J68" s="48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53" t="s">
        <v>0</v>
      </c>
      <c r="D70" s="54"/>
      <c r="E70" s="54"/>
      <c r="F70" s="54"/>
      <c r="G70" s="54"/>
      <c r="H70" s="54"/>
      <c r="I70" s="54"/>
      <c r="J70" s="55"/>
    </row>
    <row r="71" spans="2:10" ht="15.75">
      <c r="B71" s="23" t="s">
        <v>39</v>
      </c>
      <c r="C71" s="51" t="str">
        <f ca="1">CONCATENATE(INDIRECT(CONCATENATE($C$2,$C$4))," - ",INDIRECT(CONCATENATE($C$2,$G$4))," ",$B$4)</f>
        <v>ינואר - מרץ 2019</v>
      </c>
      <c r="D71" s="52"/>
      <c r="E71" s="49" t="str">
        <f ca="1">CONCATENATE(INDIRECT(CONCATENATE($C$2,$C$4))," - ",INDIRECT(CONCATENATE($C$2,$M4))," ",$B$4)</f>
        <v>ינואר - יוני 2019</v>
      </c>
      <c r="F71" s="50"/>
      <c r="G71" s="51" t="str">
        <f ca="1">CONCATENATE(INDIRECT(CONCATENATE($C$2,$C$4))," - ",INDIRECT(CONCATENATE($C$2,$S$4))," ",$B$4)</f>
        <v>ינואר - ספטמבר 2019</v>
      </c>
      <c r="H71" s="52"/>
      <c r="I71" s="49" t="str">
        <f ca="1">CONCATENATE(INDIRECT(CONCATENATE($C$2,$C$4))," - ",INDIRECT(CONCATENATE($C$2,$Y4))," ",$B$4)</f>
        <v>ינואר - דצמבר 2019</v>
      </c>
      <c r="J71" s="50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f>(C34+1)*(E34+1)*(G34+1)-1</f>
        <v>2.2296725951049812E-2</v>
      </c>
      <c r="D73" s="19">
        <f>H34</f>
        <v>0.68406764393299013</v>
      </c>
      <c r="E73" s="33">
        <f t="shared" ref="E73:E74" si="8">(I34+1)*(K34+1)*(M34+1)*(C73+1)-1</f>
        <v>3.6575124682233007E-2</v>
      </c>
      <c r="F73" s="34">
        <f>N34</f>
        <v>0.70660304408242203</v>
      </c>
      <c r="G73" s="18">
        <f>(O34+1)*(Q34+1)*(S34+1)*(E73+1)-1</f>
        <v>5.170427882783879E-2</v>
      </c>
      <c r="H73" s="19">
        <f>T34</f>
        <v>0.69428002518039689</v>
      </c>
      <c r="I73" s="33">
        <f>(U34+1)*(W34+1)*(Y34+1)*(G73+1)-1</f>
        <v>5.9052496626692985E-2</v>
      </c>
      <c r="J73" s="34">
        <f>Z34</f>
        <v>0.68092801332206765</v>
      </c>
    </row>
    <row r="74" spans="2:10">
      <c r="B74" s="12" t="s">
        <v>36</v>
      </c>
      <c r="C74" s="18">
        <f t="shared" ref="C74:C75" si="9">(C35+1)*(E35+1)*(G35+1)-1</f>
        <v>2.4239522194237084E-2</v>
      </c>
      <c r="D74" s="19">
        <f t="shared" ref="D74:D75" si="10">H35</f>
        <v>0.31593235606700992</v>
      </c>
      <c r="E74" s="33">
        <f t="shared" si="8"/>
        <v>3.0399941753544102E-2</v>
      </c>
      <c r="F74" s="34">
        <f t="shared" ref="F74:F75" si="11">N35</f>
        <v>0.29339695591757797</v>
      </c>
      <c r="G74" s="18">
        <f t="shared" ref="G74:G75" si="12">(O35+1)*(Q35+1)*(S35+1)*(E74+1)-1</f>
        <v>2.7747617498939281E-2</v>
      </c>
      <c r="H74" s="19">
        <f t="shared" ref="H74:H75" si="13">T35</f>
        <v>0.30571997481960306</v>
      </c>
      <c r="I74" s="33">
        <f t="shared" ref="I74:I75" si="14">(U35+1)*(W35+1)*(Y35+1)*(G74+1)-1</f>
        <v>5.0525934338228939E-2</v>
      </c>
      <c r="J74" s="34">
        <f t="shared" ref="J74:J75" si="15">Z35</f>
        <v>0.3190719866779323</v>
      </c>
    </row>
    <row r="75" spans="2:10">
      <c r="B75" s="13" t="s">
        <v>44</v>
      </c>
      <c r="C75" s="41">
        <f t="shared" si="9"/>
        <v>4.6840804749439746E-2</v>
      </c>
      <c r="D75" s="42">
        <f t="shared" si="10"/>
        <v>1</v>
      </c>
      <c r="E75" s="39">
        <f>(I36+1)*(K36+1)*(M36+1)*(C75+1)-1</f>
        <v>6.7741363767777729E-2</v>
      </c>
      <c r="F75" s="38">
        <f t="shared" si="11"/>
        <v>1</v>
      </c>
      <c r="G75" s="41">
        <f t="shared" si="12"/>
        <v>8.0549229977800785E-2</v>
      </c>
      <c r="H75" s="42">
        <f t="shared" si="13"/>
        <v>1</v>
      </c>
      <c r="I75" s="39">
        <f t="shared" si="14"/>
        <v>0.11218545559053439</v>
      </c>
      <c r="J75" s="38">
        <f t="shared" si="15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53" t="s">
        <v>0</v>
      </c>
      <c r="D77" s="54"/>
      <c r="E77" s="54"/>
      <c r="F77" s="54"/>
      <c r="G77" s="54"/>
      <c r="H77" s="54"/>
      <c r="I77" s="54"/>
      <c r="J77" s="55"/>
    </row>
    <row r="78" spans="2:10" ht="15.75">
      <c r="B78" s="23" t="s">
        <v>39</v>
      </c>
      <c r="C78" s="51" t="str">
        <f ca="1">CONCATENATE(INDIRECT(CONCATENATE($C$2,$C$4))," - ",INDIRECT(CONCATENATE($C$2,$G$4))," ",$B$4)</f>
        <v>ינואר - מרץ 2019</v>
      </c>
      <c r="D78" s="52"/>
      <c r="E78" s="49" t="str">
        <f ca="1">CONCATENATE(INDIRECT(CONCATENATE($C$2,$C$4))," - ",INDIRECT(CONCATENATE($C$2,$M$4))," ",$B$4)</f>
        <v>ינואר - יוני 2019</v>
      </c>
      <c r="F78" s="50"/>
      <c r="G78" s="51" t="str">
        <f ca="1">CONCATENATE(INDIRECT(CONCATENATE($C$2,$C$4))," - ",INDIRECT(CONCATENATE($C$2,$S$4))," ",$B$4)</f>
        <v>ינואר - ספטמבר 2019</v>
      </c>
      <c r="H78" s="52"/>
      <c r="I78" s="49" t="str">
        <f ca="1">CONCATENATE(INDIRECT(CONCATENATE($C$2,$C$4))," - ",INDIRECT(CONCATENATE($C$2,$Y$4))," ",$B$4)</f>
        <v>ינואר - דצמבר 2019</v>
      </c>
      <c r="J78" s="50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f>(C41+1)*(E41+1)*(G41+1)-1</f>
        <v>3.941244000054378E-2</v>
      </c>
      <c r="D80" s="19">
        <f>H41</f>
        <v>0.76374020998256864</v>
      </c>
      <c r="E80" s="33">
        <f t="shared" ref="E80:E82" si="16">(I41+1)*(K41+1)*(M41+1)*(C80+1)-1</f>
        <v>5.5548785400103551E-2</v>
      </c>
      <c r="F80" s="34">
        <f>N41</f>
        <v>0.74772566237495341</v>
      </c>
      <c r="G80" s="18">
        <f>(O41+1)*(Q41+1)*(S41+1)*(E80+1)-1</f>
        <v>6.3021441298479974E-2</v>
      </c>
      <c r="H80" s="19">
        <f>T41</f>
        <v>0.74134897550604828</v>
      </c>
      <c r="I80" s="33">
        <f>(U41+1)*(W41+1)*(Y41+1)*(G80+1)-1</f>
        <v>9.14820167535495E-2</v>
      </c>
      <c r="J80" s="34">
        <f t="shared" ref="J80:J82" si="17">Z41</f>
        <v>0.72963239697425686</v>
      </c>
    </row>
    <row r="81" spans="2:10">
      <c r="B81" s="12" t="s">
        <v>38</v>
      </c>
      <c r="C81" s="18">
        <f t="shared" ref="C81:C82" si="18">(C42+1)*(E42+1)*(G42+1)-1</f>
        <v>7.258253937996173E-3</v>
      </c>
      <c r="D81" s="19">
        <f t="shared" ref="D81:D82" si="19">H42</f>
        <v>0.23625979001743136</v>
      </c>
      <c r="E81" s="33">
        <f t="shared" si="16"/>
        <v>1.1697696310079886E-2</v>
      </c>
      <c r="F81" s="34">
        <f t="shared" ref="F81:F82" si="20">N42</f>
        <v>0.25227433762504659</v>
      </c>
      <c r="G81" s="18">
        <f t="shared" ref="G81:G82" si="21">(O42+1)*(Q42+1)*(S42+1)*(E81+1)-1</f>
        <v>1.6660062964079403E-2</v>
      </c>
      <c r="H81" s="19">
        <f>T42</f>
        <v>0.25865102449395183</v>
      </c>
      <c r="I81" s="33">
        <f t="shared" ref="I81:I82" si="22">(U42+1)*(W42+1)*(Y42+1)*(G81+1)-1</f>
        <v>1.9155564322482777E-2</v>
      </c>
      <c r="J81" s="34">
        <f t="shared" si="17"/>
        <v>0.27036760302574314</v>
      </c>
    </row>
    <row r="82" spans="2:10">
      <c r="B82" s="13" t="s">
        <v>44</v>
      </c>
      <c r="C82" s="41">
        <f t="shared" si="18"/>
        <v>4.6840804749439746E-2</v>
      </c>
      <c r="D82" s="42">
        <f t="shared" si="19"/>
        <v>1</v>
      </c>
      <c r="E82" s="39">
        <f t="shared" si="16"/>
        <v>6.7741363767777729E-2</v>
      </c>
      <c r="F82" s="38">
        <f t="shared" si="20"/>
        <v>1</v>
      </c>
      <c r="G82" s="41">
        <f t="shared" si="21"/>
        <v>8.0549229977800785E-2</v>
      </c>
      <c r="H82" s="42">
        <f>T43</f>
        <v>1</v>
      </c>
      <c r="I82" s="39">
        <f t="shared" si="22"/>
        <v>0.11218545559053439</v>
      </c>
      <c r="J82" s="38">
        <f t="shared" si="17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www.w3.org/XML/1998/namespace"/>
    <ds:schemaRef ds:uri="a46656d4-8850-49b3-aebd-68bd05f7f43d"/>
    <ds:schemaRef ds:uri="http://purl.org/dc/terms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2020-02-11T15:42:46Z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