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H66" i="5"/>
  <c r="G66" i="5"/>
  <c r="I66" i="5" s="1"/>
  <c r="J65" i="5"/>
  <c r="H65" i="5"/>
  <c r="G65" i="5"/>
  <c r="I65" i="5" s="1"/>
  <c r="J64" i="5"/>
  <c r="H64" i="5"/>
  <c r="G64" i="5"/>
  <c r="I64" i="5" s="1"/>
  <c r="J63" i="5"/>
  <c r="H63" i="5"/>
  <c r="G63" i="5"/>
  <c r="I63" i="5" s="1"/>
  <c r="J62" i="5"/>
  <c r="H62" i="5"/>
  <c r="G62" i="5"/>
  <c r="I62" i="5" s="1"/>
  <c r="J61" i="5"/>
  <c r="H61" i="5"/>
  <c r="G61" i="5"/>
  <c r="I61" i="5" s="1"/>
  <c r="J60" i="5"/>
  <c r="H60" i="5"/>
  <c r="G60" i="5"/>
  <c r="I60" i="5" s="1"/>
  <c r="J59" i="5"/>
  <c r="H59" i="5"/>
  <c r="G59" i="5"/>
  <c r="I59" i="5" s="1"/>
  <c r="J58" i="5"/>
  <c r="H58" i="5"/>
  <c r="G58" i="5"/>
  <c r="I58" i="5" s="1"/>
  <c r="J57" i="5"/>
  <c r="H57" i="5"/>
  <c r="G57" i="5"/>
  <c r="I57" i="5" s="1"/>
  <c r="J56" i="5"/>
  <c r="H56" i="5"/>
  <c r="G56" i="5"/>
  <c r="I56" i="5" s="1"/>
  <c r="J55" i="5"/>
  <c r="H55" i="5"/>
  <c r="G55" i="5"/>
  <c r="I55" i="5" s="1"/>
  <c r="J54" i="5"/>
  <c r="H54" i="5"/>
  <c r="G54" i="5"/>
  <c r="I54" i="5" s="1"/>
  <c r="J53" i="5"/>
  <c r="H53" i="5"/>
  <c r="G53" i="5"/>
  <c r="I53" i="5" s="1"/>
  <c r="J52" i="5"/>
  <c r="H52" i="5"/>
  <c r="G52" i="5"/>
  <c r="I52" i="5" s="1"/>
  <c r="J51" i="5"/>
  <c r="H51" i="5"/>
  <c r="G51" i="5"/>
  <c r="I51" i="5" s="1"/>
  <c r="J50" i="5"/>
  <c r="H50" i="5"/>
  <c r="G50" i="5"/>
  <c r="I50" i="5" s="1"/>
  <c r="J49" i="5"/>
  <c r="H49" i="5"/>
  <c r="G49" i="5"/>
  <c r="I49" i="5" s="1"/>
  <c r="J48" i="5"/>
  <c r="H48" i="5"/>
  <c r="G48" i="5"/>
  <c r="I48" i="5" s="1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I78" i="5"/>
  <c r="E32" i="5"/>
  <c r="C32" i="5"/>
  <c r="C78" i="5"/>
  <c r="C6" i="5"/>
  <c r="G78" i="5"/>
  <c r="E39" i="5"/>
  <c r="C39" i="5"/>
  <c r="E78" i="5"/>
  <c r="G4" i="5" l="1"/>
  <c r="C71" i="5"/>
  <c r="C46" i="5"/>
  <c r="E6" i="5"/>
  <c r="G6" i="5"/>
  <c r="G39" i="5"/>
  <c r="G32" i="5"/>
  <c r="I4" i="5" l="1"/>
  <c r="I32" i="5"/>
  <c r="I39" i="5"/>
  <c r="I6" i="5"/>
  <c r="K4" i="5" l="1"/>
  <c r="K39" i="5"/>
  <c r="K32" i="5"/>
  <c r="K6" i="5"/>
  <c r="M4" i="5" l="1"/>
  <c r="M6" i="5"/>
  <c r="M32" i="5"/>
  <c r="E71" i="5"/>
  <c r="E46" i="5"/>
  <c r="O4" i="5" l="1"/>
  <c r="M39" i="5"/>
  <c r="O32" i="5"/>
  <c r="O6" i="5"/>
  <c r="Q4" i="5" l="1"/>
  <c r="S4" i="5" s="1"/>
  <c r="S39" i="5"/>
  <c r="O39" i="5"/>
  <c r="G46" i="5"/>
  <c r="Q6" i="5"/>
  <c r="G71" i="5"/>
  <c r="S32" i="5"/>
  <c r="Q32" i="5"/>
  <c r="U4" i="5" l="1"/>
  <c r="Q39" i="5"/>
  <c r="S6" i="5"/>
  <c r="U32" i="5"/>
  <c r="U39" i="5"/>
  <c r="W4" i="5" l="1"/>
  <c r="U6" i="5"/>
  <c r="W39" i="5"/>
  <c r="W32" i="5"/>
  <c r="Y4" i="5" l="1"/>
  <c r="Y32" i="5"/>
  <c r="I71" i="5"/>
  <c r="I46" i="5"/>
  <c r="Y39" i="5"/>
  <c r="W6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<sst xmlns="http://schemas.openxmlformats.org/spreadsheetml/2006/main" count="179" uniqueCount="47">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</sst>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7" borderId="18" applyNumberFormat="0" applyProtection="0">
      <alignment horizontal="left" vertical="center" indent="1"/>
    </xf>
  </cellStyleXfs>
  <cellXfs count="5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2" xfId="421" applyNumberFormat="1" applyFont="1" applyFill="1" applyBorder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4" fontId="19" fillId="0" borderId="0" xfId="0" applyNumberFormat="1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4"/>
    <cellStyle name="SAPBEXstdItem" xfId="505"/>
    <cellStyle name="SAPBEXstdItem 2" xfId="506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10.25" style="1" bestFit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  <c r="K3" s="46"/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5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-4.4360932969133524E-4</v>
      </c>
      <c r="D8" s="11">
        <v>5.1670511257426478E-2</v>
      </c>
      <c r="E8" s="29">
        <v>-1.299833249414624E-4</v>
      </c>
      <c r="F8" s="30">
        <v>4.8658532204767201E-2</v>
      </c>
      <c r="G8" s="10">
        <v>1.3428842968437926E-4</v>
      </c>
      <c r="H8" s="11">
        <v>4.8722831892165884E-2</v>
      </c>
      <c r="I8" s="29">
        <v>-1.356881104041835E-5</v>
      </c>
      <c r="J8" s="30">
        <v>4.6217319948008255E-2</v>
      </c>
      <c r="K8" s="10">
        <v>1.5340345269626582E-4</v>
      </c>
      <c r="L8" s="11">
        <v>4.7239008260815375E-2</v>
      </c>
      <c r="M8" s="29">
        <v>-1.8696425465749327E-4</v>
      </c>
      <c r="N8" s="30">
        <v>4.233937272230804E-2</v>
      </c>
      <c r="O8" s="10">
        <v>-2.4383449931577729E-4</v>
      </c>
      <c r="P8" s="11">
        <v>3.9853567914530159E-2</v>
      </c>
      <c r="Q8" s="29">
        <v>-2.4231575215074769E-5</v>
      </c>
      <c r="R8" s="30">
        <v>2.7487591264095484E-2</v>
      </c>
      <c r="S8" s="10">
        <v>-1.2347518616971632E-5</v>
      </c>
      <c r="T8" s="11">
        <v>2.8648892466836603E-2</v>
      </c>
      <c r="U8" s="29">
        <v>2.5752790144740486E-5</v>
      </c>
      <c r="V8" s="30">
        <v>3.5985383502091968E-2</v>
      </c>
      <c r="W8" s="10">
        <v>-2.1576847663537261E-4</v>
      </c>
      <c r="X8" s="11">
        <v>3.6023307703856672E-2</v>
      </c>
      <c r="Y8" s="29">
        <v>-2.9501764727248031E-6</v>
      </c>
      <c r="Z8" s="30">
        <v>3.2641863920691412E-2</v>
      </c>
      <c r="AE8" s="5" t="s">
        <v>8</v>
      </c>
    </row>
    <row r="9" spans="2:31">
      <c r="B9" s="12" t="s">
        <v>7</v>
      </c>
      <c r="C9" s="10">
        <v>5.908050155253637E-3</v>
      </c>
      <c r="D9" s="11">
        <v>0.41225999823920761</v>
      </c>
      <c r="E9" s="29">
        <v>2.6790136868761684E-3</v>
      </c>
      <c r="F9" s="30">
        <v>0.41006500414946606</v>
      </c>
      <c r="G9" s="10">
        <v>3.4757958418788317E-3</v>
      </c>
      <c r="H9" s="11">
        <v>0.41386957612249731</v>
      </c>
      <c r="I9" s="29">
        <v>1.6713920028891506E-3</v>
      </c>
      <c r="J9" s="30">
        <v>0.41527743089250585</v>
      </c>
      <c r="K9" s="10">
        <v>1.7140668750077908E-3</v>
      </c>
      <c r="L9" s="11">
        <v>0.41297635243524927</v>
      </c>
      <c r="M9" s="29">
        <v>2.917725657549229E-3</v>
      </c>
      <c r="N9" s="30">
        <v>0.41565527564431365</v>
      </c>
      <c r="O9" s="10">
        <v>7.540217503346402E-3</v>
      </c>
      <c r="P9" s="11">
        <v>0.41557706564646285</v>
      </c>
      <c r="Q9" s="29">
        <v>5.4246821252886077E-3</v>
      </c>
      <c r="R9" s="30">
        <v>0.41707147433279751</v>
      </c>
      <c r="S9" s="10">
        <v>1.0062650991390131E-3</v>
      </c>
      <c r="T9" s="11">
        <v>0.41698435642126941</v>
      </c>
      <c r="U9" s="29">
        <v>2.1842793411109133E-3</v>
      </c>
      <c r="V9" s="30">
        <v>0.41633900654511702</v>
      </c>
      <c r="W9" s="10">
        <v>6.3900476203369362E-4</v>
      </c>
      <c r="X9" s="11">
        <v>0.41597336718333627</v>
      </c>
      <c r="Y9" s="29">
        <v>1.1231701660170017E-3</v>
      </c>
      <c r="Z9" s="30">
        <v>0.41791631464412626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3.6058536900577965E-3</v>
      </c>
      <c r="D12" s="11">
        <v>0.29617864279287959</v>
      </c>
      <c r="E12" s="29">
        <v>3.0328361808683677E-3</v>
      </c>
      <c r="F12" s="30">
        <v>0.29494474886038835</v>
      </c>
      <c r="G12" s="10">
        <v>2.6263219924561104E-3</v>
      </c>
      <c r="H12" s="11">
        <v>0.28903241520519485</v>
      </c>
      <c r="I12" s="29">
        <v>3.1439968644083665E-3</v>
      </c>
      <c r="J12" s="30">
        <v>0.33021855526607891</v>
      </c>
      <c r="K12" s="10">
        <v>5.8326256347320275E-4</v>
      </c>
      <c r="L12" s="11">
        <v>0.35060752434131909</v>
      </c>
      <c r="M12" s="29">
        <v>3.867579335176825E-3</v>
      </c>
      <c r="N12" s="30">
        <v>0.35201023651768865</v>
      </c>
      <c r="O12" s="10">
        <v>2.0220079888831292E-3</v>
      </c>
      <c r="P12" s="11">
        <v>0.34968100558900378</v>
      </c>
      <c r="Q12" s="29">
        <v>1.013614328576311E-3</v>
      </c>
      <c r="R12" s="30">
        <v>0.35266607424964125</v>
      </c>
      <c r="S12" s="10">
        <v>1.450648301641537E-3</v>
      </c>
      <c r="T12" s="11">
        <v>0.35076924001951343</v>
      </c>
      <c r="U12" s="29">
        <v>2.2351374878757414E-3</v>
      </c>
      <c r="V12" s="30">
        <v>0.35184546606936612</v>
      </c>
      <c r="W12" s="10">
        <v>5.3186823520264191E-5</v>
      </c>
      <c r="X12" s="11">
        <v>0.35306392999040903</v>
      </c>
      <c r="Y12" s="29">
        <v>6.2200544660997233E-5</v>
      </c>
      <c r="Z12" s="30">
        <v>0.35155605969663201</v>
      </c>
      <c r="AE12" s="5" t="s">
        <v>16</v>
      </c>
    </row>
    <row r="13" spans="2:31">
      <c r="B13" s="12" t="s">
        <v>15</v>
      </c>
      <c r="C13" s="10">
        <v>9.068613812342265E-4</v>
      </c>
      <c r="D13" s="11">
        <v>3.6781371195200807E-2</v>
      </c>
      <c r="E13" s="29">
        <v>3.5520969559646633E-4</v>
      </c>
      <c r="F13" s="30">
        <v>3.8000500962577538E-2</v>
      </c>
      <c r="G13" s="10">
        <v>4.7054702296233096E-4</v>
      </c>
      <c r="H13" s="11">
        <v>3.8488330213356056E-2</v>
      </c>
      <c r="I13" s="29">
        <v>5.0296339760563748E-4</v>
      </c>
      <c r="J13" s="30">
        <v>3.8904071232056726E-2</v>
      </c>
      <c r="K13" s="10">
        <v>4.8412159322472583E-5</v>
      </c>
      <c r="L13" s="11">
        <v>3.9084504928937884E-2</v>
      </c>
      <c r="M13" s="29">
        <v>-5.3861837924748827E-4</v>
      </c>
      <c r="N13" s="30">
        <v>3.9481816842313742E-2</v>
      </c>
      <c r="O13" s="10">
        <v>7.676141676991379E-4</v>
      </c>
      <c r="P13" s="11">
        <v>3.8779358814015487E-2</v>
      </c>
      <c r="Q13" s="29">
        <v>8.386380468215612E-5</v>
      </c>
      <c r="R13" s="30">
        <v>3.8586376215432872E-2</v>
      </c>
      <c r="S13" s="10">
        <v>1.0304282432019524E-4</v>
      </c>
      <c r="T13" s="11">
        <v>3.8916429674044815E-2</v>
      </c>
      <c r="U13" s="29">
        <v>-1.2075984037901891E-3</v>
      </c>
      <c r="V13" s="30">
        <v>3.8568489899899874E-2</v>
      </c>
      <c r="W13" s="10">
        <v>1.9587334521762556E-4</v>
      </c>
      <c r="X13" s="11">
        <v>3.854442231925146E-2</v>
      </c>
      <c r="Y13" s="29">
        <v>1.5549649457258525E-4</v>
      </c>
      <c r="Z13" s="30">
        <v>3.8824308422905636E-2</v>
      </c>
      <c r="AE13" s="5" t="s">
        <v>18</v>
      </c>
    </row>
    <row r="14" spans="2:31">
      <c r="B14" s="12" t="s">
        <v>17</v>
      </c>
      <c r="C14" s="10">
        <v>-3.6477309515468121E-4</v>
      </c>
      <c r="D14" s="11">
        <v>6.4178698546169444E-4</v>
      </c>
      <c r="E14" s="29">
        <v>-3.5852418701322833E-6</v>
      </c>
      <c r="F14" s="30">
        <v>4.0418570325156976E-4</v>
      </c>
      <c r="G14" s="10">
        <v>-4.6785308155761691E-5</v>
      </c>
      <c r="H14" s="11">
        <v>4.2609938246410296E-4</v>
      </c>
      <c r="I14" s="29">
        <v>-2.295978231680289E-6</v>
      </c>
      <c r="J14" s="30">
        <v>7.4789612619679537E-4</v>
      </c>
      <c r="K14" s="10">
        <v>1.1071280454100312E-6</v>
      </c>
      <c r="L14" s="11">
        <v>3.5547149004188538E-4</v>
      </c>
      <c r="M14" s="29">
        <v>-4.9773757136243279E-6</v>
      </c>
      <c r="N14" s="30">
        <v>3.5300670350315764E-4</v>
      </c>
      <c r="O14" s="10">
        <v>-6.8368897189419547E-6</v>
      </c>
      <c r="P14" s="11">
        <v>3.5265681400085654E-4</v>
      </c>
      <c r="Q14" s="29">
        <v>2.1116131987262808E-6</v>
      </c>
      <c r="R14" s="30">
        <v>3.4938578602723214E-4</v>
      </c>
      <c r="S14" s="10">
        <v>2.5659856648604107E-6</v>
      </c>
      <c r="T14" s="11">
        <v>3.5516202870590762E-4</v>
      </c>
      <c r="U14" s="29">
        <v>1.6839160931993836E-6</v>
      </c>
      <c r="V14" s="30">
        <v>3.5213041583659279E-4</v>
      </c>
      <c r="W14" s="10">
        <v>-5.7090233030941708E-6</v>
      </c>
      <c r="X14" s="11">
        <v>3.504573710041214E-4</v>
      </c>
      <c r="Y14" s="29">
        <v>3.789336704172431E-5</v>
      </c>
      <c r="Z14" s="30">
        <v>3.5077862265615379E-4</v>
      </c>
      <c r="AE14" s="5" t="s">
        <v>20</v>
      </c>
    </row>
    <row r="15" spans="2:31">
      <c r="B15" s="12" t="s">
        <v>19</v>
      </c>
      <c r="C15" s="10">
        <v>-5.3605140140017553E-4</v>
      </c>
      <c r="D15" s="11">
        <v>0.10021470742200361</v>
      </c>
      <c r="E15" s="29">
        <v>-5.7318784489015975E-4</v>
      </c>
      <c r="F15" s="30">
        <v>9.9184973334248139E-2</v>
      </c>
      <c r="G15" s="10">
        <v>1.8515932742323435E-3</v>
      </c>
      <c r="H15" s="11">
        <v>0.10369999823208953</v>
      </c>
      <c r="I15" s="29">
        <v>-1.1733313445623031E-3</v>
      </c>
      <c r="J15" s="30">
        <v>4.7130955861111497E-2</v>
      </c>
      <c r="K15" s="10">
        <v>1.4873177097862755E-5</v>
      </c>
      <c r="L15" s="11">
        <v>1.9376907990086657E-2</v>
      </c>
      <c r="M15" s="29">
        <v>1.9947035825584151E-4</v>
      </c>
      <c r="N15" s="30">
        <v>1.9985056106740576E-2</v>
      </c>
      <c r="O15" s="10">
        <v>8.5960855411671357E-5</v>
      </c>
      <c r="P15" s="11">
        <v>2.6317264911900139E-2</v>
      </c>
      <c r="Q15" s="29">
        <v>1.5306568910105717E-4</v>
      </c>
      <c r="R15" s="30">
        <v>3.3449626369533095E-2</v>
      </c>
      <c r="S15" s="10">
        <v>1.53411155106597E-4</v>
      </c>
      <c r="T15" s="11">
        <v>3.4739024917824129E-2</v>
      </c>
      <c r="U15" s="29">
        <v>2.1833984029412745E-4</v>
      </c>
      <c r="V15" s="30">
        <v>3.3085450211216567E-2</v>
      </c>
      <c r="W15" s="10">
        <v>-1.2931216198579362E-4</v>
      </c>
      <c r="X15" s="11">
        <v>3.0507035713451976E-2</v>
      </c>
      <c r="Y15" s="29">
        <v>1.2730402013312004E-4</v>
      </c>
      <c r="Z15" s="30">
        <v>2.9253884004979448E-2</v>
      </c>
      <c r="AE15" s="5" t="s">
        <v>22</v>
      </c>
    </row>
    <row r="16" spans="2:31">
      <c r="B16" s="12" t="s">
        <v>21</v>
      </c>
      <c r="C16" s="10">
        <v>5.9034241473989463E-5</v>
      </c>
      <c r="D16" s="11">
        <v>3.1083437589809932E-2</v>
      </c>
      <c r="E16" s="29">
        <v>-7.8313385626800939E-5</v>
      </c>
      <c r="F16" s="30">
        <v>3.0878539106387107E-2</v>
      </c>
      <c r="G16" s="10">
        <v>5.9931594123653685E-4</v>
      </c>
      <c r="H16" s="11">
        <v>3.1240282381250529E-2</v>
      </c>
      <c r="I16" s="29">
        <v>1.1904462729267822E-4</v>
      </c>
      <c r="J16" s="30">
        <v>4.4730521857408112E-2</v>
      </c>
      <c r="K16" s="10">
        <v>-9.3025636799083284E-5</v>
      </c>
      <c r="L16" s="11">
        <v>5.2723452257802714E-2</v>
      </c>
      <c r="M16" s="29">
        <v>1.2532009580275592E-4</v>
      </c>
      <c r="N16" s="30">
        <v>5.2954420934441984E-2</v>
      </c>
      <c r="O16" s="10">
        <v>-1.5337106358834359E-3</v>
      </c>
      <c r="P16" s="11">
        <v>5.171339822702202E-2</v>
      </c>
      <c r="Q16" s="29">
        <v>4.3830403579786193E-5</v>
      </c>
      <c r="R16" s="30">
        <v>5.1325803172267662E-2</v>
      </c>
      <c r="S16" s="10">
        <v>1.3563281749473483E-4</v>
      </c>
      <c r="T16" s="11">
        <v>5.0042361902630138E-2</v>
      </c>
      <c r="U16" s="29">
        <v>1.5607315839629174E-3</v>
      </c>
      <c r="V16" s="30">
        <v>4.9213191731759122E-2</v>
      </c>
      <c r="W16" s="10">
        <v>-1.0426737878166917E-3</v>
      </c>
      <c r="X16" s="11">
        <v>4.990458759090155E-2</v>
      </c>
      <c r="Y16" s="29">
        <v>9.3075120484037085E-4</v>
      </c>
      <c r="Z16" s="30">
        <v>5.2026306471489064E-2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2.8791370966130939E-11</v>
      </c>
      <c r="D18" s="11">
        <v>9.6713333287796155E-11</v>
      </c>
      <c r="E18" s="29">
        <v>-4.8049142184596505E-12</v>
      </c>
      <c r="F18" s="30">
        <v>7.5396388061870682E-11</v>
      </c>
      <c r="G18" s="10">
        <v>7.6887894136870204E-12</v>
      </c>
      <c r="H18" s="11">
        <v>9.9892741853429525E-11</v>
      </c>
      <c r="I18" s="29">
        <v>-6.7618920203478965E-11</v>
      </c>
      <c r="J18" s="30">
        <v>8.6116187912949702E-11</v>
      </c>
      <c r="K18" s="10">
        <v>-1.1386889691127069E-12</v>
      </c>
      <c r="L18" s="11">
        <v>3.434987310201004E-11</v>
      </c>
      <c r="M18" s="29">
        <v>1.9598559734118276E-13</v>
      </c>
      <c r="N18" s="30">
        <v>3.4655185678624467E-11</v>
      </c>
      <c r="O18" s="10">
        <v>1.6087160758419652E-11</v>
      </c>
      <c r="P18" s="11">
        <v>1.1762558332870356E-10</v>
      </c>
      <c r="Q18" s="29">
        <v>1.6526563892029935E-10</v>
      </c>
      <c r="R18" s="30">
        <v>2.1332095824367641E-10</v>
      </c>
      <c r="S18" s="10">
        <v>4.3426684108951808E-11</v>
      </c>
      <c r="T18" s="11">
        <v>3.4166051348471473E-10</v>
      </c>
      <c r="U18" s="29">
        <v>-1.6455444107289439E-11</v>
      </c>
      <c r="V18" s="30">
        <v>3.4218922488797281E-10</v>
      </c>
      <c r="W18" s="10">
        <v>1.8173762442415577E-11</v>
      </c>
      <c r="X18" s="11">
        <v>3.3062917087352568E-10</v>
      </c>
      <c r="Y18" s="29">
        <v>5.9355892133546329E-11</v>
      </c>
      <c r="Z18" s="30">
        <v>3.59231001765692E-10</v>
      </c>
      <c r="AE18" s="5"/>
    </row>
    <row r="19" spans="2:31">
      <c r="B19" s="12" t="s">
        <v>26</v>
      </c>
      <c r="C19" s="10">
        <v>2.531270317825806E-3</v>
      </c>
      <c r="D19" s="11">
        <v>-1.7556771602001402E-3</v>
      </c>
      <c r="E19" s="29">
        <v>7.7334138609140644E-4</v>
      </c>
      <c r="F19" s="30">
        <v>1.2072908428774673E-4</v>
      </c>
      <c r="G19" s="10">
        <v>-7.7373349485369272E-4</v>
      </c>
      <c r="H19" s="11">
        <v>2.553860328996778E-4</v>
      </c>
      <c r="I19" s="29">
        <v>5.3924454246607871E-4</v>
      </c>
      <c r="J19" s="30">
        <v>4.395430466875035E-4</v>
      </c>
      <c r="K19" s="10">
        <v>-2.1662795688995139E-4</v>
      </c>
      <c r="L19" s="11">
        <v>1.093435274446415E-4</v>
      </c>
      <c r="M19" s="29">
        <v>9.1290275703920915E-4</v>
      </c>
      <c r="N19" s="30">
        <v>-2.9283715786403445E-4</v>
      </c>
      <c r="O19" s="10">
        <v>2.017362593891982E-3</v>
      </c>
      <c r="P19" s="11">
        <v>1.202741578449187E-3</v>
      </c>
      <c r="Q19" s="29">
        <v>-6.8578573696186573E-4</v>
      </c>
      <c r="R19" s="30">
        <v>1.3742791884169285E-3</v>
      </c>
      <c r="S19" s="10">
        <v>-5.3624176147429898E-7</v>
      </c>
      <c r="T19" s="11">
        <v>3.3177174836855307E-4</v>
      </c>
      <c r="U19" s="29">
        <v>-1.3402783930700397E-3</v>
      </c>
      <c r="V19" s="30">
        <v>-1.264083613006395E-4</v>
      </c>
      <c r="W19" s="10">
        <v>1.5659203523361279E-3</v>
      </c>
      <c r="X19" s="11">
        <v>2.7150793945656071E-4</v>
      </c>
      <c r="Y19" s="29">
        <v>-1.4445089292497762E-4</v>
      </c>
      <c r="Z19" s="30">
        <v>1.9132912615113322E-4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-2.7532582208203677E-10</v>
      </c>
      <c r="L20" s="11">
        <v>-2.0688452467188553E-10</v>
      </c>
      <c r="M20" s="29">
        <v>2.1487295549418029E-9</v>
      </c>
      <c r="N20" s="30">
        <v>6.300462449926131E-10</v>
      </c>
      <c r="O20" s="10">
        <v>2.9235072612941594E-9</v>
      </c>
      <c r="P20" s="11">
        <v>7.8199176726463499E-9</v>
      </c>
      <c r="Q20" s="29">
        <v>-7.0372967339868941E-9</v>
      </c>
      <c r="R20" s="30">
        <v>5.565283043289363E-9</v>
      </c>
      <c r="S20" s="10">
        <v>1.1504885120562027E-9</v>
      </c>
      <c r="T20" s="11">
        <v>8.5871910606755697E-10</v>
      </c>
      <c r="U20" s="29">
        <v>6.4730433069020687E-9</v>
      </c>
      <c r="V20" s="30">
        <v>1.4995987977895754E-10</v>
      </c>
      <c r="W20" s="10">
        <v>4.4945434900417197E-10</v>
      </c>
      <c r="X20" s="11">
        <v>1.0112115462450224E-9</v>
      </c>
      <c r="Y20" s="29">
        <v>1.9812361742624247E-9</v>
      </c>
      <c r="Z20" s="30">
        <v>6.2998469403221012E-10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3.8203274608667531E-5</v>
      </c>
      <c r="F21" s="30">
        <v>5.1102215512489214E-3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1.2333640116093665E-3</v>
      </c>
      <c r="D22" s="11">
        <v>7.2925221581497168E-2</v>
      </c>
      <c r="E22" s="29">
        <v>7.0646557809239392E-4</v>
      </c>
      <c r="F22" s="30">
        <v>7.2632564967980928E-2</v>
      </c>
      <c r="G22" s="10">
        <v>9.3953687106389499E-4</v>
      </c>
      <c r="H22" s="11">
        <v>7.4265080438189274E-2</v>
      </c>
      <c r="I22" s="29">
        <v>7.4990530979571039E-4</v>
      </c>
      <c r="J22" s="30">
        <v>7.6333705683830161E-2</v>
      </c>
      <c r="K22" s="10">
        <v>2.9290098957678143E-4</v>
      </c>
      <c r="L22" s="11">
        <v>7.7527434940837039E-2</v>
      </c>
      <c r="M22" s="29">
        <v>1.0075596568692056E-3</v>
      </c>
      <c r="N22" s="30">
        <v>7.7513651021852911E-2</v>
      </c>
      <c r="O22" s="10">
        <v>8.5121597609141223E-4</v>
      </c>
      <c r="P22" s="11">
        <v>7.6522932567072349E-2</v>
      </c>
      <c r="Q22" s="29">
        <v>8.8856219781390344E-5</v>
      </c>
      <c r="R22" s="30">
        <v>7.7689383643183937E-2</v>
      </c>
      <c r="S22" s="10">
        <v>4.6131638309631202E-4</v>
      </c>
      <c r="T22" s="11">
        <v>7.9212759620427481E-2</v>
      </c>
      <c r="U22" s="29">
        <v>9.2194538079072672E-4</v>
      </c>
      <c r="V22" s="30">
        <v>7.473728949386424E-2</v>
      </c>
      <c r="W22" s="10">
        <v>3.9477699005129456E-5</v>
      </c>
      <c r="X22" s="11">
        <v>7.5361382846491604E-2</v>
      </c>
      <c r="Y22" s="29">
        <v>1.0583231539836549E-5</v>
      </c>
      <c r="Z22" s="30">
        <v>7.7239154101153118E-2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1.29E-2</v>
      </c>
      <c r="D27" s="15">
        <v>1</v>
      </c>
      <c r="E27" s="31">
        <v>6.8000000000000005E-3</v>
      </c>
      <c r="F27" s="32">
        <v>1</v>
      </c>
      <c r="G27" s="14">
        <v>9.2768805781937597E-3</v>
      </c>
      <c r="H27" s="15">
        <v>0.99999999999999989</v>
      </c>
      <c r="I27" s="31">
        <v>5.5373505430043003E-3</v>
      </c>
      <c r="J27" s="32">
        <v>1</v>
      </c>
      <c r="K27" s="14">
        <v>2.4983724750662403E-3</v>
      </c>
      <c r="L27" s="15">
        <v>0.99999999999999989</v>
      </c>
      <c r="M27" s="31">
        <v>8.3000000000000001E-3</v>
      </c>
      <c r="N27" s="32">
        <v>1.0000000000000002</v>
      </c>
      <c r="O27" s="14">
        <v>1.15E-2</v>
      </c>
      <c r="P27" s="15">
        <v>1.0000000000000002</v>
      </c>
      <c r="Q27" s="31">
        <v>6.1000000000000004E-3</v>
      </c>
      <c r="R27" s="32">
        <v>0.99999999999999978</v>
      </c>
      <c r="S27" s="14">
        <v>3.3E-3</v>
      </c>
      <c r="T27" s="15">
        <v>1</v>
      </c>
      <c r="U27" s="31">
        <v>4.5999999999999999E-3</v>
      </c>
      <c r="V27" s="32">
        <v>1</v>
      </c>
      <c r="W27" s="14">
        <v>1.1000000000000001E-3</v>
      </c>
      <c r="X27" s="15">
        <v>1</v>
      </c>
      <c r="Y27" s="31">
        <v>2.3E-3</v>
      </c>
      <c r="Z27" s="32">
        <v>1</v>
      </c>
    </row>
    <row r="28" spans="2:31">
      <c r="B28" s="35" t="s">
        <v>40</v>
      </c>
      <c r="C28" s="47">
        <v>3281</v>
      </c>
      <c r="D28" s="48"/>
      <c r="E28" s="49">
        <v>1728</v>
      </c>
      <c r="F28" s="50"/>
      <c r="G28" s="47">
        <v>2367</v>
      </c>
      <c r="H28" s="48"/>
      <c r="I28" s="49">
        <v>1396</v>
      </c>
      <c r="J28" s="50"/>
      <c r="K28" s="47">
        <v>639.20000000000005</v>
      </c>
      <c r="L28" s="48"/>
      <c r="M28" s="49">
        <v>2139.3000000000002</v>
      </c>
      <c r="N28" s="50"/>
      <c r="O28" s="47">
        <v>2899</v>
      </c>
      <c r="P28" s="48"/>
      <c r="Q28" s="49">
        <v>1555</v>
      </c>
      <c r="R28" s="50"/>
      <c r="S28" s="47">
        <v>818</v>
      </c>
      <c r="T28" s="48"/>
      <c r="U28" s="49">
        <v>1169.6400000000001</v>
      </c>
      <c r="V28" s="50"/>
      <c r="W28" s="47">
        <v>283.77999999999997</v>
      </c>
      <c r="X28" s="48"/>
      <c r="Y28" s="49">
        <v>587.23</v>
      </c>
      <c r="Z28" s="5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5" t="s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1.3764812718245993E-2</v>
      </c>
      <c r="D34" s="19">
        <v>0.85889250530401828</v>
      </c>
      <c r="E34" s="33">
        <v>7.5457342107812632E-3</v>
      </c>
      <c r="F34" s="34">
        <v>0.87101389700241849</v>
      </c>
      <c r="G34" s="18">
        <v>6.8245390935196991E-3</v>
      </c>
      <c r="H34" s="19">
        <v>0.87034091105340439</v>
      </c>
      <c r="I34" s="33">
        <v>5.7314816217573063E-3</v>
      </c>
      <c r="J34" s="34">
        <v>0.8712635206276832</v>
      </c>
      <c r="K34" s="18">
        <v>2.513505064865158E-3</v>
      </c>
      <c r="L34" s="19">
        <v>0.87125699230299547</v>
      </c>
      <c r="M34" s="33">
        <v>6.9644665040939921E-3</v>
      </c>
      <c r="N34" s="34">
        <v>0.87025594949554086</v>
      </c>
      <c r="O34" s="18">
        <v>1.4128806568765558E-2</v>
      </c>
      <c r="P34" s="19">
        <v>0.86996852157306181</v>
      </c>
      <c r="Q34" s="33">
        <v>4.1208665446166408E-3</v>
      </c>
      <c r="R34" s="34">
        <v>0.86545392174982028</v>
      </c>
      <c r="S34" s="18">
        <v>2.8099419912339003E-3</v>
      </c>
      <c r="T34" s="19">
        <v>0.8657942331401528</v>
      </c>
      <c r="U34" s="33">
        <v>1.4205559784426557E-3</v>
      </c>
      <c r="V34" s="34">
        <v>0.86714916296476896</v>
      </c>
      <c r="W34" s="18">
        <v>3.2323158259025646E-3</v>
      </c>
      <c r="X34" s="19">
        <v>0.86883298501030715</v>
      </c>
      <c r="Y34" s="33">
        <v>5.8707971074850845E-4</v>
      </c>
      <c r="Z34" s="34">
        <v>0.8663034725130534</v>
      </c>
    </row>
    <row r="35" spans="2:26">
      <c r="B35" s="12" t="s">
        <v>36</v>
      </c>
      <c r="C35" s="10">
        <v>-8.6481271824599421E-4</v>
      </c>
      <c r="D35" s="11">
        <v>0.14110749469598174</v>
      </c>
      <c r="E35" s="29">
        <v>-7.4573421078126306E-4</v>
      </c>
      <c r="F35" s="30">
        <v>0.12898610299758143</v>
      </c>
      <c r="G35" s="10">
        <v>2.4523414846740615E-3</v>
      </c>
      <c r="H35" s="11">
        <v>0.12965908894659564</v>
      </c>
      <c r="I35" s="29">
        <v>-1.9413107875300637E-4</v>
      </c>
      <c r="J35" s="30">
        <v>0.12873647937231678</v>
      </c>
      <c r="K35" s="10">
        <v>-1.5132589798917764E-5</v>
      </c>
      <c r="L35" s="11">
        <v>0.12874300769700453</v>
      </c>
      <c r="M35" s="29">
        <v>1.3355334959060075E-3</v>
      </c>
      <c r="N35" s="30">
        <v>0.12974405050445914</v>
      </c>
      <c r="O35" s="10">
        <v>-2.6288065687655598E-3</v>
      </c>
      <c r="P35" s="11">
        <v>0.13003147842693824</v>
      </c>
      <c r="Q35" s="29">
        <v>1.9791334553833592E-3</v>
      </c>
      <c r="R35" s="30">
        <v>0.1345460782501797</v>
      </c>
      <c r="S35" s="10">
        <v>4.9005800876609899E-4</v>
      </c>
      <c r="T35" s="11">
        <v>0.1342057668598472</v>
      </c>
      <c r="U35" s="29">
        <v>3.179444021557344E-3</v>
      </c>
      <c r="V35" s="30">
        <v>0.13285083703523101</v>
      </c>
      <c r="W35" s="10">
        <v>-2.1323158259025647E-3</v>
      </c>
      <c r="X35" s="11">
        <v>0.13116701498969283</v>
      </c>
      <c r="Y35" s="29">
        <v>1.7129202892514914E-3</v>
      </c>
      <c r="Z35" s="30">
        <v>0.13369652748694658</v>
      </c>
    </row>
    <row r="36" spans="2:26">
      <c r="B36" s="13" t="s">
        <v>34</v>
      </c>
      <c r="C36" s="14">
        <v>1.29E-2</v>
      </c>
      <c r="D36" s="15">
        <v>1</v>
      </c>
      <c r="E36" s="31">
        <v>6.8000000000000005E-3</v>
      </c>
      <c r="F36" s="32">
        <v>0.99999999999999989</v>
      </c>
      <c r="G36" s="14">
        <v>9.2768805781937597E-3</v>
      </c>
      <c r="H36" s="15">
        <v>1</v>
      </c>
      <c r="I36" s="31">
        <v>5.5373505430043003E-3</v>
      </c>
      <c r="J36" s="32">
        <v>1</v>
      </c>
      <c r="K36" s="14">
        <v>2.4983724750662403E-3</v>
      </c>
      <c r="L36" s="15">
        <v>1</v>
      </c>
      <c r="M36" s="31">
        <v>8.3000000000000001E-3</v>
      </c>
      <c r="N36" s="32">
        <v>1</v>
      </c>
      <c r="O36" s="14">
        <v>1.15E-2</v>
      </c>
      <c r="P36" s="15">
        <v>1</v>
      </c>
      <c r="Q36" s="31">
        <v>6.1000000000000004E-3</v>
      </c>
      <c r="R36" s="32">
        <v>1</v>
      </c>
      <c r="S36" s="14">
        <v>3.3E-3</v>
      </c>
      <c r="T36" s="15">
        <v>1</v>
      </c>
      <c r="U36" s="31">
        <v>4.5999999999999999E-3</v>
      </c>
      <c r="V36" s="32">
        <v>1</v>
      </c>
      <c r="W36" s="14">
        <v>1.1000000000000001E-3</v>
      </c>
      <c r="X36" s="15">
        <v>1</v>
      </c>
      <c r="Y36" s="31">
        <v>2.3E-3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5" t="s">
        <v>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8.5934540294637981E-3</v>
      </c>
      <c r="D41" s="19">
        <v>0.89141068548251223</v>
      </c>
      <c r="E41" s="33">
        <v>4.9686274761997625E-3</v>
      </c>
      <c r="F41" s="34">
        <v>0.88837696078741912</v>
      </c>
      <c r="G41" s="18">
        <v>8.6872891893860407E-3</v>
      </c>
      <c r="H41" s="19">
        <v>0.88656856974486076</v>
      </c>
      <c r="I41" s="33">
        <v>3.7476542464121806E-3</v>
      </c>
      <c r="J41" s="34">
        <v>0.88357832101492828</v>
      </c>
      <c r="K41" s="18">
        <v>2.3725414868345277E-3</v>
      </c>
      <c r="L41" s="19">
        <v>0.88292672419713958</v>
      </c>
      <c r="M41" s="33">
        <v>6.923241603142386E-3</v>
      </c>
      <c r="N41" s="34">
        <v>0.88294784570772489</v>
      </c>
      <c r="O41" s="18">
        <v>7.8707295065009158E-3</v>
      </c>
      <c r="P41" s="19">
        <v>0.88314580578741742</v>
      </c>
      <c r="Q41" s="33">
        <v>6.6107531135972206E-3</v>
      </c>
      <c r="R41" s="34">
        <v>0.88199845225161444</v>
      </c>
      <c r="S41" s="18">
        <v>2.7336146755639564E-3</v>
      </c>
      <c r="T41" s="19">
        <v>0.88117796811482507</v>
      </c>
      <c r="U41" s="33">
        <v>6.2236964685750138E-3</v>
      </c>
      <c r="V41" s="34">
        <v>0.88646250493654366</v>
      </c>
      <c r="W41" s="18">
        <v>-6.9528209356766195E-4</v>
      </c>
      <c r="X41" s="19">
        <v>0.88546569991200907</v>
      </c>
      <c r="Y41" s="33">
        <v>2.2403051009332485E-3</v>
      </c>
      <c r="Z41" s="34">
        <v>0.88338740194509324</v>
      </c>
    </row>
    <row r="42" spans="2:26">
      <c r="B42" s="12" t="s">
        <v>38</v>
      </c>
      <c r="C42" s="10">
        <v>4.3065459705362037E-3</v>
      </c>
      <c r="D42" s="11">
        <v>0.1085893145174877</v>
      </c>
      <c r="E42" s="29">
        <v>1.8313725238002382E-3</v>
      </c>
      <c r="F42" s="30">
        <v>0.11162303921258089</v>
      </c>
      <c r="G42" s="10">
        <v>5.8959138880771875E-4</v>
      </c>
      <c r="H42" s="11">
        <v>0.11343143025513927</v>
      </c>
      <c r="I42" s="29">
        <v>1.7896962965921195E-3</v>
      </c>
      <c r="J42" s="30">
        <v>0.11642167898507165</v>
      </c>
      <c r="K42" s="10">
        <v>1.2583098823171267E-4</v>
      </c>
      <c r="L42" s="11">
        <v>0.1170732758028605</v>
      </c>
      <c r="M42" s="29">
        <v>1.3767583968576128E-3</v>
      </c>
      <c r="N42" s="30">
        <v>0.1170521542922751</v>
      </c>
      <c r="O42" s="10">
        <v>3.6292704934990845E-3</v>
      </c>
      <c r="P42" s="11">
        <v>0.11685419421258257</v>
      </c>
      <c r="Q42" s="29">
        <v>-5.1075311359722079E-4</v>
      </c>
      <c r="R42" s="30">
        <v>0.11800154774838549</v>
      </c>
      <c r="S42" s="10">
        <v>5.6638532443604301E-4</v>
      </c>
      <c r="T42" s="11">
        <v>0.11882203188517489</v>
      </c>
      <c r="U42" s="29">
        <v>-1.6236964685750136E-3</v>
      </c>
      <c r="V42" s="30">
        <v>0.1135374950634563</v>
      </c>
      <c r="W42" s="10">
        <v>1.7952820935676621E-3</v>
      </c>
      <c r="X42" s="11">
        <v>0.114534300087991</v>
      </c>
      <c r="Y42" s="29">
        <v>5.9694899066751577E-5</v>
      </c>
      <c r="Z42" s="30">
        <v>0.11661259805490676</v>
      </c>
    </row>
    <row r="43" spans="2:26">
      <c r="B43" s="13" t="s">
        <v>34</v>
      </c>
      <c r="C43" s="14">
        <v>1.29E-2</v>
      </c>
      <c r="D43" s="15">
        <v>0.99999999999999989</v>
      </c>
      <c r="E43" s="31">
        <v>6.8000000000000005E-3</v>
      </c>
      <c r="F43" s="32">
        <v>1</v>
      </c>
      <c r="G43" s="14">
        <v>9.2768805781937597E-3</v>
      </c>
      <c r="H43" s="15">
        <v>1</v>
      </c>
      <c r="I43" s="31">
        <v>5.5373505430043003E-3</v>
      </c>
      <c r="J43" s="32">
        <v>0.99999999999999989</v>
      </c>
      <c r="K43" s="14">
        <v>2.4983724750662403E-3</v>
      </c>
      <c r="L43" s="15">
        <v>1</v>
      </c>
      <c r="M43" s="31">
        <v>8.3000000000000001E-3</v>
      </c>
      <c r="N43" s="32">
        <v>1</v>
      </c>
      <c r="O43" s="14">
        <v>1.15E-2</v>
      </c>
      <c r="P43" s="15">
        <v>1</v>
      </c>
      <c r="Q43" s="31">
        <v>6.1000000000000004E-3</v>
      </c>
      <c r="R43" s="32">
        <v>0.99999999999999989</v>
      </c>
      <c r="S43" s="14">
        <v>3.3E-3</v>
      </c>
      <c r="T43" s="15">
        <v>1</v>
      </c>
      <c r="U43" s="31">
        <v>4.5999999999999999E-3</v>
      </c>
      <c r="V43" s="32">
        <v>1</v>
      </c>
      <c r="W43" s="14">
        <v>1.1000000000000001E-3</v>
      </c>
      <c r="X43" s="15">
        <v>1</v>
      </c>
      <c r="Y43" s="31">
        <v>2.3E-3</v>
      </c>
      <c r="Z43" s="32">
        <v>1</v>
      </c>
    </row>
    <row r="45" spans="2:26" ht="15.75">
      <c r="C45" s="55" t="s">
        <v>0</v>
      </c>
      <c r="D45" s="56"/>
      <c r="E45" s="56"/>
      <c r="F45" s="56"/>
      <c r="G45" s="56"/>
      <c r="H45" s="56"/>
      <c r="I45" s="56"/>
      <c r="J45" s="57"/>
    </row>
    <row r="46" spans="2:26" ht="15.75">
      <c r="B46" s="23" t="s">
        <v>39</v>
      </c>
      <c r="C46" s="53" t="str">
        <f ca="1">CONCATENATE(INDIRECT(CONCATENATE($C$2,C4))," - ",INDIRECT(CONCATENATE($C$2,G4))," ",$B$4)</f>
        <v>ינואר - מרץ 2019</v>
      </c>
      <c r="D46" s="54"/>
      <c r="E46" s="51" t="str">
        <f ca="1">CONCATENATE(INDIRECT(CONCATENATE($C$2,C4))," - ",INDIRECT(CONCATENATE($C$2,M4))," ",$B$4)</f>
        <v>ינואר - יוני 2019</v>
      </c>
      <c r="F46" s="52"/>
      <c r="G46" s="53" t="str">
        <f ca="1">CONCATENATE(INDIRECT(CONCATENATE($C$2,C4))," - ",INDIRECT(CONCATENATE($C$2,S4))," ",$B$4)</f>
        <v>ינואר - ספטמבר 2019</v>
      </c>
      <c r="H46" s="54"/>
      <c r="I46" s="51" t="str">
        <f ca="1">CONCATENATE(INDIRECT(CONCATENATE($C$2,C4))," - ",INDIRECT(CONCATENATE($C$2,Y4))," ",$B$4)</f>
        <v>ינואר - דצמבר 2019</v>
      </c>
      <c r="J46" s="5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-4.3932358224618717E-4</v>
      </c>
      <c r="D48" s="11">
        <f>H8</f>
        <v>4.8722831892165884E-2</v>
      </c>
      <c r="E48" s="29">
        <f t="shared" ref="E48:E66" si="0">(I8+1)*(K8+1)*(M8+1)*(C48+1)-1</f>
        <v>-4.8646070289026788E-4</v>
      </c>
      <c r="F48" s="30">
        <f>N8</f>
        <v>4.233937272230804E-2</v>
      </c>
      <c r="G48" s="10">
        <f>(O8+1)*(Q8+1)*(S8+1)*(E48+1)-1</f>
        <v>-7.6672867195681782E-4</v>
      </c>
      <c r="H48" s="11">
        <f>T8</f>
        <v>2.8648892466836603E-2</v>
      </c>
      <c r="I48" s="29">
        <f>(Y8+1)*(U8+1)*(W8+1)*(G48+1)-1</f>
        <v>-9.5955157467364494E-4</v>
      </c>
      <c r="J48" s="30">
        <f>Z8</f>
        <v>3.2641863920691412E-2</v>
      </c>
      <c r="L48" s="37"/>
    </row>
    <row r="49" spans="2:12">
      <c r="B49" s="12" t="s">
        <v>7</v>
      </c>
      <c r="C49" s="10">
        <f t="shared" ref="C49:C67" si="1">(C9+1)*(E9+1)*(G9+1)-1</f>
        <v>1.2108589326051522E-2</v>
      </c>
      <c r="D49" s="11">
        <f t="shared" ref="D49:D67" si="2">H9</f>
        <v>0.41386957612249731</v>
      </c>
      <c r="E49" s="29">
        <f t="shared" si="0"/>
        <v>1.8501002008861622E-2</v>
      </c>
      <c r="F49" s="30">
        <f t="shared" ref="F49:F67" si="3">N9</f>
        <v>0.41565527564431365</v>
      </c>
      <c r="G49" s="10">
        <f t="shared" ref="G49:G67" si="4">(O9+1)*(Q9+1)*(S9+1)*(E49+1)-1</f>
        <v>3.2785636731617052E-2</v>
      </c>
      <c r="H49" s="11">
        <f t="shared" ref="H49:H66" si="5">T9</f>
        <v>0.41698435642126941</v>
      </c>
      <c r="I49" s="29">
        <f t="shared" ref="I49:I67" si="6">(Y9+1)*(U9+1)*(W9+1)*(G49+1)-1</f>
        <v>3.6866196154508257E-2</v>
      </c>
      <c r="J49" s="30">
        <f t="shared" ref="J49:J67" si="7">Z9</f>
        <v>0.41791631464412626</v>
      </c>
      <c r="L49" s="37"/>
    </row>
    <row r="50" spans="2:12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  <c r="L50" s="37"/>
    </row>
    <row r="51" spans="2:12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  <c r="L51" s="37"/>
    </row>
    <row r="52" spans="2:12">
      <c r="B52" s="12" t="s">
        <v>13</v>
      </c>
      <c r="C52" s="10">
        <f t="shared" si="1"/>
        <v>9.2934118854870462E-3</v>
      </c>
      <c r="D52" s="11">
        <f t="shared" si="2"/>
        <v>0.28903241520519485</v>
      </c>
      <c r="E52" s="29">
        <f t="shared" si="0"/>
        <v>1.6975240029716732E-2</v>
      </c>
      <c r="F52" s="30">
        <f t="shared" si="3"/>
        <v>0.35201023651768865</v>
      </c>
      <c r="G52" s="10">
        <f t="shared" si="4"/>
        <v>2.1544231893553478E-2</v>
      </c>
      <c r="H52" s="11">
        <f t="shared" si="5"/>
        <v>0.35076924001951343</v>
      </c>
      <c r="I52" s="29">
        <f t="shared" si="6"/>
        <v>2.3945663852290355E-2</v>
      </c>
      <c r="J52" s="30">
        <f t="shared" si="7"/>
        <v>0.35155605969663201</v>
      </c>
      <c r="L52" s="37"/>
    </row>
    <row r="53" spans="2:12">
      <c r="B53" s="12" t="s">
        <v>15</v>
      </c>
      <c r="C53" s="10">
        <f t="shared" si="1"/>
        <v>1.7335342411115562E-3</v>
      </c>
      <c r="D53" s="11">
        <f t="shared" si="2"/>
        <v>3.8488330213356056E-2</v>
      </c>
      <c r="E53" s="29">
        <f t="shared" si="0"/>
        <v>1.7460404165781096E-3</v>
      </c>
      <c r="F53" s="30">
        <f t="shared" si="3"/>
        <v>3.9481816842313742E-2</v>
      </c>
      <c r="G53" s="10">
        <f t="shared" si="4"/>
        <v>2.7023802311505474E-3</v>
      </c>
      <c r="H53" s="11">
        <f t="shared" si="5"/>
        <v>3.8916429674044815E-2</v>
      </c>
      <c r="I53" s="29">
        <f t="shared" si="6"/>
        <v>1.8434428547382531E-3</v>
      </c>
      <c r="J53" s="30">
        <f t="shared" si="7"/>
        <v>3.8824308422905636E-2</v>
      </c>
      <c r="L53" s="37"/>
    </row>
    <row r="54" spans="2:12">
      <c r="B54" s="12" t="s">
        <v>17</v>
      </c>
      <c r="C54" s="10">
        <f t="shared" si="1"/>
        <v>-4.1512510368368893E-4</v>
      </c>
      <c r="D54" s="11">
        <f t="shared" si="2"/>
        <v>4.2609938246410296E-4</v>
      </c>
      <c r="E54" s="29">
        <f t="shared" si="0"/>
        <v>-4.2128876645430857E-4</v>
      </c>
      <c r="F54" s="30">
        <f t="shared" si="3"/>
        <v>3.5300670350315764E-4</v>
      </c>
      <c r="G54" s="10">
        <f t="shared" si="4"/>
        <v>-4.2344717417541755E-4</v>
      </c>
      <c r="H54" s="11">
        <f t="shared" si="5"/>
        <v>3.5516202870590762E-4</v>
      </c>
      <c r="I54" s="29">
        <f t="shared" si="6"/>
        <v>-3.8959341783262325E-4</v>
      </c>
      <c r="J54" s="30">
        <f t="shared" si="7"/>
        <v>3.5077862265615379E-4</v>
      </c>
      <c r="L54" s="37"/>
    </row>
    <row r="55" spans="2:12">
      <c r="B55" s="12" t="s">
        <v>19</v>
      </c>
      <c r="C55" s="10">
        <f t="shared" si="1"/>
        <v>7.4060799507846831E-4</v>
      </c>
      <c r="D55" s="11">
        <f t="shared" si="2"/>
        <v>0.10369999823208953</v>
      </c>
      <c r="E55" s="29">
        <f t="shared" si="0"/>
        <v>-2.1933876494573123E-4</v>
      </c>
      <c r="F55" s="30">
        <f t="shared" si="3"/>
        <v>1.9985056106740576E-2</v>
      </c>
      <c r="G55" s="10">
        <f t="shared" si="4"/>
        <v>1.7306267595840197E-4</v>
      </c>
      <c r="H55" s="11">
        <f t="shared" si="5"/>
        <v>3.4739024917824129E-2</v>
      </c>
      <c r="I55" s="29">
        <f t="shared" si="6"/>
        <v>3.8941490640742593E-4</v>
      </c>
      <c r="J55" s="30">
        <f t="shared" si="7"/>
        <v>2.9253884004979448E-2</v>
      </c>
      <c r="L55" s="37"/>
    </row>
    <row r="56" spans="2:12">
      <c r="B56" s="12" t="s">
        <v>21</v>
      </c>
      <c r="C56" s="10">
        <f t="shared" si="1"/>
        <v>5.8002061684314654E-4</v>
      </c>
      <c r="D56" s="11">
        <f t="shared" si="2"/>
        <v>3.1240282381250529E-2</v>
      </c>
      <c r="E56" s="29">
        <f t="shared" si="0"/>
        <v>7.3143966350897038E-4</v>
      </c>
      <c r="F56" s="30">
        <f t="shared" si="3"/>
        <v>5.2954420934441984E-2</v>
      </c>
      <c r="G56" s="10">
        <f t="shared" si="4"/>
        <v>-6.2406780748436308E-4</v>
      </c>
      <c r="H56" s="11">
        <f t="shared" si="5"/>
        <v>5.0042361902630138E-2</v>
      </c>
      <c r="I56" s="29">
        <f t="shared" si="6"/>
        <v>8.2269108840549166E-4</v>
      </c>
      <c r="J56" s="30">
        <f t="shared" si="7"/>
        <v>5.2026306471489064E-2</v>
      </c>
      <c r="L56" s="37"/>
    </row>
    <row r="57" spans="2:12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11">
        <f t="shared" si="5"/>
        <v>0</v>
      </c>
      <c r="I57" s="29">
        <f t="shared" si="6"/>
        <v>0</v>
      </c>
      <c r="J57" s="30">
        <f t="shared" si="7"/>
        <v>0</v>
      </c>
      <c r="L57" s="37"/>
    </row>
    <row r="58" spans="2:12">
      <c r="B58" s="12" t="s">
        <v>25</v>
      </c>
      <c r="C58" s="10">
        <f t="shared" si="1"/>
        <v>3.1675329026370491E-11</v>
      </c>
      <c r="D58" s="11">
        <f t="shared" si="2"/>
        <v>9.9892741853429525E-11</v>
      </c>
      <c r="E58" s="29">
        <f t="shared" si="0"/>
        <v>-3.6886160792448663E-11</v>
      </c>
      <c r="F58" s="30">
        <f t="shared" si="3"/>
        <v>3.4655185678624467E-11</v>
      </c>
      <c r="G58" s="10">
        <f t="shared" si="4"/>
        <v>1.8789325650914179E-10</v>
      </c>
      <c r="H58" s="11">
        <f t="shared" si="5"/>
        <v>3.4166051348471473E-10</v>
      </c>
      <c r="I58" s="29">
        <f t="shared" si="6"/>
        <v>2.4896729122758643E-10</v>
      </c>
      <c r="J58" s="30">
        <f t="shared" si="7"/>
        <v>3.59231001765692E-10</v>
      </c>
      <c r="L58" s="37"/>
    </row>
    <row r="59" spans="2:12">
      <c r="B59" s="12" t="s">
        <v>26</v>
      </c>
      <c r="C59" s="10">
        <f t="shared" si="1"/>
        <v>2.5302773417854585E-3</v>
      </c>
      <c r="D59" s="11">
        <f t="shared" si="2"/>
        <v>2.553860328996778E-4</v>
      </c>
      <c r="E59" s="29">
        <f t="shared" si="0"/>
        <v>3.7691009358502559E-3</v>
      </c>
      <c r="F59" s="30">
        <f t="shared" si="3"/>
        <v>-2.9283715786403445E-4</v>
      </c>
      <c r="G59" s="10">
        <f t="shared" si="4"/>
        <v>5.1037689684900744E-3</v>
      </c>
      <c r="H59" s="11">
        <f t="shared" si="5"/>
        <v>3.3177174836855307E-4</v>
      </c>
      <c r="I59" s="29">
        <f t="shared" si="6"/>
        <v>5.1832324786100781E-3</v>
      </c>
      <c r="J59" s="30">
        <f t="shared" si="7"/>
        <v>1.9132912615113322E-4</v>
      </c>
      <c r="L59" s="37"/>
    </row>
    <row r="60" spans="2:12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1.8734036544287846E-9</v>
      </c>
      <c r="F60" s="30">
        <f t="shared" si="3"/>
        <v>6.300462449926131E-10</v>
      </c>
      <c r="G60" s="10">
        <f t="shared" si="4"/>
        <v>-1.0898972835349241E-9</v>
      </c>
      <c r="H60" s="11">
        <f t="shared" si="5"/>
        <v>8.5871910606755697E-10</v>
      </c>
      <c r="I60" s="29">
        <f t="shared" si="6"/>
        <v>7.8138362447077725E-9</v>
      </c>
      <c r="J60" s="30">
        <f t="shared" si="7"/>
        <v>6.2998469403221012E-10</v>
      </c>
      <c r="L60" s="37"/>
    </row>
    <row r="61" spans="2:12">
      <c r="B61" s="12" t="s">
        <v>28</v>
      </c>
      <c r="C61" s="10">
        <f t="shared" si="1"/>
        <v>3.8203274608683557E-5</v>
      </c>
      <c r="D61" s="11">
        <f t="shared" si="2"/>
        <v>0</v>
      </c>
      <c r="E61" s="29">
        <f t="shared" si="0"/>
        <v>3.8203274608683557E-5</v>
      </c>
      <c r="F61" s="30">
        <f t="shared" si="3"/>
        <v>0</v>
      </c>
      <c r="G61" s="10">
        <f t="shared" si="4"/>
        <v>3.8203274608683557E-5</v>
      </c>
      <c r="H61" s="11">
        <f t="shared" si="5"/>
        <v>0</v>
      </c>
      <c r="I61" s="29">
        <f t="shared" si="6"/>
        <v>3.8203274608683557E-5</v>
      </c>
      <c r="J61" s="30">
        <f t="shared" si="7"/>
        <v>0</v>
      </c>
      <c r="L61" s="37"/>
    </row>
    <row r="62" spans="2:12">
      <c r="B62" s="12" t="s">
        <v>29</v>
      </c>
      <c r="C62" s="10">
        <f t="shared" si="1"/>
        <v>2.8820611500539606E-3</v>
      </c>
      <c r="D62" s="11">
        <f t="shared" si="2"/>
        <v>7.4265080438189274E-2</v>
      </c>
      <c r="E62" s="29">
        <f t="shared" si="0"/>
        <v>4.9396106070629386E-3</v>
      </c>
      <c r="F62" s="30">
        <f t="shared" si="3"/>
        <v>7.7513651021852911E-2</v>
      </c>
      <c r="G62" s="10">
        <f t="shared" si="4"/>
        <v>6.3484333573005092E-3</v>
      </c>
      <c r="H62" s="11">
        <f t="shared" si="5"/>
        <v>7.9212759620427481E-2</v>
      </c>
      <c r="I62" s="29">
        <f t="shared" si="6"/>
        <v>7.3266572532140195E-3</v>
      </c>
      <c r="J62" s="30">
        <f t="shared" si="7"/>
        <v>7.7239154101153118E-2</v>
      </c>
      <c r="L62" s="37"/>
    </row>
    <row r="63" spans="2:12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  <c r="L63" s="37"/>
    </row>
    <row r="64" spans="2:12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  <c r="L64" s="37"/>
    </row>
    <row r="65" spans="2:12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  <c r="L65" s="37"/>
    </row>
    <row r="66" spans="2:12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  <c r="L66" s="37"/>
    </row>
    <row r="67" spans="2:12">
      <c r="B67" s="13" t="s">
        <v>44</v>
      </c>
      <c r="C67" s="44">
        <f t="shared" si="1"/>
        <v>2.9248168893548421E-2</v>
      </c>
      <c r="D67" s="45">
        <f t="shared" si="2"/>
        <v>0.99999999999999989</v>
      </c>
      <c r="E67" s="40">
        <f>(I27+1)*(K27+1)*(M27+1)*(C67+1)-1</f>
        <v>4.6144686326678785E-2</v>
      </c>
      <c r="F67" s="39">
        <f t="shared" si="3"/>
        <v>1.0000000000000002</v>
      </c>
      <c r="G67" s="44">
        <f t="shared" si="4"/>
        <v>6.8143499581298173E-2</v>
      </c>
      <c r="H67" s="15">
        <v>1</v>
      </c>
      <c r="I67" s="40">
        <f t="shared" si="6"/>
        <v>7.6708068176390087E-2</v>
      </c>
      <c r="J67" s="39">
        <f t="shared" si="7"/>
        <v>1</v>
      </c>
    </row>
    <row r="68" spans="2:12">
      <c r="B68" s="35" t="s">
        <v>40</v>
      </c>
      <c r="C68" s="47">
        <f>C28+E28+G28</f>
        <v>7376</v>
      </c>
      <c r="D68" s="48"/>
      <c r="E68" s="49">
        <f>I28+K28+M28+C68</f>
        <v>11550.5</v>
      </c>
      <c r="F68" s="50"/>
      <c r="G68" s="47">
        <f>O28+Q28+S28+E68</f>
        <v>16822.5</v>
      </c>
      <c r="H68" s="48"/>
      <c r="I68" s="49">
        <f>G68+U28+W28+Y28</f>
        <v>18863.149999999998</v>
      </c>
      <c r="J68" s="50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55" t="s">
        <v>0</v>
      </c>
      <c r="D70" s="56"/>
      <c r="E70" s="56"/>
      <c r="F70" s="56"/>
      <c r="G70" s="56"/>
      <c r="H70" s="56"/>
      <c r="I70" s="56"/>
      <c r="J70" s="57"/>
    </row>
    <row r="71" spans="2:12" ht="15.75">
      <c r="B71" s="23" t="s">
        <v>39</v>
      </c>
      <c r="C71" s="53" t="str">
        <f ca="1">CONCATENATE(INDIRECT(CONCATENATE($C$2,$C$4))," - ",INDIRECT(CONCATENATE($C$2,$G$4))," ",$B$4)</f>
        <v>ינואר - מרץ 2019</v>
      </c>
      <c r="D71" s="54"/>
      <c r="E71" s="51" t="str">
        <f ca="1">CONCATENATE(INDIRECT(CONCATENATE($C$2,$C$4))," - ",INDIRECT(CONCATENATE($C$2,$M4))," ",$B$4)</f>
        <v>ינואר - יוני 2019</v>
      </c>
      <c r="F71" s="52"/>
      <c r="G71" s="53" t="str">
        <f ca="1">CONCATENATE(INDIRECT(CONCATENATE($C$2,$C$4))," - ",INDIRECT(CONCATENATE($C$2,$S$4))," ",$B$4)</f>
        <v>ינואר - ספטמבר 2019</v>
      </c>
      <c r="H71" s="54"/>
      <c r="I71" s="51" t="str">
        <f ca="1">CONCATENATE(INDIRECT(CONCATENATE($C$2,$C$4))," - ",INDIRECT(CONCATENATE($C$2,$Y4))," ",$B$4)</f>
        <v>ינואר - דצמבר 2019</v>
      </c>
      <c r="J71" s="52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f>(C34+1)*(E34+1)*(G34+1)-1</f>
        <v>2.838509513637355E-2</v>
      </c>
      <c r="D73" s="19">
        <f>H34</f>
        <v>0.87034091105340439</v>
      </c>
      <c r="E73" s="33">
        <f t="shared" ref="E73:E74" si="8">(I34+1)*(K34+1)*(M34+1)*(C73+1)-1</f>
        <v>4.4100240169127058E-2</v>
      </c>
      <c r="F73" s="34">
        <f>N34</f>
        <v>0.87025594949554086</v>
      </c>
      <c r="G73" s="18">
        <f>(O34+1)*(Q34+1)*(S34+1)*(E73+1)-1</f>
        <v>6.6203092753222448E-2</v>
      </c>
      <c r="H73" s="19">
        <f>T34</f>
        <v>0.8657942331401528</v>
      </c>
      <c r="I73" s="33">
        <f>(U34+1)*(W34+1)*(Y34+1)*(G73+1)-1</f>
        <v>7.1797756255437273E-2</v>
      </c>
      <c r="J73" s="34">
        <f>Z34</f>
        <v>0.8663034725130534</v>
      </c>
      <c r="L73" s="37"/>
    </row>
    <row r="74" spans="2:12">
      <c r="B74" s="12" t="s">
        <v>36</v>
      </c>
      <c r="C74" s="18">
        <f t="shared" ref="C74:C75" si="9">(C35+1)*(E35+1)*(G35+1)-1</f>
        <v>8.3849144659464692E-4</v>
      </c>
      <c r="D74" s="19">
        <f t="shared" ref="D74:D75" si="10">H35</f>
        <v>0.12965908894659564</v>
      </c>
      <c r="E74" s="33">
        <f t="shared" si="8"/>
        <v>1.9654288726822511E-3</v>
      </c>
      <c r="F74" s="34">
        <f t="shared" ref="F74:F75" si="11">N35</f>
        <v>0.12974405050445914</v>
      </c>
      <c r="G74" s="18">
        <f t="shared" ref="G74:G75" si="12">(O35+1)*(Q35+1)*(S35+1)*(E74+1)-1</f>
        <v>1.7999655133247305E-3</v>
      </c>
      <c r="H74" s="19">
        <f t="shared" ref="H74:H75" si="13">T35</f>
        <v>0.1342057668598472</v>
      </c>
      <c r="I74" s="33">
        <f t="shared" ref="I74:I75" si="14">(U35+1)*(W35+1)*(Y35+1)*(G74+1)-1</f>
        <v>4.5599754503600209E-3</v>
      </c>
      <c r="J74" s="34">
        <f t="shared" ref="J74:J75" si="15">Z35</f>
        <v>0.13369652748694658</v>
      </c>
      <c r="L74" s="37"/>
    </row>
    <row r="75" spans="2:12">
      <c r="B75" s="13" t="s">
        <v>44</v>
      </c>
      <c r="C75" s="42">
        <f t="shared" si="9"/>
        <v>2.9248168893548421E-2</v>
      </c>
      <c r="D75" s="43">
        <f t="shared" si="10"/>
        <v>1</v>
      </c>
      <c r="E75" s="38">
        <f>(I36+1)*(K36+1)*(M36+1)*(C75+1)-1</f>
        <v>4.6144686326678785E-2</v>
      </c>
      <c r="F75" s="41">
        <f t="shared" si="11"/>
        <v>1</v>
      </c>
      <c r="G75" s="42">
        <f t="shared" si="12"/>
        <v>6.8143499581298173E-2</v>
      </c>
      <c r="H75" s="43">
        <f t="shared" si="13"/>
        <v>1</v>
      </c>
      <c r="I75" s="38">
        <f t="shared" si="14"/>
        <v>7.6708068176389865E-2</v>
      </c>
      <c r="J75" s="41">
        <f t="shared" si="15"/>
        <v>1</v>
      </c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55" t="s">
        <v>0</v>
      </c>
      <c r="D77" s="56"/>
      <c r="E77" s="56"/>
      <c r="F77" s="56"/>
      <c r="G77" s="56"/>
      <c r="H77" s="56"/>
      <c r="I77" s="56"/>
      <c r="J77" s="57"/>
    </row>
    <row r="78" spans="2:12" ht="15.75">
      <c r="B78" s="23" t="s">
        <v>39</v>
      </c>
      <c r="C78" s="53" t="str">
        <f ca="1">CONCATENATE(INDIRECT(CONCATENATE($C$2,$C$4))," - ",INDIRECT(CONCATENATE($C$2,$G$4))," ",$B$4)</f>
        <v>ינואר - מרץ 2019</v>
      </c>
      <c r="D78" s="54"/>
      <c r="E78" s="51" t="str">
        <f ca="1">CONCATENATE(INDIRECT(CONCATENATE($C$2,$C$4))," - ",INDIRECT(CONCATENATE($C$2,$M$4))," ",$B$4)</f>
        <v>ינואר - יוני 2019</v>
      </c>
      <c r="F78" s="52"/>
      <c r="G78" s="53" t="str">
        <f ca="1">CONCATENATE(INDIRECT(CONCATENATE($C$2,$C$4))," - ",INDIRECT(CONCATENATE($C$2,$S$4))," ",$B$4)</f>
        <v>ינואר - ספטמבר 2019</v>
      </c>
      <c r="H78" s="54"/>
      <c r="I78" s="51" t="str">
        <f ca="1">CONCATENATE(INDIRECT(CONCATENATE($C$2,$C$4))," - ",INDIRECT(CONCATENATE($C$2,$Y$4))," ",$B$4)</f>
        <v>ינואר - דצמבר 2019</v>
      </c>
      <c r="J78" s="52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f>(C41+1)*(E41+1)*(G41+1)-1</f>
        <v>2.2410257017928314E-2</v>
      </c>
      <c r="D80" s="19">
        <f>H41</f>
        <v>0.88656856974486076</v>
      </c>
      <c r="E80" s="33">
        <f t="shared" ref="E80:E82" si="16">(I41+1)*(K41+1)*(M41+1)*(C80+1)-1</f>
        <v>3.5798475951933195E-2</v>
      </c>
      <c r="F80" s="34">
        <f>N41</f>
        <v>0.88294784570772489</v>
      </c>
      <c r="G80" s="18">
        <f>(O41+1)*(Q41+1)*(S41+1)*(E80+1)-1</f>
        <v>5.3724892856310769E-2</v>
      </c>
      <c r="H80" s="19">
        <f>T41</f>
        <v>0.88117796811482507</v>
      </c>
      <c r="I80" s="33">
        <f>(U41+1)*(W41+1)*(Y41+1)*(G80+1)-1</f>
        <v>6.1919466769919884E-2</v>
      </c>
      <c r="J80" s="34">
        <f t="shared" ref="J80:J82" si="17">Z41</f>
        <v>0.88338740194509324</v>
      </c>
      <c r="K80" s="37"/>
      <c r="L80" s="37"/>
    </row>
    <row r="81" spans="2:12">
      <c r="B81" s="12" t="s">
        <v>38</v>
      </c>
      <c r="C81" s="18">
        <f t="shared" ref="C81:C82" si="18">(C42+1)*(E42+1)*(G42+1)-1</f>
        <v>6.7390202870387661E-3</v>
      </c>
      <c r="D81" s="19">
        <f t="shared" ref="D81:D82" si="19">H42</f>
        <v>0.11343143025513927</v>
      </c>
      <c r="E81" s="33">
        <f t="shared" si="16"/>
        <v>1.0056374768271592E-2</v>
      </c>
      <c r="F81" s="34">
        <f t="shared" ref="F81:F82" si="20">N42</f>
        <v>0.1170521542922751</v>
      </c>
      <c r="G81" s="18">
        <f t="shared" ref="G81:G82" si="21">(O42+1)*(Q42+1)*(S42+1)*(E81+1)-1</f>
        <v>1.3778244917304505E-2</v>
      </c>
      <c r="H81" s="19">
        <f>T42</f>
        <v>0.11882203188517489</v>
      </c>
      <c r="I81" s="33">
        <f t="shared" ref="I81:I82" si="22">(U42+1)*(W42+1)*(Y42+1)*(G81+1)-1</f>
        <v>1.4009767131889728E-2</v>
      </c>
      <c r="J81" s="34">
        <f t="shared" si="17"/>
        <v>0.11661259805490676</v>
      </c>
      <c r="K81" s="37"/>
      <c r="L81" s="37"/>
    </row>
    <row r="82" spans="2:12">
      <c r="B82" s="13" t="s">
        <v>44</v>
      </c>
      <c r="C82" s="42">
        <f t="shared" si="18"/>
        <v>2.9248168893548421E-2</v>
      </c>
      <c r="D82" s="43">
        <f t="shared" si="19"/>
        <v>1</v>
      </c>
      <c r="E82" s="38">
        <f t="shared" si="16"/>
        <v>4.6144686326678785E-2</v>
      </c>
      <c r="F82" s="41">
        <f t="shared" si="20"/>
        <v>1</v>
      </c>
      <c r="G82" s="42">
        <f t="shared" si="21"/>
        <v>6.8143499581298173E-2</v>
      </c>
      <c r="H82" s="43">
        <f>T43</f>
        <v>1</v>
      </c>
      <c r="I82" s="38">
        <f t="shared" si="22"/>
        <v>7.6708068176389865E-2</v>
      </c>
      <c r="J82" s="41">
        <f t="shared" si="17"/>
        <v>1</v>
      </c>
      <c r="K82" s="37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