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H66" i="5"/>
  <c r="G66" i="5"/>
  <c r="I66" i="5" s="1"/>
  <c r="J65" i="5"/>
  <c r="H65" i="5"/>
  <c r="G65" i="5"/>
  <c r="I65" i="5" s="1"/>
  <c r="J64" i="5"/>
  <c r="H64" i="5"/>
  <c r="G64" i="5"/>
  <c r="I64" i="5" s="1"/>
  <c r="J63" i="5"/>
  <c r="H63" i="5"/>
  <c r="G63" i="5"/>
  <c r="I63" i="5" s="1"/>
  <c r="J62" i="5"/>
  <c r="H62" i="5"/>
  <c r="G62" i="5"/>
  <c r="I62" i="5" s="1"/>
  <c r="J61" i="5"/>
  <c r="H61" i="5"/>
  <c r="G61" i="5"/>
  <c r="I61" i="5" s="1"/>
  <c r="J60" i="5"/>
  <c r="H60" i="5"/>
  <c r="G60" i="5"/>
  <c r="I60" i="5" s="1"/>
  <c r="J59" i="5"/>
  <c r="H59" i="5"/>
  <c r="G59" i="5"/>
  <c r="I59" i="5" s="1"/>
  <c r="J58" i="5"/>
  <c r="H58" i="5"/>
  <c r="G58" i="5"/>
  <c r="I58" i="5" s="1"/>
  <c r="J57" i="5"/>
  <c r="H57" i="5"/>
  <c r="G57" i="5"/>
  <c r="I57" i="5" s="1"/>
  <c r="J56" i="5"/>
  <c r="H56" i="5"/>
  <c r="G56" i="5"/>
  <c r="I56" i="5" s="1"/>
  <c r="J55" i="5"/>
  <c r="H55" i="5"/>
  <c r="G55" i="5"/>
  <c r="I55" i="5" s="1"/>
  <c r="J54" i="5"/>
  <c r="H54" i="5"/>
  <c r="G54" i="5"/>
  <c r="I54" i="5" s="1"/>
  <c r="J53" i="5"/>
  <c r="H53" i="5"/>
  <c r="G53" i="5"/>
  <c r="I53" i="5" s="1"/>
  <c r="J52" i="5"/>
  <c r="H52" i="5"/>
  <c r="G52" i="5"/>
  <c r="I52" i="5" s="1"/>
  <c r="J51" i="5"/>
  <c r="H51" i="5"/>
  <c r="G51" i="5"/>
  <c r="I51" i="5" s="1"/>
  <c r="J50" i="5"/>
  <c r="H50" i="5"/>
  <c r="G50" i="5"/>
  <c r="I50" i="5" s="1"/>
  <c r="J49" i="5"/>
  <c r="H49" i="5"/>
  <c r="G49" i="5"/>
  <c r="I49" i="5" s="1"/>
  <c r="J48" i="5"/>
  <c r="H48" i="5"/>
  <c r="G48" i="5"/>
  <c r="I48" i="5" s="1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E32" i="5"/>
  <c r="C32" i="5"/>
  <c r="E39" i="5"/>
  <c r="C6" i="5"/>
  <c r="G4" i="5" l="1"/>
  <c r="C71" i="5"/>
  <c r="E6" i="5"/>
  <c r="G32" i="5"/>
  <c r="C46" i="5"/>
  <c r="I4" i="5" l="1"/>
  <c r="G6" i="5"/>
  <c r="C78" i="5"/>
  <c r="I6" i="5"/>
  <c r="G39" i="5"/>
  <c r="K4" i="5" l="1"/>
  <c r="I39" i="5"/>
  <c r="K6" i="5"/>
  <c r="I32" i="5"/>
  <c r="M4" i="5" l="1"/>
  <c r="M32" i="5"/>
  <c r="E78" i="5"/>
  <c r="K39" i="5"/>
  <c r="E46" i="5"/>
  <c r="K32" i="5"/>
  <c r="O4" i="5" l="1"/>
  <c r="O32" i="5"/>
  <c r="M39" i="5"/>
  <c r="M6" i="5"/>
  <c r="E71" i="5"/>
  <c r="Q4" i="5" l="1"/>
  <c r="S4" i="5" s="1"/>
  <c r="O6" i="5"/>
  <c r="S32" i="5"/>
  <c r="G46" i="5"/>
  <c r="Q6" i="5"/>
  <c r="G71" i="5"/>
  <c r="O39" i="5"/>
  <c r="U4" i="5" l="1"/>
  <c r="S39" i="5"/>
  <c r="Q39" i="5"/>
  <c r="U39" i="5"/>
  <c r="U32" i="5"/>
  <c r="G78" i="5"/>
  <c r="Q32" i="5"/>
  <c r="S6" i="5"/>
  <c r="W4" i="5" l="1"/>
  <c r="W39" i="5"/>
  <c r="U6" i="5"/>
  <c r="W32" i="5"/>
  <c r="Y4" i="5" l="1"/>
  <c r="Y6" i="5"/>
  <c r="Y32" i="5"/>
  <c r="I46" i="5"/>
  <c r="Y39" i="5"/>
  <c r="W6" i="5"/>
  <c r="I71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<sst xmlns="http://schemas.openxmlformats.org/spreadsheetml/2006/main" count="179" uniqueCount="47">
  <si>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</si>
  <si>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</si>
  <si>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</si>
  <si>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</si>
  <si>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</si>
  <si>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</si>
  <si>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</si>
  <si>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</si>
  <si>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</si>
  <si>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</si>
  <si>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</si>
  <si>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</si>
  <si>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</si>
  <si>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</si>
  <si>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</si>
  <si>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</si>
  <si>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</si>
  <si>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</si>
  <si>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</si>
  <si>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</si>
  <si>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</si>
  <si>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</si>
  <si>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</si>
  <si>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</si>
  <si>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</si>
  <si>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</si>
  <si>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</si>
  <si>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</si>
  <si>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</si>
  <si>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</si>
  <si>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</si>
  <si>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</si>
  <si>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</si>
  <si>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</si>
  <si>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</si>
  <si>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</si>
  <si>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</si>
  <si>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</si>
  <si>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</si>
  <si>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</si>
  <si>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</si>
  <si>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</si>
  <si>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</si>
  <si>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</si>
  <si>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</si>
  <si>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</si>
  <si>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מגדל- קופת גמל מרכזית לפיצויים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</si>
</sst>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-5.5697389601785333E-4</v>
      </c>
      <c r="D8" s="11">
        <v>8.6408071157285105E-2</v>
      </c>
      <c r="E8" s="29">
        <v>-1.9030218010171435E-4</v>
      </c>
      <c r="F8" s="30">
        <v>0.10576850586130838</v>
      </c>
      <c r="G8" s="10">
        <v>1.3734833137778318E-4</v>
      </c>
      <c r="H8" s="11">
        <v>0.10403133302998681</v>
      </c>
      <c r="I8" s="29">
        <v>4.8128984968058786E-5</v>
      </c>
      <c r="J8" s="30">
        <v>0.10259916389593381</v>
      </c>
      <c r="K8" s="10">
        <v>1.6105488030442134E-4</v>
      </c>
      <c r="L8" s="11">
        <v>0.10055619223280816</v>
      </c>
      <c r="M8" s="29">
        <v>-4.1587560232015638E-4</v>
      </c>
      <c r="N8" s="30">
        <v>0.19067735231051827</v>
      </c>
      <c r="O8" s="10">
        <v>-6.61409353964725E-4</v>
      </c>
      <c r="P8" s="11">
        <v>0.18081696276023593</v>
      </c>
      <c r="Q8" s="29">
        <v>2.6057790313723563E-4</v>
      </c>
      <c r="R8" s="30">
        <v>0.17934155177000907</v>
      </c>
      <c r="S8" s="10">
        <v>-1.028921425127387E-4</v>
      </c>
      <c r="T8" s="11">
        <v>0.1679760778905901</v>
      </c>
      <c r="U8" s="29">
        <v>-1.2463686060197393E-4</v>
      </c>
      <c r="V8" s="30">
        <v>0.16886345135950978</v>
      </c>
      <c r="W8" s="10">
        <v>-4.9126638512225784E-4</v>
      </c>
      <c r="X8" s="11">
        <v>0.1593752367219978</v>
      </c>
      <c r="Y8" s="29">
        <v>1.6449557785025413E-6</v>
      </c>
      <c r="Z8" s="30">
        <v>0.15837471183387553</v>
      </c>
      <c r="AE8" s="5" t="s">
        <v>8</v>
      </c>
    </row>
    <row r="9" spans="2:31">
      <c r="B9" s="12" t="s">
        <v>7</v>
      </c>
      <c r="C9" s="10">
        <v>2.7395596076119004E-3</v>
      </c>
      <c r="D9" s="11">
        <v>0.18709430565601423</v>
      </c>
      <c r="E9" s="29">
        <v>1.272870655039039E-3</v>
      </c>
      <c r="F9" s="30">
        <v>0.18428610088985212</v>
      </c>
      <c r="G9" s="10">
        <v>1.5285839876654551E-3</v>
      </c>
      <c r="H9" s="11">
        <v>0.18284813326609722</v>
      </c>
      <c r="I9" s="29">
        <v>7.0237741462406047E-4</v>
      </c>
      <c r="J9" s="30">
        <v>0.18027650594504341</v>
      </c>
      <c r="K9" s="10">
        <v>7.6092191524070453E-4</v>
      </c>
      <c r="L9" s="11">
        <v>0.18771482927591934</v>
      </c>
      <c r="M9" s="29">
        <v>1.3047005962456316E-3</v>
      </c>
      <c r="N9" s="30">
        <v>0.20265277090396652</v>
      </c>
      <c r="O9" s="10">
        <v>3.3872746978240577E-3</v>
      </c>
      <c r="P9" s="11">
        <v>0.20360034019768039</v>
      </c>
      <c r="Q9" s="29">
        <v>2.3621757778954301E-3</v>
      </c>
      <c r="R9" s="30">
        <v>0.20577712758882813</v>
      </c>
      <c r="S9" s="10">
        <v>5.9494785800667859E-4</v>
      </c>
      <c r="T9" s="11">
        <v>0.2006819575545889</v>
      </c>
      <c r="U9" s="29">
        <v>7.3838414740024091E-4</v>
      </c>
      <c r="V9" s="30">
        <v>0.19836193321911527</v>
      </c>
      <c r="W9" s="10">
        <v>2.582829374479902E-4</v>
      </c>
      <c r="X9" s="11">
        <v>0.19789779680337</v>
      </c>
      <c r="Y9" s="29">
        <v>4.7649071019097145E-4</v>
      </c>
      <c r="Z9" s="30">
        <v>0.19794356443239436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2.3634003447283035E-3</v>
      </c>
      <c r="D12" s="11">
        <v>0.18473928871717754</v>
      </c>
      <c r="E12" s="29">
        <v>1.9954782083301007E-3</v>
      </c>
      <c r="F12" s="30">
        <v>0.18060684655434944</v>
      </c>
      <c r="G12" s="10">
        <v>1.6212640910678556E-3</v>
      </c>
      <c r="H12" s="11">
        <v>0.18239921222171565</v>
      </c>
      <c r="I12" s="29">
        <v>2.1340380441602961E-3</v>
      </c>
      <c r="J12" s="30">
        <v>0.21795385930479588</v>
      </c>
      <c r="K12" s="10">
        <v>3.2189584944037724E-4</v>
      </c>
      <c r="L12" s="11">
        <v>0.23826710328754291</v>
      </c>
      <c r="M12" s="29">
        <v>2.6747519093534389E-3</v>
      </c>
      <c r="N12" s="30">
        <v>0.23760453483094807</v>
      </c>
      <c r="O12" s="10">
        <v>9.6650011559505688E-4</v>
      </c>
      <c r="P12" s="11">
        <v>0.23786178663438903</v>
      </c>
      <c r="Q12" s="29">
        <v>8.8175980096873846E-4</v>
      </c>
      <c r="R12" s="30">
        <v>0.2396207509738503</v>
      </c>
      <c r="S12" s="10">
        <v>1.3855771528969967E-3</v>
      </c>
      <c r="T12" s="11">
        <v>0.23735936932415744</v>
      </c>
      <c r="U12" s="29">
        <v>1.2432407160148391E-3</v>
      </c>
      <c r="V12" s="30">
        <v>0.2380292263251185</v>
      </c>
      <c r="W12" s="10">
        <v>-1.2328774504933904E-4</v>
      </c>
      <c r="X12" s="11">
        <v>0.23631369551397732</v>
      </c>
      <c r="Y12" s="29">
        <v>7.460253834723005E-5</v>
      </c>
      <c r="Z12" s="30">
        <v>0.23259891116790085</v>
      </c>
      <c r="AE12" s="5" t="s">
        <v>16</v>
      </c>
    </row>
    <row r="13" spans="2:31">
      <c r="B13" s="12" t="s">
        <v>15</v>
      </c>
      <c r="C13" s="10">
        <v>4.0206120631682782E-4</v>
      </c>
      <c r="D13" s="11">
        <v>1.7106581743128586E-2</v>
      </c>
      <c r="E13" s="29">
        <v>1.6718181166795816E-4</v>
      </c>
      <c r="F13" s="30">
        <v>1.8315861433982998E-2</v>
      </c>
      <c r="G13" s="10">
        <v>1.8951565320444812E-4</v>
      </c>
      <c r="H13" s="11">
        <v>1.8560499163100024E-2</v>
      </c>
      <c r="I13" s="29">
        <v>2.009148589738576E-4</v>
      </c>
      <c r="J13" s="30">
        <v>1.8640645195995936E-2</v>
      </c>
      <c r="K13" s="10">
        <v>4.194798471739644E-5</v>
      </c>
      <c r="L13" s="11">
        <v>1.9041379239346894E-2</v>
      </c>
      <c r="M13" s="29">
        <v>1.8537758849611425E-4</v>
      </c>
      <c r="N13" s="30">
        <v>1.959996726140242E-2</v>
      </c>
      <c r="O13" s="10">
        <v>2.6578916193179902E-4</v>
      </c>
      <c r="P13" s="11">
        <v>1.9742832605611566E-2</v>
      </c>
      <c r="Q13" s="29">
        <v>1.7379798442150264E-5</v>
      </c>
      <c r="R13" s="30">
        <v>1.9932029589563298E-2</v>
      </c>
      <c r="S13" s="10">
        <v>8.6852668827085703E-5</v>
      </c>
      <c r="T13" s="11">
        <v>1.9978806126480644E-2</v>
      </c>
      <c r="U13" s="29">
        <v>4.0246290492385152E-5</v>
      </c>
      <c r="V13" s="30">
        <v>2.0479059146931267E-2</v>
      </c>
      <c r="W13" s="10">
        <v>4.5182050401980863E-5</v>
      </c>
      <c r="X13" s="11">
        <v>2.0398057381104857E-2</v>
      </c>
      <c r="Y13" s="29">
        <v>6.9778302662342585E-5</v>
      </c>
      <c r="Z13" s="30">
        <v>2.0458562467667703E-2</v>
      </c>
      <c r="AE13" s="5" t="s">
        <v>18</v>
      </c>
    </row>
    <row r="14" spans="2:31">
      <c r="B14" s="12" t="s">
        <v>17</v>
      </c>
      <c r="C14" s="10">
        <v>5.6427208735653472E-3</v>
      </c>
      <c r="D14" s="11">
        <v>0.10665609420840104</v>
      </c>
      <c r="E14" s="29">
        <v>1.9127204130285839E-3</v>
      </c>
      <c r="F14" s="30">
        <v>0.1066512516599727</v>
      </c>
      <c r="G14" s="10">
        <v>-8.1811283749303181E-4</v>
      </c>
      <c r="H14" s="11">
        <v>0.1056128529379626</v>
      </c>
      <c r="I14" s="29">
        <v>3.622195218574448E-3</v>
      </c>
      <c r="J14" s="30">
        <v>0.10633854135275853</v>
      </c>
      <c r="K14" s="10">
        <v>-1.1327580331520523E-3</v>
      </c>
      <c r="L14" s="11">
        <v>0.10634825028696332</v>
      </c>
      <c r="M14" s="29">
        <v>3.8639976842409617E-3</v>
      </c>
      <c r="N14" s="30">
        <v>0.12534701846899457</v>
      </c>
      <c r="O14" s="10">
        <v>1.334780830344451E-3</v>
      </c>
      <c r="P14" s="11">
        <v>0.12660287195324285</v>
      </c>
      <c r="Q14" s="29">
        <v>-1.7735242371119807E-3</v>
      </c>
      <c r="R14" s="30">
        <v>0.12797003271694923</v>
      </c>
      <c r="S14" s="10">
        <v>3.4184626731432947E-3</v>
      </c>
      <c r="T14" s="11">
        <v>0.14128268985875245</v>
      </c>
      <c r="U14" s="29">
        <v>4.0653313403709668E-3</v>
      </c>
      <c r="V14" s="30">
        <v>0.1468161206039483</v>
      </c>
      <c r="W14" s="10">
        <v>3.215747315309003E-3</v>
      </c>
      <c r="X14" s="11">
        <v>0.1495309480265514</v>
      </c>
      <c r="Y14" s="29">
        <v>7.2957042083672096E-4</v>
      </c>
      <c r="Z14" s="30">
        <v>0.15512568222327994</v>
      </c>
      <c r="AE14" s="5" t="s">
        <v>20</v>
      </c>
    </row>
    <row r="15" spans="2:31">
      <c r="B15" s="12" t="s">
        <v>19</v>
      </c>
      <c r="C15" s="10">
        <v>1.1190001523726567E-2</v>
      </c>
      <c r="D15" s="11">
        <v>0.33041240398702182</v>
      </c>
      <c r="E15" s="29">
        <v>3.1500939166073977E-3</v>
      </c>
      <c r="F15" s="30">
        <v>0.311338040213194</v>
      </c>
      <c r="G15" s="10">
        <v>6.5122994840686585E-3</v>
      </c>
      <c r="H15" s="11">
        <v>0.31115543453120104</v>
      </c>
      <c r="I15" s="29">
        <v>5.2722228550674058E-3</v>
      </c>
      <c r="J15" s="30">
        <v>0.26710152075331073</v>
      </c>
      <c r="K15" s="10">
        <v>-1.1416209637198986E-2</v>
      </c>
      <c r="L15" s="11">
        <v>0.23098730452936514</v>
      </c>
      <c r="M15" s="29">
        <v>3.4883590230839422E-3</v>
      </c>
      <c r="N15" s="30">
        <v>9.1441265428297988E-2</v>
      </c>
      <c r="O15" s="10">
        <v>-2.1801318569218704E-3</v>
      </c>
      <c r="P15" s="11">
        <v>9.5263350220364126E-2</v>
      </c>
      <c r="Q15" s="29">
        <v>-2.3597881344932935E-3</v>
      </c>
      <c r="R15" s="30">
        <v>9.4123620813253719E-2</v>
      </c>
      <c r="S15" s="10">
        <v>2.2056349587202097E-3</v>
      </c>
      <c r="T15" s="11">
        <v>0.10043012115721631</v>
      </c>
      <c r="U15" s="29">
        <v>3.068991372700623E-3</v>
      </c>
      <c r="V15" s="30">
        <v>0.10561820739743429</v>
      </c>
      <c r="W15" s="10">
        <v>1.2150415082036014E-3</v>
      </c>
      <c r="X15" s="11">
        <v>0.11127759964184536</v>
      </c>
      <c r="Y15" s="29">
        <v>2.9770641991936453E-3</v>
      </c>
      <c r="Z15" s="30">
        <v>0.11223337232946388</v>
      </c>
      <c r="AE15" s="5" t="s">
        <v>22</v>
      </c>
    </row>
    <row r="16" spans="2:31">
      <c r="B16" s="12" t="s">
        <v>21</v>
      </c>
      <c r="C16" s="10">
        <v>5.2612464417324615E-5</v>
      </c>
      <c r="D16" s="11">
        <v>2.6255931451317261E-2</v>
      </c>
      <c r="E16" s="29">
        <v>-7.125528595490069E-5</v>
      </c>
      <c r="F16" s="30">
        <v>2.5951142853885549E-2</v>
      </c>
      <c r="G16" s="10">
        <v>5.2190976961280445E-4</v>
      </c>
      <c r="H16" s="11">
        <v>2.6338796231846168E-2</v>
      </c>
      <c r="I16" s="29">
        <v>9.4910445709286466E-5</v>
      </c>
      <c r="J16" s="30">
        <v>3.7645285086281635E-2</v>
      </c>
      <c r="K16" s="10">
        <v>-4.5334403371647129E-5</v>
      </c>
      <c r="L16" s="11">
        <v>4.5499499598668502E-2</v>
      </c>
      <c r="M16" s="29">
        <v>7.7743093328546471E-4</v>
      </c>
      <c r="N16" s="30">
        <v>5.8647335862985317E-2</v>
      </c>
      <c r="O16" s="10">
        <v>-1.7051424513069044E-3</v>
      </c>
      <c r="P16" s="11">
        <v>5.6579314290554267E-2</v>
      </c>
      <c r="Q16" s="29">
        <v>-5.6931287403148899E-4</v>
      </c>
      <c r="R16" s="30">
        <v>5.4589609017924381E-2</v>
      </c>
      <c r="S16" s="10">
        <v>5.7102264592178982E-4</v>
      </c>
      <c r="T16" s="11">
        <v>5.3515218201044525E-2</v>
      </c>
      <c r="U16" s="29">
        <v>1.5146821569857096E-3</v>
      </c>
      <c r="V16" s="30">
        <v>5.269316769529811E-2</v>
      </c>
      <c r="W16" s="10">
        <v>-9.0378749709350912E-4</v>
      </c>
      <c r="X16" s="11">
        <v>5.1428680263979079E-2</v>
      </c>
      <c r="Y16" s="29">
        <v>1.3028166880149463E-3</v>
      </c>
      <c r="Z16" s="30">
        <v>5.0906966303008144E-2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1.3946660666902248E-6</v>
      </c>
      <c r="D18" s="11">
        <v>3.176834825241267E-6</v>
      </c>
      <c r="E18" s="29">
        <v>-6.8399602779323219E-7</v>
      </c>
      <c r="F18" s="30">
        <v>2.8308608398792145E-6</v>
      </c>
      <c r="G18" s="10">
        <v>2.6453331399839234E-7</v>
      </c>
      <c r="H18" s="11">
        <v>3.1010036001368085E-6</v>
      </c>
      <c r="I18" s="29">
        <v>-1.8026912927818378E-6</v>
      </c>
      <c r="J18" s="30">
        <v>2.67811486806531E-6</v>
      </c>
      <c r="K18" s="10">
        <v>-3.4044192369350251E-8</v>
      </c>
      <c r="L18" s="11">
        <v>1.2836902105493292E-6</v>
      </c>
      <c r="M18" s="29">
        <v>-1.8176659217034414E-7</v>
      </c>
      <c r="N18" s="30">
        <v>1.1693023806325021E-6</v>
      </c>
      <c r="O18" s="10">
        <v>4.1217208820003246E-7</v>
      </c>
      <c r="P18" s="11">
        <v>3.3485341581896234E-6</v>
      </c>
      <c r="Q18" s="29">
        <v>4.7286019316648652E-6</v>
      </c>
      <c r="R18" s="30">
        <v>6.2109872506999351E-6</v>
      </c>
      <c r="S18" s="10">
        <v>1.9453267128701359E-6</v>
      </c>
      <c r="T18" s="11">
        <v>1.1181477180725982E-5</v>
      </c>
      <c r="U18" s="29">
        <v>-4.3812318617508062E-7</v>
      </c>
      <c r="V18" s="30">
        <v>1.1325037243904674E-5</v>
      </c>
      <c r="W18" s="10">
        <v>6.0765748450844313E-7</v>
      </c>
      <c r="X18" s="11">
        <v>1.1152856070713998E-5</v>
      </c>
      <c r="Y18" s="29">
        <v>2.1643854494872972E-6</v>
      </c>
      <c r="Z18" s="30">
        <v>1.2508633333728272E-5</v>
      </c>
      <c r="AE18" s="5"/>
    </row>
    <row r="19" spans="2:31">
      <c r="B19" s="12" t="s">
        <v>26</v>
      </c>
      <c r="C19" s="10">
        <v>4.9362328091054541E-3</v>
      </c>
      <c r="D19" s="11">
        <v>-1.2376690844332917E-2</v>
      </c>
      <c r="E19" s="29">
        <v>1.2659840103911278E-3</v>
      </c>
      <c r="F19" s="30">
        <v>-7.4939969898361611E-3</v>
      </c>
      <c r="G19" s="10">
        <v>-1.332752280184398E-3</v>
      </c>
      <c r="H19" s="11">
        <v>-3.6171096724311839E-3</v>
      </c>
      <c r="I19" s="29">
        <v>8.2868024123726892E-4</v>
      </c>
      <c r="J19" s="30">
        <v>-2.5508073217375745E-3</v>
      </c>
      <c r="K19" s="10">
        <v>1.4406749236950973E-5</v>
      </c>
      <c r="L19" s="11">
        <v>-1.8384066456850691E-3</v>
      </c>
      <c r="M19" s="29">
        <v>5.9309810829097582E-3</v>
      </c>
      <c r="N19" s="30">
        <v>-3.8845757877413814E-4</v>
      </c>
      <c r="O19" s="10">
        <v>3.2808057785040198E-3</v>
      </c>
      <c r="P19" s="11">
        <v>5.1528035376924939E-3</v>
      </c>
      <c r="Q19" s="29">
        <v>-2.6752670099868055E-3</v>
      </c>
      <c r="R19" s="30">
        <v>2.497619256080883E-3</v>
      </c>
      <c r="S19" s="10">
        <v>2.7289937795760043E-3</v>
      </c>
      <c r="T19" s="11">
        <v>3.1414616888956002E-3</v>
      </c>
      <c r="U19" s="29">
        <v>1.504589148835926E-3</v>
      </c>
      <c r="V19" s="30">
        <v>-1.4225327772816738E-4</v>
      </c>
      <c r="W19" s="10">
        <v>6.0111368179955977E-3</v>
      </c>
      <c r="X19" s="11">
        <v>5.2247638244873086E-3</v>
      </c>
      <c r="Y19" s="29">
        <v>2.4769680802275117E-3</v>
      </c>
      <c r="Z19" s="30">
        <v>4.4936048571181742E-3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-8.3639332003520182E-6</v>
      </c>
      <c r="L20" s="11">
        <v>-6.2003465380142079E-6</v>
      </c>
      <c r="M20" s="29">
        <v>-1.1674815242251847E-4</v>
      </c>
      <c r="N20" s="30">
        <v>3.2192493266667589E-4</v>
      </c>
      <c r="O20" s="10">
        <v>-2.2407228006818077E-4</v>
      </c>
      <c r="P20" s="11">
        <v>6.2015114316708322E-4</v>
      </c>
      <c r="Q20" s="29">
        <v>2.4797137251574198E-4</v>
      </c>
      <c r="R20" s="30">
        <v>1.0896730858147908E-3</v>
      </c>
      <c r="S20" s="10">
        <v>-7.8910403340737311E-4</v>
      </c>
      <c r="T20" s="11">
        <v>5.4452169259710159E-4</v>
      </c>
      <c r="U20" s="29">
        <v>-7.1559603458518355E-5</v>
      </c>
      <c r="V20" s="30">
        <v>7.9706660298481933E-4</v>
      </c>
      <c r="W20" s="10">
        <v>-5.4580015055680252E-4</v>
      </c>
      <c r="X20" s="11">
        <v>5.085749505857873E-4</v>
      </c>
      <c r="Y20" s="29">
        <v>-1.9610995619577856E-4</v>
      </c>
      <c r="Z20" s="30">
        <v>2.1096108180821278E-4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2.3169173096638959E-5</v>
      </c>
      <c r="F21" s="30">
        <v>2.9260895887040722E-3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1.5289904004794426E-3</v>
      </c>
      <c r="D22" s="11">
        <v>7.3700837089162308E-2</v>
      </c>
      <c r="E22" s="29">
        <v>8.7474327392356339E-4</v>
      </c>
      <c r="F22" s="30">
        <v>7.1647327073747158E-2</v>
      </c>
      <c r="G22" s="10">
        <v>9.6071039583858569E-4</v>
      </c>
      <c r="H22" s="11">
        <v>7.2667747286921616E-2</v>
      </c>
      <c r="I22" s="29">
        <v>7.5975086641329951E-4</v>
      </c>
      <c r="J22" s="30">
        <v>7.1992607672749592E-2</v>
      </c>
      <c r="K22" s="10">
        <v>2.5150920023035706E-4</v>
      </c>
      <c r="L22" s="11">
        <v>7.3428764851398362E-2</v>
      </c>
      <c r="M22" s="29">
        <v>1.0072067037195363E-3</v>
      </c>
      <c r="N22" s="30">
        <v>7.409511827661372E-2</v>
      </c>
      <c r="O22" s="10">
        <v>1.0351931859740962E-3</v>
      </c>
      <c r="P22" s="11">
        <v>7.375623812290398E-2</v>
      </c>
      <c r="Q22" s="29">
        <v>-9.6700999267393135E-5</v>
      </c>
      <c r="R22" s="30">
        <v>7.5051774200475374E-2</v>
      </c>
      <c r="S22" s="10">
        <v>6.9855911211518385E-4</v>
      </c>
      <c r="T22" s="11">
        <v>7.5078595028495967E-2</v>
      </c>
      <c r="U22" s="29">
        <v>5.2116941444597671E-4</v>
      </c>
      <c r="V22" s="30">
        <v>6.8472695890143931E-2</v>
      </c>
      <c r="W22" s="10">
        <v>1.8143490979225252E-5</v>
      </c>
      <c r="X22" s="11">
        <v>6.8033494016030122E-2</v>
      </c>
      <c r="Y22" s="29">
        <v>-1.1499032450557952E-4</v>
      </c>
      <c r="Z22" s="30">
        <v>6.7641154670149528E-2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2.8300000000000002E-2</v>
      </c>
      <c r="D27" s="15">
        <v>1.0000000000000002</v>
      </c>
      <c r="E27" s="31">
        <v>1.04E-2</v>
      </c>
      <c r="F27" s="32">
        <v>1.0000000000000002</v>
      </c>
      <c r="G27" s="14">
        <v>9.3210311284721604E-3</v>
      </c>
      <c r="H27" s="15">
        <v>1</v>
      </c>
      <c r="I27" s="31">
        <v>1.36614162384352E-2</v>
      </c>
      <c r="J27" s="32">
        <v>1</v>
      </c>
      <c r="K27" s="14">
        <v>-1.1050963471945199E-2</v>
      </c>
      <c r="L27" s="15">
        <v>1</v>
      </c>
      <c r="M27" s="31">
        <v>1.8700000000000001E-2</v>
      </c>
      <c r="N27" s="32">
        <v>1</v>
      </c>
      <c r="O27" s="14">
        <v>5.4999999999999997E-3</v>
      </c>
      <c r="P27" s="15">
        <v>1</v>
      </c>
      <c r="Q27" s="31">
        <v>-3.7000000000000002E-3</v>
      </c>
      <c r="R27" s="32">
        <v>0.99999999999999989</v>
      </c>
      <c r="S27" s="14">
        <v>1.0800000000000001E-2</v>
      </c>
      <c r="T27" s="15">
        <v>0.99999999999999978</v>
      </c>
      <c r="U27" s="31">
        <v>1.2500000000000001E-2</v>
      </c>
      <c r="V27" s="32">
        <v>1</v>
      </c>
      <c r="W27" s="14">
        <v>8.6999999999999994E-3</v>
      </c>
      <c r="X27" s="15">
        <v>0.99999999999999967</v>
      </c>
      <c r="Y27" s="31">
        <v>7.7999999999999996E-3</v>
      </c>
      <c r="Z27" s="32">
        <v>1</v>
      </c>
    </row>
    <row r="28" spans="2:31">
      <c r="B28" s="35" t="s">
        <v>40</v>
      </c>
      <c r="C28" s="55">
        <v>4069</v>
      </c>
      <c r="D28" s="56"/>
      <c r="E28" s="53">
        <v>1528</v>
      </c>
      <c r="F28" s="54"/>
      <c r="G28" s="55">
        <v>1353</v>
      </c>
      <c r="H28" s="56"/>
      <c r="I28" s="53">
        <v>1977</v>
      </c>
      <c r="J28" s="54"/>
      <c r="K28" s="55">
        <v>-1592</v>
      </c>
      <c r="L28" s="56"/>
      <c r="M28" s="53">
        <v>2638</v>
      </c>
      <c r="N28" s="54"/>
      <c r="O28" s="55">
        <v>775.43</v>
      </c>
      <c r="P28" s="56"/>
      <c r="Q28" s="53">
        <v>-518.79999999999995</v>
      </c>
      <c r="R28" s="54"/>
      <c r="S28" s="55">
        <v>1482.22</v>
      </c>
      <c r="T28" s="56"/>
      <c r="U28" s="53">
        <v>1729.89</v>
      </c>
      <c r="V28" s="54"/>
      <c r="W28" s="55">
        <v>1206.72</v>
      </c>
      <c r="X28" s="56"/>
      <c r="Y28" s="53">
        <v>1082.81</v>
      </c>
      <c r="Z28" s="5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1.6606872368856655E-2</v>
      </c>
      <c r="D34" s="19">
        <v>0.62000531865169228</v>
      </c>
      <c r="E34" s="33">
        <v>7.2972929809093584E-3</v>
      </c>
      <c r="F34" s="34">
        <v>0.64260910932906479</v>
      </c>
      <c r="G34" s="18">
        <v>1.868871443976802E-3</v>
      </c>
      <c r="H34" s="19">
        <v>0.64600734139688132</v>
      </c>
      <c r="I34" s="33">
        <v>7.1413056183415912E-3</v>
      </c>
      <c r="J34" s="34">
        <v>0.64672656724465527</v>
      </c>
      <c r="K34" s="18">
        <v>8.6498735618133888E-4</v>
      </c>
      <c r="L34" s="19">
        <v>0.65631898935601607</v>
      </c>
      <c r="M34" s="33">
        <v>6.6058805045485901E-3</v>
      </c>
      <c r="N34" s="34">
        <v>0.7613839621674332</v>
      </c>
      <c r="O34" s="18">
        <v>8.9759290008914697E-3</v>
      </c>
      <c r="P34" s="19">
        <v>0.7535034856879036</v>
      </c>
      <c r="Q34" s="33">
        <v>2.4433751372211966E-4</v>
      </c>
      <c r="R34" s="34">
        <v>0.76298369953221645</v>
      </c>
      <c r="S34" s="18">
        <v>6.166123539609319E-3</v>
      </c>
      <c r="T34" s="19">
        <v>0.75383218377791261</v>
      </c>
      <c r="U34" s="33">
        <v>3.2647863849092065E-3</v>
      </c>
      <c r="V34" s="34">
        <v>0.7503348002691701</v>
      </c>
      <c r="W34" s="18">
        <v>4.5200050152363457E-3</v>
      </c>
      <c r="X34" s="19">
        <v>0.74301191380495268</v>
      </c>
      <c r="Y34" s="33">
        <v>-1.2656591380909223E-4</v>
      </c>
      <c r="Z34" s="34">
        <v>0.74696261450527923</v>
      </c>
    </row>
    <row r="35" spans="2:26">
      <c r="B35" s="12" t="s">
        <v>36</v>
      </c>
      <c r="C35" s="10">
        <v>1.1693127631143345E-2</v>
      </c>
      <c r="D35" s="11">
        <v>0.37999468134830772</v>
      </c>
      <c r="E35" s="29">
        <v>3.1027070190906419E-3</v>
      </c>
      <c r="F35" s="30">
        <v>0.35739089067093521</v>
      </c>
      <c r="G35" s="10">
        <v>7.4521596844953587E-3</v>
      </c>
      <c r="H35" s="11">
        <v>0.35399265860311868</v>
      </c>
      <c r="I35" s="29">
        <v>6.5201106200936084E-3</v>
      </c>
      <c r="J35" s="30">
        <v>0.35327343275534473</v>
      </c>
      <c r="K35" s="10">
        <v>-1.1915950828126538E-2</v>
      </c>
      <c r="L35" s="11">
        <v>0.34368101064398393</v>
      </c>
      <c r="M35" s="29">
        <v>1.2094119495451409E-2</v>
      </c>
      <c r="N35" s="30">
        <v>0.23861603783256677</v>
      </c>
      <c r="O35" s="10">
        <v>-3.4759290008914709E-3</v>
      </c>
      <c r="P35" s="11">
        <v>0.24649651431209629</v>
      </c>
      <c r="Q35" s="29">
        <v>-3.9443375137221195E-3</v>
      </c>
      <c r="R35" s="30">
        <v>0.23701630046778357</v>
      </c>
      <c r="S35" s="10">
        <v>4.6338764603906816E-3</v>
      </c>
      <c r="T35" s="11">
        <v>0.24616781622208733</v>
      </c>
      <c r="U35" s="29">
        <v>9.2352136150907933E-3</v>
      </c>
      <c r="V35" s="30">
        <v>0.24966519973082976</v>
      </c>
      <c r="W35" s="10">
        <v>4.1799949847636528E-3</v>
      </c>
      <c r="X35" s="11">
        <v>0.25698808619504721</v>
      </c>
      <c r="Y35" s="29">
        <v>7.9265659138090926E-3</v>
      </c>
      <c r="Z35" s="30">
        <v>0.25303738549472088</v>
      </c>
    </row>
    <row r="36" spans="2:26">
      <c r="B36" s="13" t="s">
        <v>34</v>
      </c>
      <c r="C36" s="14">
        <v>2.8300000000000002E-2</v>
      </c>
      <c r="D36" s="15">
        <v>1</v>
      </c>
      <c r="E36" s="31">
        <v>1.04E-2</v>
      </c>
      <c r="F36" s="32">
        <v>1</v>
      </c>
      <c r="G36" s="14">
        <v>9.3210311284721604E-3</v>
      </c>
      <c r="H36" s="15">
        <v>1</v>
      </c>
      <c r="I36" s="31">
        <v>1.36614162384352E-2</v>
      </c>
      <c r="J36" s="32">
        <v>1</v>
      </c>
      <c r="K36" s="14">
        <v>-1.1050963471945199E-2</v>
      </c>
      <c r="L36" s="15">
        <v>1</v>
      </c>
      <c r="M36" s="31">
        <v>1.8700000000000001E-2</v>
      </c>
      <c r="N36" s="32">
        <v>1</v>
      </c>
      <c r="O36" s="14">
        <v>5.4999999999999997E-3</v>
      </c>
      <c r="P36" s="15">
        <v>0.99999999999999989</v>
      </c>
      <c r="Q36" s="31">
        <v>-3.7000000000000002E-3</v>
      </c>
      <c r="R36" s="32">
        <v>1</v>
      </c>
      <c r="S36" s="14">
        <v>1.0800000000000001E-2</v>
      </c>
      <c r="T36" s="15">
        <v>1</v>
      </c>
      <c r="U36" s="31">
        <v>1.2500000000000001E-2</v>
      </c>
      <c r="V36" s="32">
        <v>0.99999999999999989</v>
      </c>
      <c r="W36" s="14">
        <v>8.6999999999999994E-3</v>
      </c>
      <c r="X36" s="15">
        <v>0.99999999999999989</v>
      </c>
      <c r="Y36" s="31">
        <v>7.7999999999999996E-3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2.1446613179330831E-2</v>
      </c>
      <c r="D41" s="19">
        <v>0.9215468945789419</v>
      </c>
      <c r="E41" s="33">
        <v>8.0927363230596482E-3</v>
      </c>
      <c r="F41" s="34">
        <v>0.91731854935079016</v>
      </c>
      <c r="G41" s="18">
        <v>9.5053758952176066E-3</v>
      </c>
      <c r="H41" s="19">
        <v>0.91237492262977105</v>
      </c>
      <c r="I41" s="33">
        <v>1.1856287389887747E-2</v>
      </c>
      <c r="J41" s="34">
        <v>0.91189059783814819</v>
      </c>
      <c r="K41" s="18">
        <v>-1.0954476511737149E-2</v>
      </c>
      <c r="L41" s="19">
        <v>0.90915993356641733</v>
      </c>
      <c r="M41" s="33">
        <v>1.7125518377390285E-2</v>
      </c>
      <c r="N41" s="34">
        <v>0.9075381116666944</v>
      </c>
      <c r="O41" s="18">
        <v>2.2469086077147363E-3</v>
      </c>
      <c r="P41" s="19">
        <v>0.90618993803031156</v>
      </c>
      <c r="Q41" s="33">
        <v>-3.1803270972237791E-3</v>
      </c>
      <c r="R41" s="34">
        <v>0.90305881777123653</v>
      </c>
      <c r="S41" s="18">
        <v>9.9211906734077739E-3</v>
      </c>
      <c r="T41" s="19">
        <v>0.90366918937142404</v>
      </c>
      <c r="U41" s="33">
        <v>1.306393119558511E-2</v>
      </c>
      <c r="V41" s="34">
        <v>0.91053087912337327</v>
      </c>
      <c r="W41" s="18">
        <v>6.9864001429678314E-3</v>
      </c>
      <c r="X41" s="19">
        <v>0.91061669560390268</v>
      </c>
      <c r="Y41" s="33">
        <v>8.1346311767114075E-3</v>
      </c>
      <c r="Z41" s="34">
        <v>0.91099268871404493</v>
      </c>
    </row>
    <row r="42" spans="2:26">
      <c r="B42" s="12" t="s">
        <v>38</v>
      </c>
      <c r="C42" s="10">
        <v>6.8533868206691719E-3</v>
      </c>
      <c r="D42" s="11">
        <v>7.8453105421058184E-2</v>
      </c>
      <c r="E42" s="29">
        <v>2.3072636769403496E-3</v>
      </c>
      <c r="F42" s="30">
        <v>8.2681450649209828E-2</v>
      </c>
      <c r="G42" s="10">
        <v>-1.8434476674544553E-4</v>
      </c>
      <c r="H42" s="11">
        <v>8.7625077370228829E-2</v>
      </c>
      <c r="I42" s="29">
        <v>1.8051288485474537E-3</v>
      </c>
      <c r="J42" s="30">
        <v>8.8109402161851841E-2</v>
      </c>
      <c r="K42" s="10">
        <v>-9.6486960208050344E-5</v>
      </c>
      <c r="L42" s="11">
        <v>9.0840066433582584E-2</v>
      </c>
      <c r="M42" s="29">
        <v>1.5744816226097155E-3</v>
      </c>
      <c r="N42" s="30">
        <v>9.2461888333305556E-2</v>
      </c>
      <c r="O42" s="10">
        <v>3.2530913922852638E-3</v>
      </c>
      <c r="P42" s="11">
        <v>9.3810061969688288E-2</v>
      </c>
      <c r="Q42" s="29">
        <v>-5.1967290277622129E-4</v>
      </c>
      <c r="R42" s="30">
        <v>9.6941182228763328E-2</v>
      </c>
      <c r="S42" s="10">
        <v>8.7880932659222563E-4</v>
      </c>
      <c r="T42" s="11">
        <v>9.6330810628575861E-2</v>
      </c>
      <c r="U42" s="29">
        <v>-5.6393119558510816E-4</v>
      </c>
      <c r="V42" s="30">
        <v>8.9469120876626826E-2</v>
      </c>
      <c r="W42" s="10">
        <v>1.7135998570321674E-3</v>
      </c>
      <c r="X42" s="11">
        <v>8.9383304396097235E-2</v>
      </c>
      <c r="Y42" s="29">
        <v>-3.3463117671140696E-4</v>
      </c>
      <c r="Z42" s="30">
        <v>8.9007311285955057E-2</v>
      </c>
    </row>
    <row r="43" spans="2:26">
      <c r="B43" s="13" t="s">
        <v>34</v>
      </c>
      <c r="C43" s="14">
        <v>2.8300000000000002E-2</v>
      </c>
      <c r="D43" s="15">
        <v>1</v>
      </c>
      <c r="E43" s="31">
        <v>1.04E-2</v>
      </c>
      <c r="F43" s="32">
        <v>1</v>
      </c>
      <c r="G43" s="14">
        <v>9.3210311284721604E-3</v>
      </c>
      <c r="H43" s="15">
        <v>0.99999999999999989</v>
      </c>
      <c r="I43" s="31">
        <v>1.36614162384352E-2</v>
      </c>
      <c r="J43" s="32">
        <v>1</v>
      </c>
      <c r="K43" s="14">
        <v>-1.1050963471945199E-2</v>
      </c>
      <c r="L43" s="15">
        <v>0.99999999999999989</v>
      </c>
      <c r="M43" s="31">
        <v>1.8700000000000001E-2</v>
      </c>
      <c r="N43" s="32">
        <v>1</v>
      </c>
      <c r="O43" s="14">
        <v>5.4999999999999997E-3</v>
      </c>
      <c r="P43" s="15">
        <v>0.99999999999999989</v>
      </c>
      <c r="Q43" s="31">
        <v>-3.7000000000000002E-3</v>
      </c>
      <c r="R43" s="32">
        <v>0.99999999999999989</v>
      </c>
      <c r="S43" s="14">
        <v>1.0800000000000001E-2</v>
      </c>
      <c r="T43" s="15">
        <v>0.99999999999999989</v>
      </c>
      <c r="U43" s="31">
        <v>1.2500000000000001E-2</v>
      </c>
      <c r="V43" s="32">
        <v>1</v>
      </c>
      <c r="W43" s="14">
        <v>8.6999999999999994E-3</v>
      </c>
      <c r="X43" s="15">
        <v>0.99999999999999989</v>
      </c>
      <c r="Y43" s="31">
        <v>7.7999999999999996E-3</v>
      </c>
      <c r="Z43" s="32">
        <v>1</v>
      </c>
    </row>
    <row r="45" spans="2:26" ht="15.7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>
      <c r="B46" s="23" t="s">
        <v>39</v>
      </c>
      <c r="C46" s="49" t="str">
        <f ca="1">CONCATENATE(INDIRECT(CONCATENATE($C$2,C4))," - ",INDIRECT(CONCATENATE($C$2,G4))," ",$B$4)</f>
        <v>ינואר - מרץ 2019</v>
      </c>
      <c r="D46" s="50"/>
      <c r="E46" s="51" t="str">
        <f ca="1">CONCATENATE(INDIRECT(CONCATENATE($C$2,C4))," - ",INDIRECT(CONCATENATE($C$2,M4))," ",$B$4)</f>
        <v>ינואר - יוני 2019</v>
      </c>
      <c r="F46" s="52"/>
      <c r="G46" s="49" t="str">
        <f ca="1">CONCATENATE(INDIRECT(CONCATENATE($C$2,C4))," - ",INDIRECT(CONCATENATE($C$2,S4))," ",$B$4)</f>
        <v>ינואר - ספטמבר 2019</v>
      </c>
      <c r="H46" s="50"/>
      <c r="I46" s="51" t="str">
        <f ca="1">CONCATENATE(INDIRECT(CONCATENATE($C$2,C4))," - ",INDIRECT(CONCATENATE($C$2,Y4))," ",$B$4)</f>
        <v>ינואר - דצמבר 2019</v>
      </c>
      <c r="J46" s="5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-6.0992437395923638E-4</v>
      </c>
      <c r="D48" s="11">
        <f>H8</f>
        <v>0.10403133302998681</v>
      </c>
      <c r="E48" s="29">
        <f t="shared" ref="E48:E66" si="0">(I8+1)*(K8+1)*(M8+1)*(C48+1)-1</f>
        <v>-8.1656924262596409E-4</v>
      </c>
      <c r="F48" s="30">
        <f>N8</f>
        <v>0.19067735231051827</v>
      </c>
      <c r="G48" s="10">
        <f>(O8+1)*(Q8+1)*(S8+1)*(E48+1)-1</f>
        <v>-1.3200124922526646E-3</v>
      </c>
      <c r="H48" s="11">
        <f>T8</f>
        <v>0.1679760778905901</v>
      </c>
      <c r="I48" s="29">
        <f>(Y8+1)*(U8+1)*(W8+1)*(G48+1)-1</f>
        <v>-1.9333998162022192E-3</v>
      </c>
      <c r="J48" s="30">
        <f>Z8</f>
        <v>0.15837471183387553</v>
      </c>
      <c r="L48" s="37"/>
    </row>
    <row r="49" spans="2:12">
      <c r="B49" s="12" t="s">
        <v>7</v>
      </c>
      <c r="C49" s="10">
        <f t="shared" ref="C49:C67" si="1">(C9+1)*(E9+1)*(G9+1)-1</f>
        <v>5.5506400223328534E-3</v>
      </c>
      <c r="D49" s="11">
        <f t="shared" ref="D49:D67" si="2">H9</f>
        <v>0.18284813326609722</v>
      </c>
      <c r="E49" s="29">
        <f t="shared" si="0"/>
        <v>8.3364620063295369E-3</v>
      </c>
      <c r="F49" s="30">
        <f t="shared" ref="F49:F67" si="3">N9</f>
        <v>0.20265277090396652</v>
      </c>
      <c r="G49" s="10">
        <f t="shared" ref="G49:G67" si="4">(O9+1)*(Q9+1)*(S9+1)*(E49+1)-1</f>
        <v>1.4745272156019062E-2</v>
      </c>
      <c r="H49" s="11">
        <f t="shared" ref="H49:H66" si="5">T9</f>
        <v>0.2006819575545889</v>
      </c>
      <c r="I49" s="29">
        <f t="shared" ref="I49:I67" si="6">(Y9+1)*(U9+1)*(W9+1)*(G49+1)-1</f>
        <v>1.6240827585190187E-2</v>
      </c>
      <c r="J49" s="30">
        <f t="shared" ref="J49:J67" si="7">Z9</f>
        <v>0.19794356443239436</v>
      </c>
      <c r="L49" s="37"/>
    </row>
    <row r="50" spans="2:12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  <c r="L50" s="37"/>
    </row>
    <row r="51" spans="2:12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  <c r="L51" s="37"/>
    </row>
    <row r="52" spans="2:12">
      <c r="B52" s="12" t="s">
        <v>13</v>
      </c>
      <c r="C52" s="10">
        <f t="shared" si="1"/>
        <v>5.9919332973530359E-3</v>
      </c>
      <c r="D52" s="11">
        <f t="shared" si="2"/>
        <v>0.18239921222171565</v>
      </c>
      <c r="E52" s="29">
        <f t="shared" si="0"/>
        <v>1.116066310484598E-2</v>
      </c>
      <c r="F52" s="30">
        <f t="shared" si="3"/>
        <v>0.23760453483094807</v>
      </c>
      <c r="G52" s="10">
        <f t="shared" si="4"/>
        <v>1.4434044354801889E-2</v>
      </c>
      <c r="H52" s="11">
        <f t="shared" si="5"/>
        <v>0.23735936932415744</v>
      </c>
      <c r="I52" s="29">
        <f t="shared" si="6"/>
        <v>1.5645771388296481E-2</v>
      </c>
      <c r="J52" s="30">
        <f t="shared" si="7"/>
        <v>0.23259891116790085</v>
      </c>
      <c r="L52" s="37"/>
    </row>
    <row r="53" spans="2:12">
      <c r="B53" s="12" t="s">
        <v>15</v>
      </c>
      <c r="C53" s="10">
        <f t="shared" si="1"/>
        <v>7.5893378171110193E-4</v>
      </c>
      <c r="D53" s="11">
        <f t="shared" si="2"/>
        <v>1.8560499163100024E-2</v>
      </c>
      <c r="E53" s="29">
        <f t="shared" si="0"/>
        <v>1.1875527114590945E-3</v>
      </c>
      <c r="F53" s="30">
        <f t="shared" si="3"/>
        <v>1.959996726140242E-2</v>
      </c>
      <c r="G53" s="10">
        <f t="shared" si="4"/>
        <v>1.5580430092851927E-3</v>
      </c>
      <c r="H53" s="11">
        <f t="shared" si="5"/>
        <v>1.9978806126480644E-2</v>
      </c>
      <c r="I53" s="29">
        <f t="shared" si="6"/>
        <v>1.7134992631704371E-3</v>
      </c>
      <c r="J53" s="30">
        <f t="shared" si="7"/>
        <v>2.0458562467667703E-2</v>
      </c>
      <c r="L53" s="37"/>
    </row>
    <row r="54" spans="2:12">
      <c r="B54" s="12" t="s">
        <v>17</v>
      </c>
      <c r="C54" s="10">
        <f t="shared" si="1"/>
        <v>6.7419313631424949E-3</v>
      </c>
      <c r="D54" s="11">
        <f t="shared" si="2"/>
        <v>0.1056128529379626</v>
      </c>
      <c r="E54" s="29">
        <f t="shared" si="0"/>
        <v>1.3143737991488047E-2</v>
      </c>
      <c r="F54" s="30">
        <f t="shared" si="3"/>
        <v>0.12534701846899457</v>
      </c>
      <c r="G54" s="10">
        <f t="shared" si="4"/>
        <v>1.6158695786229194E-2</v>
      </c>
      <c r="H54" s="11">
        <f t="shared" si="5"/>
        <v>0.14128268985875245</v>
      </c>
      <c r="I54" s="29">
        <f t="shared" si="6"/>
        <v>2.4317478413885762E-2</v>
      </c>
      <c r="J54" s="30">
        <f t="shared" si="7"/>
        <v>0.15512568222327994</v>
      </c>
      <c r="L54" s="37"/>
    </row>
    <row r="55" spans="2:12">
      <c r="B55" s="12" t="s">
        <v>19</v>
      </c>
      <c r="C55" s="10">
        <f t="shared" si="1"/>
        <v>2.0981261031930432E-2</v>
      </c>
      <c r="D55" s="11">
        <f t="shared" si="2"/>
        <v>0.31115543453120104</v>
      </c>
      <c r="E55" s="29">
        <f t="shared" si="0"/>
        <v>1.8186366738795368E-2</v>
      </c>
      <c r="F55" s="30">
        <f t="shared" si="3"/>
        <v>9.1441265428297988E-2</v>
      </c>
      <c r="G55" s="10">
        <f t="shared" si="4"/>
        <v>1.5804683794051089E-2</v>
      </c>
      <c r="H55" s="11">
        <f t="shared" si="5"/>
        <v>0.10043012115721631</v>
      </c>
      <c r="I55" s="29">
        <f t="shared" si="6"/>
        <v>2.3197294792432821E-2</v>
      </c>
      <c r="J55" s="30">
        <f t="shared" si="7"/>
        <v>0.11223337232946388</v>
      </c>
      <c r="L55" s="37"/>
    </row>
    <row r="56" spans="2:12">
      <c r="B56" s="12" t="s">
        <v>21</v>
      </c>
      <c r="C56" s="10">
        <f t="shared" si="1"/>
        <v>5.0325346733171017E-4</v>
      </c>
      <c r="D56" s="11">
        <f t="shared" si="2"/>
        <v>2.6338796231846168E-2</v>
      </c>
      <c r="E56" s="29">
        <f t="shared" si="0"/>
        <v>1.3307108902076425E-3</v>
      </c>
      <c r="F56" s="30">
        <f t="shared" si="3"/>
        <v>5.8647335862985317E-2</v>
      </c>
      <c r="G56" s="10">
        <f t="shared" si="4"/>
        <v>-3.7531645299238026E-4</v>
      </c>
      <c r="H56" s="11">
        <f t="shared" si="5"/>
        <v>5.3515218201044525E-2</v>
      </c>
      <c r="I56" s="29">
        <f t="shared" si="6"/>
        <v>1.5371020127805668E-3</v>
      </c>
      <c r="J56" s="30">
        <f t="shared" si="7"/>
        <v>5.0906966303008144E-2</v>
      </c>
      <c r="L56" s="37"/>
    </row>
    <row r="57" spans="2:12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  <c r="L57" s="37"/>
    </row>
    <row r="58" spans="2:12">
      <c r="B58" s="12" t="s">
        <v>25</v>
      </c>
      <c r="C58" s="10">
        <f t="shared" si="1"/>
        <v>9.7520258690586559E-7</v>
      </c>
      <c r="D58" s="11">
        <f t="shared" si="2"/>
        <v>3.1010036001368085E-6</v>
      </c>
      <c r="E58" s="29">
        <f t="shared" si="0"/>
        <v>-1.0433010636523576E-6</v>
      </c>
      <c r="F58" s="30">
        <f t="shared" si="3"/>
        <v>1.1693023806325021E-6</v>
      </c>
      <c r="G58" s="10">
        <f t="shared" si="4"/>
        <v>6.0428042256699399E-6</v>
      </c>
      <c r="H58" s="11">
        <f t="shared" si="5"/>
        <v>1.1181477180725982E-5</v>
      </c>
      <c r="I58" s="29">
        <f t="shared" si="6"/>
        <v>8.3767381775512462E-6</v>
      </c>
      <c r="J58" s="30">
        <f t="shared" si="7"/>
        <v>1.2508633333728272E-5</v>
      </c>
      <c r="L58" s="37"/>
    </row>
    <row r="59" spans="2:12">
      <c r="B59" s="12" t="s">
        <v>26</v>
      </c>
      <c r="C59" s="10">
        <f t="shared" si="1"/>
        <v>4.8674393838867847E-3</v>
      </c>
      <c r="D59" s="11">
        <f t="shared" si="2"/>
        <v>-3.6171096724311839E-3</v>
      </c>
      <c r="E59" s="29">
        <f t="shared" si="0"/>
        <v>1.1679516562660419E-2</v>
      </c>
      <c r="F59" s="30">
        <f t="shared" si="3"/>
        <v>-3.8845757877413814E-4</v>
      </c>
      <c r="G59" s="10">
        <f t="shared" si="4"/>
        <v>1.5045762875778967E-2</v>
      </c>
      <c r="H59" s="11">
        <f t="shared" si="5"/>
        <v>3.1414616888956002E-3</v>
      </c>
      <c r="I59" s="29">
        <f t="shared" si="6"/>
        <v>2.5216904045383126E-2</v>
      </c>
      <c r="J59" s="30">
        <f t="shared" si="7"/>
        <v>4.4936048571181742E-3</v>
      </c>
      <c r="L59" s="37"/>
    </row>
    <row r="60" spans="2:12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-1.2511110914903423E-4</v>
      </c>
      <c r="F60" s="30">
        <f t="shared" si="3"/>
        <v>3.2192493266667589E-4</v>
      </c>
      <c r="G60" s="10">
        <f t="shared" si="4"/>
        <v>-8.9029468370027676E-4</v>
      </c>
      <c r="H60" s="11">
        <f t="shared" si="5"/>
        <v>5.4452169259710159E-4</v>
      </c>
      <c r="I60" s="29">
        <f t="shared" si="6"/>
        <v>-1.7028801887299938E-3</v>
      </c>
      <c r="J60" s="30">
        <f t="shared" si="7"/>
        <v>2.1096108180821278E-4</v>
      </c>
      <c r="L60" s="37"/>
    </row>
    <row r="61" spans="2:12">
      <c r="B61" s="12" t="s">
        <v>28</v>
      </c>
      <c r="C61" s="10">
        <f t="shared" si="1"/>
        <v>2.3169173096748708E-5</v>
      </c>
      <c r="D61" s="11">
        <f t="shared" si="2"/>
        <v>0</v>
      </c>
      <c r="E61" s="29">
        <f t="shared" si="0"/>
        <v>2.3169173096748708E-5</v>
      </c>
      <c r="F61" s="30">
        <f t="shared" si="3"/>
        <v>0</v>
      </c>
      <c r="G61" s="10">
        <f t="shared" si="4"/>
        <v>2.3169173096748708E-5</v>
      </c>
      <c r="H61" s="11">
        <f t="shared" si="5"/>
        <v>0</v>
      </c>
      <c r="I61" s="29">
        <f t="shared" si="6"/>
        <v>2.3169173096748708E-5</v>
      </c>
      <c r="J61" s="30">
        <f t="shared" si="7"/>
        <v>0</v>
      </c>
      <c r="L61" s="37"/>
    </row>
    <row r="62" spans="2:12">
      <c r="B62" s="12" t="s">
        <v>29</v>
      </c>
      <c r="C62" s="10">
        <f t="shared" si="1"/>
        <v>3.3680921211651782E-3</v>
      </c>
      <c r="D62" s="11">
        <f t="shared" si="2"/>
        <v>7.2667747286921616E-2</v>
      </c>
      <c r="E62" s="29">
        <f t="shared" si="0"/>
        <v>5.3945711730680745E-3</v>
      </c>
      <c r="F62" s="30">
        <f t="shared" si="3"/>
        <v>7.409511827661372E-2</v>
      </c>
      <c r="G62" s="10">
        <f t="shared" si="4"/>
        <v>7.0410120760022732E-3</v>
      </c>
      <c r="H62" s="11">
        <f t="shared" si="5"/>
        <v>7.5078595028495967E-2</v>
      </c>
      <c r="I62" s="29">
        <f t="shared" si="6"/>
        <v>7.4682693862346827E-3</v>
      </c>
      <c r="J62" s="30">
        <f t="shared" si="7"/>
        <v>6.7641154670149528E-2</v>
      </c>
      <c r="L62" s="37"/>
    </row>
    <row r="63" spans="2:12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  <c r="L63" s="37"/>
    </row>
    <row r="64" spans="2:12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  <c r="L64" s="37"/>
    </row>
    <row r="65" spans="2:12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  <c r="L65" s="37"/>
    </row>
    <row r="66" spans="2:12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  <c r="L66" s="37"/>
    </row>
    <row r="67" spans="2:12">
      <c r="B67" s="13" t="s">
        <v>44</v>
      </c>
      <c r="C67" s="44">
        <f t="shared" si="1"/>
        <v>4.867881839902588E-2</v>
      </c>
      <c r="D67" s="45">
        <f t="shared" si="2"/>
        <v>1</v>
      </c>
      <c r="E67" s="40">
        <f>(I27+1)*(K27+1)*(M27+1)*(C67+1)-1</f>
        <v>7.0916549028872122E-2</v>
      </c>
      <c r="F67" s="41">
        <f t="shared" si="3"/>
        <v>1</v>
      </c>
      <c r="G67" s="44">
        <f t="shared" si="4"/>
        <v>8.4408887646537201E-2</v>
      </c>
      <c r="H67" s="15">
        <v>1</v>
      </c>
      <c r="I67" s="40">
        <f t="shared" si="6"/>
        <v>0.11615491255831856</v>
      </c>
      <c r="J67" s="41">
        <f t="shared" si="7"/>
        <v>1</v>
      </c>
    </row>
    <row r="68" spans="2:12">
      <c r="B68" s="35" t="s">
        <v>40</v>
      </c>
      <c r="C68" s="55">
        <f>C28+E28+G28</f>
        <v>6950</v>
      </c>
      <c r="D68" s="56"/>
      <c r="E68" s="53">
        <f>I28+K28+M28+C68</f>
        <v>9973</v>
      </c>
      <c r="F68" s="54"/>
      <c r="G68" s="55">
        <f>O28+Q28+S28+E68</f>
        <v>11711.85</v>
      </c>
      <c r="H68" s="56"/>
      <c r="I68" s="53">
        <f>G68+U28+W28+Y28</f>
        <v>15731.269999999999</v>
      </c>
      <c r="J68" s="54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2" ht="15.75">
      <c r="B71" s="23" t="s">
        <v>39</v>
      </c>
      <c r="C71" s="49" t="str">
        <f ca="1">CONCATENATE(INDIRECT(CONCATENATE($C$2,$C$4))," - ",INDIRECT(CONCATENATE($C$2,$G$4))," ",$B$4)</f>
        <v>ינואר - מרץ 2019</v>
      </c>
      <c r="D71" s="50"/>
      <c r="E71" s="51" t="str">
        <f ca="1">CONCATENATE(INDIRECT(CONCATENATE($C$2,$C$4))," - ",INDIRECT(CONCATENATE($C$2,$M4))," ",$B$4)</f>
        <v>ינואר - יוני 2019</v>
      </c>
      <c r="F71" s="52"/>
      <c r="G71" s="49" t="str">
        <f ca="1">CONCATENATE(INDIRECT(CONCATENATE($C$2,$C$4))," - ",INDIRECT(CONCATENATE($C$2,$S$4))," ",$B$4)</f>
        <v>ינואר - ספטמבר 2019</v>
      </c>
      <c r="H71" s="50"/>
      <c r="I71" s="51" t="str">
        <f ca="1">CONCATENATE(INDIRECT(CONCATENATE($C$2,$C$4))," - ",INDIRECT(CONCATENATE($C$2,$Y4))," ",$B$4)</f>
        <v>ינואר - דצמבר 2019</v>
      </c>
      <c r="J71" s="52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f>(C34+1)*(E34+1)*(G34+1)-1</f>
        <v>2.5939122298513473E-2</v>
      </c>
      <c r="D73" s="19">
        <f>H34</f>
        <v>0.64600734139688132</v>
      </c>
      <c r="E73" s="33">
        <f t="shared" ref="E73:E74" si="8">(I34+1)*(K34+1)*(M34+1)*(C73+1)-1</f>
        <v>4.0990962463955949E-2</v>
      </c>
      <c r="F73" s="34">
        <f>N34</f>
        <v>0.7613839621674332</v>
      </c>
      <c r="G73" s="18">
        <f>(O34+1)*(Q34+1)*(S34+1)*(E73+1)-1</f>
        <v>5.7069536362690743E-2</v>
      </c>
      <c r="H73" s="19">
        <f>T34</f>
        <v>0.75383218377791261</v>
      </c>
      <c r="I73" s="33">
        <f>(U34+1)*(W34+1)*(Y34+1)*(G73+1)-1</f>
        <v>6.5179368750820865E-2</v>
      </c>
      <c r="J73" s="34">
        <f>Z34</f>
        <v>0.74696261450527923</v>
      </c>
    </row>
    <row r="74" spans="2:12">
      <c r="B74" s="12" t="s">
        <v>36</v>
      </c>
      <c r="C74" s="18">
        <f t="shared" ref="C74:C75" si="9">(C35+1)*(E35+1)*(G35+1)-1</f>
        <v>2.2394805973340093E-2</v>
      </c>
      <c r="D74" s="19">
        <f t="shared" ref="D74:D75" si="10">H35</f>
        <v>0.35399265860311868</v>
      </c>
      <c r="E74" s="33">
        <f t="shared" si="8"/>
        <v>2.9095978631217045E-2</v>
      </c>
      <c r="F74" s="34">
        <f t="shared" ref="F74:F75" si="11">N35</f>
        <v>0.23861603783256677</v>
      </c>
      <c r="G74" s="18">
        <f t="shared" ref="G74:G75" si="12">(O35+1)*(Q35+1)*(S35+1)*(E74+1)-1</f>
        <v>2.6207305309626117E-2</v>
      </c>
      <c r="H74" s="19">
        <f t="shared" ref="H74:H75" si="13">T35</f>
        <v>0.24616781622208733</v>
      </c>
      <c r="I74" s="33">
        <f t="shared" ref="I74:I75" si="14">(U35+1)*(W35+1)*(Y35+1)*(G74+1)-1</f>
        <v>4.825744239368901E-2</v>
      </c>
      <c r="J74" s="34">
        <f t="shared" ref="J74:J75" si="15">Z35</f>
        <v>0.25303738549472088</v>
      </c>
    </row>
    <row r="75" spans="2:12">
      <c r="B75" s="13" t="s">
        <v>44</v>
      </c>
      <c r="C75" s="42">
        <f t="shared" si="9"/>
        <v>4.867881839902588E-2</v>
      </c>
      <c r="D75" s="43">
        <f t="shared" si="10"/>
        <v>1</v>
      </c>
      <c r="E75" s="38">
        <f>(I36+1)*(K36+1)*(M36+1)*(C75+1)-1</f>
        <v>7.0916549028872122E-2</v>
      </c>
      <c r="F75" s="39">
        <f t="shared" si="11"/>
        <v>1</v>
      </c>
      <c r="G75" s="42">
        <f t="shared" si="12"/>
        <v>8.4408887646537201E-2</v>
      </c>
      <c r="H75" s="43">
        <f t="shared" si="13"/>
        <v>1</v>
      </c>
      <c r="I75" s="38">
        <f t="shared" si="14"/>
        <v>0.11615491255831856</v>
      </c>
      <c r="J75" s="39">
        <f t="shared" si="15"/>
        <v>1</v>
      </c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2" ht="15.75">
      <c r="B78" s="23" t="s">
        <v>39</v>
      </c>
      <c r="C78" s="49" t="str">
        <f ca="1">CONCATENATE(INDIRECT(CONCATENATE($C$2,$C$4))," - ",INDIRECT(CONCATENATE($C$2,$G$4))," ",$B$4)</f>
        <v>ינואר - מרץ 2019</v>
      </c>
      <c r="D78" s="50"/>
      <c r="E78" s="51" t="str">
        <f ca="1">CONCATENATE(INDIRECT(CONCATENATE($C$2,$C$4))," - ",INDIRECT(CONCATENATE($C$2,$M$4))," ",$B$4)</f>
        <v>ינואר - יוני 2019</v>
      </c>
      <c r="F78" s="52"/>
      <c r="G78" s="49" t="str">
        <f ca="1">CONCATENATE(INDIRECT(CONCATENATE($C$2,$C$4))," - ",INDIRECT(CONCATENATE($C$2,$S$4))," ",$B$4)</f>
        <v>ינואר - ספטמבר 2019</v>
      </c>
      <c r="H78" s="50"/>
      <c r="I78" s="51" t="str">
        <f ca="1">CONCATENATE(INDIRECT(CONCATENATE($C$2,$C$4))," - ",INDIRECT(CONCATENATE($C$2,$Y$4))," ",$B$4)</f>
        <v>ינואר - דצמבר 2019</v>
      </c>
      <c r="J78" s="52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f>(C41+1)*(E41+1)*(G41+1)-1</f>
        <v>3.9500719573823728E-2</v>
      </c>
      <c r="D80" s="19">
        <f>H41</f>
        <v>0.91237492262977105</v>
      </c>
      <c r="E80" s="33">
        <f t="shared" ref="E80:E82" si="16">(I41+1)*(K41+1)*(M41+1)*(C80+1)-1</f>
        <v>5.8118873469653609E-2</v>
      </c>
      <c r="F80" s="34">
        <f>N41</f>
        <v>0.9075381116666944</v>
      </c>
      <c r="G80" s="18">
        <f>(O41+1)*(Q41+1)*(S41+1)*(E80+1)-1</f>
        <v>6.7611569775596569E-2</v>
      </c>
      <c r="H80" s="19">
        <f>T41</f>
        <v>0.90366918937142404</v>
      </c>
      <c r="I80" s="33">
        <f>(U41+1)*(W41+1)*(Y41+1)*(G80+1)-1</f>
        <v>9.7974524879864466E-2</v>
      </c>
      <c r="J80" s="34">
        <f t="shared" ref="J80:J82" si="17">Z41</f>
        <v>0.91099268871404493</v>
      </c>
    </row>
    <row r="81" spans="2:10">
      <c r="B81" s="12" t="s">
        <v>38</v>
      </c>
      <c r="C81" s="18">
        <f t="shared" ref="C81:C82" si="18">(C42+1)*(E42+1)*(G42+1)-1</f>
        <v>8.990426668395779E-3</v>
      </c>
      <c r="D81" s="19">
        <f t="shared" ref="D81:D82" si="19">H42</f>
        <v>8.7625077370228829E-2</v>
      </c>
      <c r="E81" s="33">
        <f t="shared" si="16"/>
        <v>1.2305605258073671E-2</v>
      </c>
      <c r="F81" s="34">
        <f t="shared" ref="F81:F82" si="20">N42</f>
        <v>9.2461888333305556E-2</v>
      </c>
      <c r="G81" s="18">
        <f t="shared" ref="G81:G82" si="21">(O42+1)*(Q42+1)*(S42+1)*(E81+1)-1</f>
        <v>1.5963002586844022E-2</v>
      </c>
      <c r="H81" s="19">
        <f>T42</f>
        <v>9.6330810628575861E-2</v>
      </c>
      <c r="I81" s="33">
        <f t="shared" ref="I81:I82" si="22">(U42+1)*(W42+1)*(Y42+1)*(G81+1)-1</f>
        <v>1.6789678211104997E-2</v>
      </c>
      <c r="J81" s="34">
        <f t="shared" si="17"/>
        <v>8.9007311285955057E-2</v>
      </c>
    </row>
    <row r="82" spans="2:10">
      <c r="B82" s="13" t="s">
        <v>44</v>
      </c>
      <c r="C82" s="42">
        <f t="shared" si="18"/>
        <v>4.867881839902588E-2</v>
      </c>
      <c r="D82" s="43">
        <f t="shared" si="19"/>
        <v>0.99999999999999989</v>
      </c>
      <c r="E82" s="38">
        <f t="shared" si="16"/>
        <v>7.0916549028872122E-2</v>
      </c>
      <c r="F82" s="39">
        <f t="shared" si="20"/>
        <v>1</v>
      </c>
      <c r="G82" s="42">
        <f t="shared" si="21"/>
        <v>8.4408887646537201E-2</v>
      </c>
      <c r="H82" s="43">
        <f>T43</f>
        <v>0.99999999999999989</v>
      </c>
      <c r="I82" s="38">
        <f t="shared" si="22"/>
        <v>0.11615491255831856</v>
      </c>
      <c r="J82" s="39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www.w3.org/XML/1998/namespace"/>
    <ds:schemaRef ds:uri="a46656d4-8850-49b3-aebd-68bd05f7f43d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