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H82" i="5"/>
  <c r="G82" i="5"/>
  <c r="I82" i="5" s="1"/>
  <c r="J81" i="5"/>
  <c r="H81" i="5"/>
  <c r="G81" i="5"/>
  <c r="I81" i="5" s="1"/>
  <c r="J80" i="5"/>
  <c r="H80" i="5"/>
  <c r="G80" i="5"/>
  <c r="I80" i="5" s="1"/>
  <c r="J75" i="5"/>
  <c r="H75" i="5"/>
  <c r="G75" i="5"/>
  <c r="I75" i="5" s="1"/>
  <c r="J74" i="5"/>
  <c r="H74" i="5"/>
  <c r="G74" i="5"/>
  <c r="I74" i="5" s="1"/>
  <c r="J73" i="5"/>
  <c r="H73" i="5"/>
  <c r="G73" i="5"/>
  <c r="I73" i="5" s="1"/>
  <c r="G68" i="5"/>
  <c r="I68" i="5" s="1"/>
  <c r="J67" i="5"/>
  <c r="I67" i="5"/>
  <c r="G67" i="5"/>
  <c r="J66" i="5"/>
  <c r="H66" i="5"/>
  <c r="G66" i="5"/>
  <c r="I66" i="5" s="1"/>
  <c r="J65" i="5"/>
  <c r="H65" i="5"/>
  <c r="G65" i="5"/>
  <c r="I65" i="5" s="1"/>
  <c r="J64" i="5"/>
  <c r="H64" i="5"/>
  <c r="G64" i="5"/>
  <c r="I64" i="5" s="1"/>
  <c r="J63" i="5"/>
  <c r="H63" i="5"/>
  <c r="G63" i="5"/>
  <c r="I63" i="5" s="1"/>
  <c r="J62" i="5"/>
  <c r="H62" i="5"/>
  <c r="G62" i="5"/>
  <c r="I62" i="5" s="1"/>
  <c r="J61" i="5"/>
  <c r="H61" i="5"/>
  <c r="G61" i="5"/>
  <c r="I61" i="5" s="1"/>
  <c r="J60" i="5"/>
  <c r="H60" i="5"/>
  <c r="G60" i="5"/>
  <c r="I60" i="5" s="1"/>
  <c r="J59" i="5"/>
  <c r="H59" i="5"/>
  <c r="G59" i="5"/>
  <c r="I59" i="5" s="1"/>
  <c r="J58" i="5"/>
  <c r="H58" i="5"/>
  <c r="G58" i="5"/>
  <c r="I58" i="5" s="1"/>
  <c r="J57" i="5"/>
  <c r="H57" i="5"/>
  <c r="G57" i="5"/>
  <c r="I57" i="5" s="1"/>
  <c r="J56" i="5"/>
  <c r="H56" i="5"/>
  <c r="G56" i="5"/>
  <c r="I56" i="5" s="1"/>
  <c r="J55" i="5"/>
  <c r="H55" i="5"/>
  <c r="G55" i="5"/>
  <c r="I55" i="5" s="1"/>
  <c r="J54" i="5"/>
  <c r="H54" i="5"/>
  <c r="G54" i="5"/>
  <c r="I54" i="5" s="1"/>
  <c r="J53" i="5"/>
  <c r="H53" i="5"/>
  <c r="G53" i="5"/>
  <c r="I53" i="5" s="1"/>
  <c r="J52" i="5"/>
  <c r="H52" i="5"/>
  <c r="G52" i="5"/>
  <c r="I52" i="5" s="1"/>
  <c r="J51" i="5"/>
  <c r="H51" i="5"/>
  <c r="G51" i="5"/>
  <c r="I51" i="5" s="1"/>
  <c r="J50" i="5"/>
  <c r="H50" i="5"/>
  <c r="G50" i="5"/>
  <c r="I50" i="5" s="1"/>
  <c r="J49" i="5"/>
  <c r="H49" i="5"/>
  <c r="G49" i="5"/>
  <c r="I49" i="5" s="1"/>
  <c r="J48" i="5"/>
  <c r="H48" i="5"/>
  <c r="G48" i="5"/>
  <c r="I48" i="5" s="1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71" i="5"/>
  <c r="I71" i="5"/>
  <c r="C32" i="5"/>
  <c r="E78" i="5"/>
  <c r="G78" i="5"/>
  <c r="G71" i="5"/>
  <c r="E32" i="5"/>
  <c r="C6" i="5"/>
  <c r="I78" i="5"/>
  <c r="C78" i="5"/>
  <c r="E39" i="5"/>
  <c r="C39" i="5"/>
  <c r="E71" i="5"/>
  <c r="G4" i="5" l="1"/>
  <c r="G32" i="5"/>
  <c r="E6" i="5"/>
  <c r="G39" i="5"/>
  <c r="I4" i="5" l="1"/>
  <c r="I32" i="5"/>
  <c r="C46" i="5"/>
  <c r="I39" i="5"/>
  <c r="I6" i="5"/>
  <c r="G6" i="5"/>
  <c r="K4" i="5" l="1"/>
  <c r="K39" i="5"/>
  <c r="M4" i="5" l="1"/>
  <c r="E46" i="5"/>
  <c r="M6" i="5"/>
  <c r="K6" i="5"/>
  <c r="K32" i="5"/>
  <c r="M32" i="5"/>
  <c r="O4" i="5" l="1"/>
  <c r="O6" i="5"/>
  <c r="M39" i="5"/>
  <c r="Q4" i="5" l="1"/>
  <c r="S4" i="5" s="1"/>
  <c r="O39" i="5"/>
  <c r="O32" i="5"/>
  <c r="S32" i="5"/>
  <c r="Q6" i="5"/>
  <c r="Q32" i="5"/>
  <c r="G46" i="5"/>
  <c r="S39" i="5"/>
  <c r="U4" i="5" l="1"/>
  <c r="U39" i="5"/>
  <c r="S6" i="5"/>
  <c r="Q39" i="5"/>
  <c r="U32" i="5"/>
  <c r="W4" i="5" l="1"/>
  <c r="W32" i="5"/>
  <c r="U6" i="5"/>
  <c r="W39" i="5"/>
  <c r="Y4" i="5" l="1"/>
  <c r="Y39" i="5"/>
  <c r="Y6" i="5"/>
  <c r="I46" i="5"/>
  <c r="Y32" i="5"/>
  <c r="W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<sst xmlns="http://schemas.openxmlformats.org/spreadsheetml/2006/main" count="179" uniqueCount="47">
  <si>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</si>
  <si>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</si>
  <si>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</si>
  <si>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</si>
  <si>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</si>
  <si>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</si>
  <si>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</si>
  <si>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</si>
  <si>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</si>
  <si>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</si>
  <si>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</si>
  <si>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</si>
  <si>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</si>
  <si>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</si>
  <si>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</si>
  <si>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</si>
  <si>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</si>
  <si>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</si>
  <si>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</si>
  <si>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</si>
  <si>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</si>
  <si>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</si>
  <si>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</si>
  <si>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</si>
  <si>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</si>
  <si>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</si>
  <si>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</si>
  <si>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</si>
  <si>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</si>
  <si>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</si>
  <si>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</si>
  <si>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</si>
  <si>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</si>
  <si>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</si>
  <si>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ומטה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</si>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</sst>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-4.944127876297358E-4</v>
      </c>
      <c r="D8" s="11">
        <v>0.14954749589093075</v>
      </c>
      <c r="E8" s="29">
        <v>-1.8351013184012086E-4</v>
      </c>
      <c r="F8" s="30">
        <v>0.14682420733323143</v>
      </c>
      <c r="G8" s="10">
        <v>2.2757984452266875E-4</v>
      </c>
      <c r="H8" s="11">
        <v>0.14898707433072278</v>
      </c>
      <c r="I8" s="29">
        <v>1.6325860109408833E-5</v>
      </c>
      <c r="J8" s="30">
        <v>0.1349256612147684</v>
      </c>
      <c r="K8" s="10">
        <v>3.9085780648020184E-4</v>
      </c>
      <c r="L8" s="11">
        <v>0.15688952011897342</v>
      </c>
      <c r="M8" s="29">
        <v>-4.554888699320604E-4</v>
      </c>
      <c r="N8" s="30">
        <v>0.14893441938595556</v>
      </c>
      <c r="O8" s="10">
        <v>-3.9348736211920472E-4</v>
      </c>
      <c r="P8" s="11">
        <v>0.13358951651531872</v>
      </c>
      <c r="Q8" s="29">
        <v>2.4444697072287383E-4</v>
      </c>
      <c r="R8" s="30">
        <v>0.13423585929953377</v>
      </c>
      <c r="S8" s="10">
        <v>-2.4757888693990888E-5</v>
      </c>
      <c r="T8" s="11">
        <v>0.13069226326556849</v>
      </c>
      <c r="U8" s="29">
        <v>1.3600990873835454E-4</v>
      </c>
      <c r="V8" s="30">
        <v>0.11462698002122533</v>
      </c>
      <c r="W8" s="10">
        <v>-2.6947890978833031E-4</v>
      </c>
      <c r="X8" s="11">
        <v>0.11438816154318367</v>
      </c>
      <c r="Y8" s="29">
        <v>-3.0512132315142247E-5</v>
      </c>
      <c r="Z8" s="30">
        <v>0.1094320225652014</v>
      </c>
      <c r="AE8" s="5" t="s">
        <v>38</v>
      </c>
    </row>
    <row r="9" spans="2:31">
      <c r="B9" s="12" t="s">
        <v>4</v>
      </c>
      <c r="C9" s="10">
        <v>2.4209415215418599E-3</v>
      </c>
      <c r="D9" s="11">
        <v>0.16487491960516598</v>
      </c>
      <c r="E9" s="29">
        <v>9.9691695468754477E-4</v>
      </c>
      <c r="F9" s="30">
        <v>0.15741412932571658</v>
      </c>
      <c r="G9" s="10">
        <v>1.2349134560824876E-3</v>
      </c>
      <c r="H9" s="11">
        <v>0.16151973511454901</v>
      </c>
      <c r="I9" s="29">
        <v>6.5544486264090883E-4</v>
      </c>
      <c r="J9" s="30">
        <v>0.16012760175270901</v>
      </c>
      <c r="K9" s="10">
        <v>6.221659249037309E-4</v>
      </c>
      <c r="L9" s="11">
        <v>0.16794607498324382</v>
      </c>
      <c r="M9" s="29">
        <v>1.061567757425877E-3</v>
      </c>
      <c r="N9" s="30">
        <v>0.18482578697552868</v>
      </c>
      <c r="O9" s="10">
        <v>2.6193466400803839E-3</v>
      </c>
      <c r="P9" s="11">
        <v>0.1892638930458444</v>
      </c>
      <c r="Q9" s="29">
        <v>1.9663914939528869E-3</v>
      </c>
      <c r="R9" s="30">
        <v>0.19019165973717553</v>
      </c>
      <c r="S9" s="10">
        <v>4.5411373006332595E-4</v>
      </c>
      <c r="T9" s="11">
        <v>0.18169921809277814</v>
      </c>
      <c r="U9" s="29">
        <v>5.6071225311735389E-4</v>
      </c>
      <c r="V9" s="30">
        <v>0.17905430769828817</v>
      </c>
      <c r="W9" s="10">
        <v>1.9608650959145087E-4</v>
      </c>
      <c r="X9" s="11">
        <v>0.16737779102476769</v>
      </c>
      <c r="Y9" s="29">
        <v>3.5306011284140287E-4</v>
      </c>
      <c r="Z9" s="30">
        <v>0.16709302508619053</v>
      </c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41</v>
      </c>
    </row>
    <row r="12" spans="2:31">
      <c r="B12" s="12" t="s">
        <v>7</v>
      </c>
      <c r="C12" s="10">
        <v>3.0680434610142332E-3</v>
      </c>
      <c r="D12" s="11">
        <v>0.24047055864245767</v>
      </c>
      <c r="E12" s="29">
        <v>2.5886181488933772E-3</v>
      </c>
      <c r="F12" s="30">
        <v>0.24062160862044552</v>
      </c>
      <c r="G12" s="10">
        <v>2.1287284246585539E-3</v>
      </c>
      <c r="H12" s="11">
        <v>0.2408155718087478</v>
      </c>
      <c r="I12" s="29">
        <v>2.2990971992337648E-3</v>
      </c>
      <c r="J12" s="30">
        <v>0.25741392250568967</v>
      </c>
      <c r="K12" s="10">
        <v>4.3967116279208909E-4</v>
      </c>
      <c r="L12" s="11">
        <v>0.2723937982213448</v>
      </c>
      <c r="M12" s="29">
        <v>2.8470640492458447E-3</v>
      </c>
      <c r="N12" s="30">
        <v>0.27091296277109034</v>
      </c>
      <c r="O12" s="10">
        <v>1.5707462387077918E-3</v>
      </c>
      <c r="P12" s="11">
        <v>0.27214963278252635</v>
      </c>
      <c r="Q12" s="29">
        <v>5.119870896334235E-4</v>
      </c>
      <c r="R12" s="30">
        <v>0.2754480889760324</v>
      </c>
      <c r="S12" s="10">
        <v>1.6211722091405631E-3</v>
      </c>
      <c r="T12" s="11">
        <v>0.27322689437856024</v>
      </c>
      <c r="U12" s="29">
        <v>1.1428643471844196E-3</v>
      </c>
      <c r="V12" s="30">
        <v>0.27470088656039093</v>
      </c>
      <c r="W12" s="10">
        <v>1.9700162210594562E-4</v>
      </c>
      <c r="X12" s="11">
        <v>0.26639810515383183</v>
      </c>
      <c r="Y12" s="29">
        <v>-7.2690683863192064E-5</v>
      </c>
      <c r="Z12" s="30">
        <v>0.26459229446602844</v>
      </c>
      <c r="AE12" s="5" t="s">
        <v>42</v>
      </c>
    </row>
    <row r="13" spans="2:31">
      <c r="B13" s="12" t="s">
        <v>8</v>
      </c>
      <c r="C13" s="10">
        <v>1.6595316113245668E-4</v>
      </c>
      <c r="D13" s="11">
        <v>3.9609663324781932E-3</v>
      </c>
      <c r="E13" s="29">
        <v>4.8440196795781836E-5</v>
      </c>
      <c r="F13" s="30">
        <v>3.9587159555661772E-3</v>
      </c>
      <c r="G13" s="10">
        <v>5.6548679002227601E-5</v>
      </c>
      <c r="H13" s="11">
        <v>3.8489045036848098E-3</v>
      </c>
      <c r="I13" s="29">
        <v>8.8266013711034869E-5</v>
      </c>
      <c r="J13" s="30">
        <v>5.5530076344217204E-3</v>
      </c>
      <c r="K13" s="10">
        <v>9.2820871082809581E-6</v>
      </c>
      <c r="L13" s="11">
        <v>5.5250421341695713E-3</v>
      </c>
      <c r="M13" s="29">
        <v>8.9174365949283677E-5</v>
      </c>
      <c r="N13" s="30">
        <v>5.7582754486608361E-3</v>
      </c>
      <c r="O13" s="10">
        <v>1.2716306325295066E-4</v>
      </c>
      <c r="P13" s="11">
        <v>5.7278893796154475E-3</v>
      </c>
      <c r="Q13" s="29">
        <v>2.2906567407446559E-5</v>
      </c>
      <c r="R13" s="30">
        <v>5.7259384186947419E-3</v>
      </c>
      <c r="S13" s="10">
        <v>2.5071301708690892E-5</v>
      </c>
      <c r="T13" s="11">
        <v>5.5422034894891462E-3</v>
      </c>
      <c r="U13" s="29">
        <v>3.3387359147065349E-5</v>
      </c>
      <c r="V13" s="30">
        <v>6.0456186578290109E-3</v>
      </c>
      <c r="W13" s="10">
        <v>2.9757564099100716E-5</v>
      </c>
      <c r="X13" s="11">
        <v>5.9622722446456234E-3</v>
      </c>
      <c r="Y13" s="29">
        <v>4.0050515664652571E-5</v>
      </c>
      <c r="Z13" s="30">
        <v>5.8929401452346162E-3</v>
      </c>
      <c r="AE13" s="5" t="s">
        <v>43</v>
      </c>
    </row>
    <row r="14" spans="2:31">
      <c r="B14" s="12" t="s">
        <v>9</v>
      </c>
      <c r="C14" s="10">
        <v>8.7991164260030723E-3</v>
      </c>
      <c r="D14" s="11">
        <v>0.1663655159492218</v>
      </c>
      <c r="E14" s="29">
        <v>2.572089512201039E-3</v>
      </c>
      <c r="F14" s="30">
        <v>0.16320718549534269</v>
      </c>
      <c r="G14" s="10">
        <v>-8.130625137407931E-4</v>
      </c>
      <c r="H14" s="11">
        <v>0.16175437944450849</v>
      </c>
      <c r="I14" s="29">
        <v>4.9955145609615424E-3</v>
      </c>
      <c r="J14" s="30">
        <v>0.15963917525224935</v>
      </c>
      <c r="K14" s="10">
        <v>-1.9589202754599004E-3</v>
      </c>
      <c r="L14" s="11">
        <v>0.16197239645125963</v>
      </c>
      <c r="M14" s="29">
        <v>4.7195765171357601E-3</v>
      </c>
      <c r="N14" s="30">
        <v>0.16663617556242638</v>
      </c>
      <c r="O14" s="10">
        <v>1.2452643638989922E-3</v>
      </c>
      <c r="P14" s="11">
        <v>0.16972146341836941</v>
      </c>
      <c r="Q14" s="29">
        <v>-2.2010287599096533E-3</v>
      </c>
      <c r="R14" s="30">
        <v>0.17038006871160091</v>
      </c>
      <c r="S14" s="10">
        <v>4.1165080826504295E-3</v>
      </c>
      <c r="T14" s="11">
        <v>0.18006900984560606</v>
      </c>
      <c r="U14" s="29">
        <v>4.8762263568676526E-3</v>
      </c>
      <c r="V14" s="30">
        <v>0.18479872876063969</v>
      </c>
      <c r="W14" s="10">
        <v>3.2220152944171698E-3</v>
      </c>
      <c r="X14" s="11">
        <v>0.18061032626165843</v>
      </c>
      <c r="Y14" s="29">
        <v>1.2216127962676592E-3</v>
      </c>
      <c r="Z14" s="30">
        <v>0.18062784477793645</v>
      </c>
      <c r="AE14" s="5" t="s">
        <v>44</v>
      </c>
    </row>
    <row r="15" spans="2:31">
      <c r="B15" s="12" t="s">
        <v>10</v>
      </c>
      <c r="C15" s="10">
        <v>6.9889879783642788E-3</v>
      </c>
      <c r="D15" s="11">
        <v>0.20867798837576129</v>
      </c>
      <c r="E15" s="29">
        <v>1.2478270376978489E-3</v>
      </c>
      <c r="F15" s="30">
        <v>0.20890882559523546</v>
      </c>
      <c r="G15" s="10">
        <v>2.9883294157651815E-3</v>
      </c>
      <c r="H15" s="11">
        <v>0.2086246152070225</v>
      </c>
      <c r="I15" s="29">
        <v>2.8316031636338211E-3</v>
      </c>
      <c r="J15" s="30">
        <v>0.18213942821443699</v>
      </c>
      <c r="K15" s="10">
        <v>-6.8846443778625265E-3</v>
      </c>
      <c r="L15" s="11">
        <v>0.12805369469680683</v>
      </c>
      <c r="M15" s="29">
        <v>4.3729930181351517E-3</v>
      </c>
      <c r="N15" s="30">
        <v>0.11273175444494413</v>
      </c>
      <c r="O15" s="10">
        <v>-2.6034065985137771E-3</v>
      </c>
      <c r="P15" s="11">
        <v>0.11654426835084686</v>
      </c>
      <c r="Q15" s="29">
        <v>-3.1692291962957344E-3</v>
      </c>
      <c r="R15" s="30">
        <v>0.11467043816389971</v>
      </c>
      <c r="S15" s="10">
        <v>2.6760379762675022E-3</v>
      </c>
      <c r="T15" s="11">
        <v>0.11944284964686057</v>
      </c>
      <c r="U15" s="29">
        <v>3.5774630787401996E-3</v>
      </c>
      <c r="V15" s="30">
        <v>0.12653381538008995</v>
      </c>
      <c r="W15" s="10">
        <v>1.4197522179800611E-3</v>
      </c>
      <c r="X15" s="11">
        <v>0.13315975724876505</v>
      </c>
      <c r="Y15" s="29">
        <v>3.680365784908666E-3</v>
      </c>
      <c r="Z15" s="30">
        <v>0.13677829581551201</v>
      </c>
      <c r="AE15" s="5" t="s">
        <v>45</v>
      </c>
    </row>
    <row r="16" spans="2:31">
      <c r="B16" s="12" t="s">
        <v>11</v>
      </c>
      <c r="C16" s="10">
        <v>7.3676140663188642E-4</v>
      </c>
      <c r="D16" s="11">
        <v>3.0802447676803586E-2</v>
      </c>
      <c r="E16" s="29">
        <v>8.2492784763840888E-5</v>
      </c>
      <c r="F16" s="30">
        <v>3.1396411282276805E-2</v>
      </c>
      <c r="G16" s="10">
        <v>6.1457825432546754E-4</v>
      </c>
      <c r="H16" s="11">
        <v>3.2301754602456795E-2</v>
      </c>
      <c r="I16" s="29">
        <v>3.7435320900102993E-4</v>
      </c>
      <c r="J16" s="30">
        <v>4.1503391095452702E-2</v>
      </c>
      <c r="K16" s="10">
        <v>-1.0095434052904747E-3</v>
      </c>
      <c r="L16" s="11">
        <v>4.8977845129635066E-2</v>
      </c>
      <c r="M16" s="29">
        <v>9.2203170220851759E-4</v>
      </c>
      <c r="N16" s="30">
        <v>5.1199698117257116E-2</v>
      </c>
      <c r="O16" s="10">
        <v>-1.4251730276849677E-3</v>
      </c>
      <c r="P16" s="11">
        <v>4.9086422734963803E-2</v>
      </c>
      <c r="Q16" s="29">
        <v>-7.608640805660137E-4</v>
      </c>
      <c r="R16" s="30">
        <v>4.7379297717786165E-2</v>
      </c>
      <c r="S16" s="10">
        <v>6.2105227085431085E-4</v>
      </c>
      <c r="T16" s="11">
        <v>4.6172930275320413E-2</v>
      </c>
      <c r="U16" s="29">
        <v>1.3474849455796711E-3</v>
      </c>
      <c r="V16" s="30">
        <v>4.5722839718382736E-2</v>
      </c>
      <c r="W16" s="10">
        <v>-6.5708219442668387E-4</v>
      </c>
      <c r="X16" s="11">
        <v>4.6059784521945021E-2</v>
      </c>
      <c r="Y16" s="29">
        <v>1.3216634713694184E-3</v>
      </c>
      <c r="Z16" s="30">
        <v>4.7578443563760821E-2</v>
      </c>
      <c r="AE16" s="5" t="s">
        <v>46</v>
      </c>
    </row>
    <row r="17" spans="2:31">
      <c r="B17" s="12" t="s">
        <v>12</v>
      </c>
      <c r="C17" s="10">
        <v>-4.8198210937317777E-4</v>
      </c>
      <c r="D17" s="11">
        <v>1.6461251704214874E-2</v>
      </c>
      <c r="E17" s="29">
        <v>-9.7656432358904851E-5</v>
      </c>
      <c r="F17" s="30">
        <v>1.6400419068748687E-2</v>
      </c>
      <c r="G17" s="10">
        <v>1.171776030591727E-4</v>
      </c>
      <c r="H17" s="11">
        <v>1.6523915501947241E-2</v>
      </c>
      <c r="I17" s="29">
        <v>-1.8611202132141173E-4</v>
      </c>
      <c r="J17" s="30">
        <v>1.6999437776542177E-2</v>
      </c>
      <c r="K17" s="10">
        <v>1.023780032257989E-4</v>
      </c>
      <c r="L17" s="11">
        <v>1.7993088066943577E-2</v>
      </c>
      <c r="M17" s="29">
        <v>5.2885995331730372E-5</v>
      </c>
      <c r="N17" s="30">
        <v>1.8867783864221433E-2</v>
      </c>
      <c r="O17" s="10">
        <v>-5.7274066711960258E-4</v>
      </c>
      <c r="P17" s="11">
        <v>1.9905773442636165E-2</v>
      </c>
      <c r="Q17" s="29">
        <v>2.0517654263007136E-4</v>
      </c>
      <c r="R17" s="30">
        <v>2.0124916199185949E-2</v>
      </c>
      <c r="S17" s="10">
        <v>3.1615037536965367E-4</v>
      </c>
      <c r="T17" s="11">
        <v>2.027505264304777E-2</v>
      </c>
      <c r="U17" s="29">
        <v>1.8146215445307478E-4</v>
      </c>
      <c r="V17" s="30">
        <v>2.4719872613539921E-2</v>
      </c>
      <c r="W17" s="10">
        <v>-4.5908344406228786E-4</v>
      </c>
      <c r="X17" s="11">
        <v>3.2881047020675007E-2</v>
      </c>
      <c r="Y17" s="29">
        <v>3.398745077699591E-4</v>
      </c>
      <c r="Z17" s="30">
        <v>3.3340195044151151E-2</v>
      </c>
    </row>
    <row r="18" spans="2:31">
      <c r="B18" s="12" t="s">
        <v>13</v>
      </c>
      <c r="C18" s="10">
        <v>1.7951659476299607E-6</v>
      </c>
      <c r="D18" s="11">
        <v>4.0879875138827909E-6</v>
      </c>
      <c r="E18" s="29">
        <v>-8.677779978285672E-7</v>
      </c>
      <c r="F18" s="30">
        <v>3.5994666737966689E-6</v>
      </c>
      <c r="G18" s="10">
        <v>3.2082741406900167E-7</v>
      </c>
      <c r="H18" s="11">
        <v>3.8575649655180682E-6</v>
      </c>
      <c r="I18" s="29">
        <v>-2.3035916100994244E-6</v>
      </c>
      <c r="J18" s="30">
        <v>3.3219151404899389E-6</v>
      </c>
      <c r="K18" s="10">
        <v>-4.2129934413040661E-8</v>
      </c>
      <c r="L18" s="11">
        <v>1.5809014983442144E-6</v>
      </c>
      <c r="M18" s="29">
        <v>-2.0974942902175043E-7</v>
      </c>
      <c r="N18" s="30">
        <v>1.4469828980887007E-6</v>
      </c>
      <c r="O18" s="10">
        <v>5.0418193766441518E-7</v>
      </c>
      <c r="P18" s="11">
        <v>4.2026421097394364E-6</v>
      </c>
      <c r="Q18" s="29">
        <v>6.0170057699435356E-6</v>
      </c>
      <c r="R18" s="30">
        <v>7.6631797328771724E-6</v>
      </c>
      <c r="S18" s="10">
        <v>2.3250340487986721E-6</v>
      </c>
      <c r="T18" s="11">
        <v>1.32225099447243E-5</v>
      </c>
      <c r="U18" s="29">
        <v>-5.0434465795394903E-7</v>
      </c>
      <c r="V18" s="30">
        <v>1.3244277678030208E-5</v>
      </c>
      <c r="W18" s="10">
        <v>6.3868729475568287E-7</v>
      </c>
      <c r="X18" s="11">
        <v>1.2432849671656496E-5</v>
      </c>
      <c r="Y18" s="29">
        <v>2.2475804527277128E-6</v>
      </c>
      <c r="Z18" s="30">
        <v>1.3341709151135007E-5</v>
      </c>
      <c r="AE18" s="5"/>
    </row>
    <row r="19" spans="2:31">
      <c r="B19" s="12" t="s">
        <v>14</v>
      </c>
      <c r="C19" s="10">
        <v>1.2478039925515112E-2</v>
      </c>
      <c r="D19" s="11">
        <v>-1.692621255763916E-3</v>
      </c>
      <c r="E19" s="29">
        <v>4.6428284483186668E-3</v>
      </c>
      <c r="F19" s="30">
        <v>6.0540544170564498E-3</v>
      </c>
      <c r="G19" s="10">
        <v>1.5401349198536009E-3</v>
      </c>
      <c r="H19" s="11">
        <v>2.9218864418245091E-3</v>
      </c>
      <c r="I19" s="29">
        <v>4.7404001811962243E-3</v>
      </c>
      <c r="J19" s="30">
        <v>4.5985060051519765E-3</v>
      </c>
      <c r="K19" s="10">
        <v>-7.166965809247995E-3</v>
      </c>
      <c r="L19" s="11">
        <v>1.6830332994119139E-3</v>
      </c>
      <c r="M19" s="29">
        <v>7.7626111636749685E-3</v>
      </c>
      <c r="N19" s="30">
        <v>1.0042512196616568E-3</v>
      </c>
      <c r="O19" s="10">
        <v>3.5653738256193612E-3</v>
      </c>
      <c r="P19" s="11">
        <v>7.1431619361476129E-3</v>
      </c>
      <c r="Q19" s="29">
        <v>-3.5281853113881922E-3</v>
      </c>
      <c r="R19" s="30">
        <v>2.2562522338415141E-3</v>
      </c>
      <c r="S19" s="10">
        <v>3.4254048565943137E-3</v>
      </c>
      <c r="T19" s="11">
        <v>3.3655931465646658E-3</v>
      </c>
      <c r="U19" s="29">
        <v>1.7587011872701546E-3</v>
      </c>
      <c r="V19" s="30">
        <v>1.4642587330354739E-4</v>
      </c>
      <c r="W19" s="10">
        <v>6.9028320776222387E-3</v>
      </c>
      <c r="X19" s="11">
        <v>6.8280072844068866E-3</v>
      </c>
      <c r="Y19" s="29">
        <v>3.0725557808168151E-3</v>
      </c>
      <c r="Z19" s="30">
        <v>5.7228449709331598E-3</v>
      </c>
      <c r="AE19" s="5"/>
    </row>
    <row r="20" spans="2:31">
      <c r="B20" s="12" t="s">
        <v>15</v>
      </c>
      <c r="C20" s="10">
        <v>0</v>
      </c>
      <c r="D20" s="11">
        <v>0</v>
      </c>
      <c r="E20" s="29">
        <v>-1.7875948763488008E-4</v>
      </c>
      <c r="F20" s="30">
        <v>3.8398714919804706E-4</v>
      </c>
      <c r="G20" s="10">
        <v>-1.1189552103088281E-4</v>
      </c>
      <c r="H20" s="11">
        <v>4.6872877468910455E-4</v>
      </c>
      <c r="I20" s="29">
        <v>0</v>
      </c>
      <c r="J20" s="30">
        <v>0</v>
      </c>
      <c r="K20" s="10">
        <v>-1.065171325623586E-5</v>
      </c>
      <c r="L20" s="11">
        <v>-7.8072479688952206E-6</v>
      </c>
      <c r="M20" s="29">
        <v>-1.4565803290821712E-4</v>
      </c>
      <c r="N20" s="30">
        <v>4.0326046104536639E-4</v>
      </c>
      <c r="O20" s="10">
        <v>-2.6252301176053902E-4</v>
      </c>
      <c r="P20" s="11">
        <v>7.7325051870007677E-4</v>
      </c>
      <c r="Q20" s="29">
        <v>3.3151216531566958E-4</v>
      </c>
      <c r="R20" s="30">
        <v>1.377939079158833E-3</v>
      </c>
      <c r="S20" s="10">
        <v>-9.8333408469839867E-4</v>
      </c>
      <c r="T20" s="11">
        <v>6.7367529916098341E-4</v>
      </c>
      <c r="U20" s="29">
        <v>-8.0092050758642764E-5</v>
      </c>
      <c r="V20" s="30">
        <v>9.9060685998106747E-4</v>
      </c>
      <c r="W20" s="10">
        <v>-6.1891558367680463E-4</v>
      </c>
      <c r="X20" s="11">
        <v>6.2167586570285134E-4</v>
      </c>
      <c r="Y20" s="29">
        <v>-2.6753522381813011E-4</v>
      </c>
      <c r="Z20" s="30">
        <v>2.5922872688631217E-4</v>
      </c>
      <c r="AE20" s="5"/>
    </row>
    <row r="21" spans="2:31">
      <c r="B21" s="12" t="s">
        <v>16</v>
      </c>
      <c r="C21" s="10">
        <v>0</v>
      </c>
      <c r="D21" s="11">
        <v>0</v>
      </c>
      <c r="E21" s="29">
        <v>2.7633186470740353E-5</v>
      </c>
      <c r="F21" s="30">
        <v>3.635331513149956E-3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17</v>
      </c>
      <c r="C22" s="10">
        <v>-3.3837322392675663E-6</v>
      </c>
      <c r="D22" s="11">
        <v>1.8437648689669111E-2</v>
      </c>
      <c r="E22" s="29">
        <v>4.7081339694918772E-5</v>
      </c>
      <c r="F22" s="30">
        <v>1.9214220109861162E-2</v>
      </c>
      <c r="G22" s="10">
        <v>2.0175180333829179E-4</v>
      </c>
      <c r="H22" s="11">
        <v>2.0323174052425341E-2</v>
      </c>
      <c r="I22" s="29">
        <v>3.325181014733921E-4</v>
      </c>
      <c r="J22" s="30">
        <v>3.5522484786424779E-2</v>
      </c>
      <c r="K22" s="10">
        <v>1.8033818064144507E-4</v>
      </c>
      <c r="L22" s="11">
        <v>3.6991035125595116E-2</v>
      </c>
      <c r="M22" s="29">
        <v>4.589947332730136E-4</v>
      </c>
      <c r="N22" s="30">
        <v>3.6260981291717523E-2</v>
      </c>
      <c r="O22" s="10">
        <v>2.6123462275398109E-4</v>
      </c>
      <c r="P22" s="11">
        <v>3.405036830119372E-2</v>
      </c>
      <c r="Q22" s="29">
        <v>1.708695127272791E-4</v>
      </c>
      <c r="R22" s="30">
        <v>3.615353024886072E-2</v>
      </c>
      <c r="S22" s="10">
        <v>2.4403244445715571E-4</v>
      </c>
      <c r="T22" s="11">
        <v>3.6808436511819094E-2</v>
      </c>
      <c r="U22" s="29">
        <v>3.5479610632585361E-4</v>
      </c>
      <c r="V22" s="30">
        <v>3.5909661063364802E-2</v>
      </c>
      <c r="W22" s="10">
        <v>3.6476158843380975E-5</v>
      </c>
      <c r="X22" s="11">
        <v>3.5667427126636085E-2</v>
      </c>
      <c r="Y22" s="29">
        <v>9.0289053285165481E-5</v>
      </c>
      <c r="Z22" s="30">
        <v>3.9097820705929431E-2</v>
      </c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20</v>
      </c>
      <c r="C25" s="10">
        <v>2.0139583091647074E-5</v>
      </c>
      <c r="D25" s="11">
        <v>2.0897404015466892E-3</v>
      </c>
      <c r="E25" s="29">
        <v>6.8662203079754504E-6</v>
      </c>
      <c r="F25" s="30">
        <v>1.977304667497235E-3</v>
      </c>
      <c r="G25" s="10">
        <v>1.078201708954665E-5</v>
      </c>
      <c r="H25" s="11">
        <v>1.9064026524562229E-3</v>
      </c>
      <c r="I25" s="29">
        <v>8.9022765837874067E-6</v>
      </c>
      <c r="J25" s="30">
        <v>1.5740618470127254E-3</v>
      </c>
      <c r="K25" s="10">
        <v>0</v>
      </c>
      <c r="L25" s="11">
        <v>1.5806981190870503E-3</v>
      </c>
      <c r="M25" s="29">
        <v>1.4457349889153817E-5</v>
      </c>
      <c r="N25" s="30">
        <v>2.4632034745926687E-3</v>
      </c>
      <c r="O25" s="10">
        <v>-3.2302269053033837E-5</v>
      </c>
      <c r="P25" s="11">
        <v>2.0401569317279231E-3</v>
      </c>
      <c r="Q25" s="29">
        <v>0</v>
      </c>
      <c r="R25" s="30">
        <v>2.0483480344969302E-3</v>
      </c>
      <c r="S25" s="10">
        <v>6.2236922376446174E-6</v>
      </c>
      <c r="T25" s="11">
        <v>2.0186508952794728E-3</v>
      </c>
      <c r="U25" s="29">
        <v>1.1488697992797848E-5</v>
      </c>
      <c r="V25" s="30">
        <v>6.7370125152868441E-3</v>
      </c>
      <c r="W25" s="10">
        <v>0</v>
      </c>
      <c r="X25" s="11">
        <v>1.0033211854110146E-2</v>
      </c>
      <c r="Y25" s="29">
        <v>-5.0981563380000412E-5</v>
      </c>
      <c r="Z25" s="30">
        <v>9.5717024230847301E-3</v>
      </c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22</v>
      </c>
      <c r="C27" s="14">
        <v>3.3700000000000001E-2</v>
      </c>
      <c r="D27" s="15">
        <v>0.99999999999999989</v>
      </c>
      <c r="E27" s="31">
        <v>1.18E-2</v>
      </c>
      <c r="F27" s="32">
        <v>1</v>
      </c>
      <c r="G27" s="14">
        <v>8.1958872103395902E-3</v>
      </c>
      <c r="H27" s="15">
        <v>1</v>
      </c>
      <c r="I27" s="31">
        <v>1.61540098156134E-2</v>
      </c>
      <c r="J27" s="32">
        <v>1.0000000000000002</v>
      </c>
      <c r="K27" s="14">
        <v>-1.5286074545899999E-2</v>
      </c>
      <c r="L27" s="15">
        <v>1.0000000000000002</v>
      </c>
      <c r="M27" s="31">
        <v>2.1700000000000001E-2</v>
      </c>
      <c r="N27" s="32">
        <v>0.99999999999999967</v>
      </c>
      <c r="O27" s="14">
        <v>4.1000000000000003E-3</v>
      </c>
      <c r="P27" s="15">
        <v>1.0000000000000002</v>
      </c>
      <c r="Q27" s="31">
        <v>-6.1999999999999998E-3</v>
      </c>
      <c r="R27" s="32">
        <v>1</v>
      </c>
      <c r="S27" s="14">
        <v>1.2500000000000001E-2</v>
      </c>
      <c r="T27" s="15">
        <v>0.99999999999999989</v>
      </c>
      <c r="U27" s="31">
        <v>1.3899999999999999E-2</v>
      </c>
      <c r="V27" s="32">
        <v>1</v>
      </c>
      <c r="W27" s="14">
        <v>0.01</v>
      </c>
      <c r="X27" s="15">
        <v>0.99999999999999989</v>
      </c>
      <c r="Y27" s="31">
        <v>9.7000000000000003E-3</v>
      </c>
      <c r="Z27" s="32">
        <v>1.0000000000000004</v>
      </c>
    </row>
    <row r="28" spans="2:31">
      <c r="B28" s="35" t="s">
        <v>28</v>
      </c>
      <c r="C28" s="54">
        <v>15430</v>
      </c>
      <c r="D28" s="55"/>
      <c r="E28" s="52">
        <v>5798</v>
      </c>
      <c r="F28" s="53"/>
      <c r="G28" s="54">
        <v>4221</v>
      </c>
      <c r="H28" s="55"/>
      <c r="I28" s="52">
        <v>10047</v>
      </c>
      <c r="J28" s="53"/>
      <c r="K28" s="54">
        <v>-9786.9699999999993</v>
      </c>
      <c r="L28" s="55"/>
      <c r="M28" s="52">
        <v>13928.57</v>
      </c>
      <c r="N28" s="53"/>
      <c r="O28" s="54">
        <v>2723.66</v>
      </c>
      <c r="P28" s="55"/>
      <c r="Q28" s="52">
        <v>-4121.8</v>
      </c>
      <c r="R28" s="53"/>
      <c r="S28" s="54">
        <v>8512.93</v>
      </c>
      <c r="T28" s="55"/>
      <c r="U28" s="52">
        <v>9644.08</v>
      </c>
      <c r="V28" s="53"/>
      <c r="W28" s="54">
        <v>7084.2</v>
      </c>
      <c r="X28" s="55"/>
      <c r="Y28" s="52">
        <v>7064.16</v>
      </c>
      <c r="Z28" s="53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30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1.4026179254878967E-2</v>
      </c>
      <c r="D34" s="19">
        <v>0.70382532180868385</v>
      </c>
      <c r="E34" s="33">
        <v>6.9120188839963343E-3</v>
      </c>
      <c r="F34" s="34">
        <v>0.69594335242989391</v>
      </c>
      <c r="G34" s="18">
        <v>1.9185910668503945E-3</v>
      </c>
      <c r="H34" s="19">
        <v>0.69892062127785681</v>
      </c>
      <c r="I34" s="33">
        <v>7.2979610715733882E-3</v>
      </c>
      <c r="J34" s="34">
        <v>0.68894309195706382</v>
      </c>
      <c r="K34" s="18">
        <v>1.1421699737782889E-3</v>
      </c>
      <c r="L34" s="19">
        <v>0.71918926304413133</v>
      </c>
      <c r="M34" s="33">
        <v>7.0275730564778012E-3</v>
      </c>
      <c r="N34" s="34">
        <v>0.72863031996124616</v>
      </c>
      <c r="O34" s="18">
        <v>8.2299917819649692E-3</v>
      </c>
      <c r="P34" s="19">
        <v>0.7154625402446223</v>
      </c>
      <c r="Q34" s="33">
        <v>-6.6143666086530427E-4</v>
      </c>
      <c r="R34" s="34">
        <v>0.72319445570068386</v>
      </c>
      <c r="S34" s="18">
        <v>6.841195443158826E-3</v>
      </c>
      <c r="T34" s="19">
        <v>0.7155749532546849</v>
      </c>
      <c r="U34" s="33">
        <v>3.4862166795263088E-3</v>
      </c>
      <c r="V34" s="34">
        <v>0.70591389029034968</v>
      </c>
      <c r="W34" s="18">
        <v>5.1505448848446654E-3</v>
      </c>
      <c r="X34" s="19">
        <v>0.68429376139399078</v>
      </c>
      <c r="Y34" s="33">
        <v>-5.5816262872826592E-4</v>
      </c>
      <c r="Z34" s="34">
        <v>0.6783953376076024</v>
      </c>
    </row>
    <row r="35" spans="2:26">
      <c r="B35" s="12" t="s">
        <v>24</v>
      </c>
      <c r="C35" s="10">
        <v>1.9673820745121032E-2</v>
      </c>
      <c r="D35" s="11">
        <v>0.29617467819131615</v>
      </c>
      <c r="E35" s="29">
        <v>4.8879811160036655E-3</v>
      </c>
      <c r="F35" s="30">
        <v>0.30405664757010614</v>
      </c>
      <c r="G35" s="10">
        <v>6.2772961434891961E-3</v>
      </c>
      <c r="H35" s="11">
        <v>0.30107937872214313</v>
      </c>
      <c r="I35" s="29">
        <v>8.8560487440400119E-3</v>
      </c>
      <c r="J35" s="30">
        <v>0.31105690804293606</v>
      </c>
      <c r="K35" s="10">
        <v>-1.6428244519678288E-2</v>
      </c>
      <c r="L35" s="11">
        <v>0.28081073695586867</v>
      </c>
      <c r="M35" s="29">
        <v>1.46724269435222E-2</v>
      </c>
      <c r="N35" s="30">
        <v>0.27136968003875384</v>
      </c>
      <c r="O35" s="10">
        <v>-4.1299917819649689E-3</v>
      </c>
      <c r="P35" s="11">
        <v>0.2845374597553777</v>
      </c>
      <c r="Q35" s="29">
        <v>-5.5385633391346958E-3</v>
      </c>
      <c r="R35" s="30">
        <v>0.27680554429931603</v>
      </c>
      <c r="S35" s="10">
        <v>5.6588045568411738E-3</v>
      </c>
      <c r="T35" s="11">
        <v>0.28442504674531505</v>
      </c>
      <c r="U35" s="29">
        <v>1.041378332047369E-2</v>
      </c>
      <c r="V35" s="30">
        <v>0.29408610970965032</v>
      </c>
      <c r="W35" s="10">
        <v>4.8494551151553348E-3</v>
      </c>
      <c r="X35" s="11">
        <v>0.31570623860600927</v>
      </c>
      <c r="Y35" s="29">
        <v>1.0258162628728265E-2</v>
      </c>
      <c r="Z35" s="30">
        <v>0.32160466239239754</v>
      </c>
    </row>
    <row r="36" spans="2:26">
      <c r="B36" s="13" t="s">
        <v>22</v>
      </c>
      <c r="C36" s="14">
        <v>3.3700000000000001E-2</v>
      </c>
      <c r="D36" s="15">
        <v>1</v>
      </c>
      <c r="E36" s="31">
        <v>1.18E-2</v>
      </c>
      <c r="F36" s="32">
        <v>1</v>
      </c>
      <c r="G36" s="14">
        <v>8.1958872103395902E-3</v>
      </c>
      <c r="H36" s="15">
        <v>1</v>
      </c>
      <c r="I36" s="31">
        <v>1.61540098156134E-2</v>
      </c>
      <c r="J36" s="32">
        <v>0.99999999999999989</v>
      </c>
      <c r="K36" s="14">
        <v>-1.5286074545899999E-2</v>
      </c>
      <c r="L36" s="15">
        <v>1</v>
      </c>
      <c r="M36" s="31">
        <v>2.1700000000000001E-2</v>
      </c>
      <c r="N36" s="32">
        <v>1</v>
      </c>
      <c r="O36" s="14">
        <v>4.1000000000000003E-3</v>
      </c>
      <c r="P36" s="15">
        <v>1</v>
      </c>
      <c r="Q36" s="31">
        <v>-6.1999999999999998E-3</v>
      </c>
      <c r="R36" s="32">
        <v>0.99999999999999989</v>
      </c>
      <c r="S36" s="14">
        <v>1.2500000000000001E-2</v>
      </c>
      <c r="T36" s="15">
        <v>1</v>
      </c>
      <c r="U36" s="31">
        <v>1.3899999999999999E-2</v>
      </c>
      <c r="V36" s="32">
        <v>1</v>
      </c>
      <c r="W36" s="14">
        <v>0.01</v>
      </c>
      <c r="X36" s="15">
        <v>1</v>
      </c>
      <c r="Y36" s="31">
        <v>9.7000000000000003E-3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30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3.1565539492122097E-2</v>
      </c>
      <c r="D41" s="19">
        <v>0.95453127847259067</v>
      </c>
      <c r="E41" s="33">
        <v>1.0696329760413884E-2</v>
      </c>
      <c r="F41" s="34">
        <v>0.9528563978267961</v>
      </c>
      <c r="G41" s="18">
        <v>8.5865649156495836E-3</v>
      </c>
      <c r="H41" s="19">
        <v>0.95220860599671853</v>
      </c>
      <c r="I41" s="33">
        <v>1.5374791204459597E-2</v>
      </c>
      <c r="J41" s="34">
        <v>0.93383423761791817</v>
      </c>
      <c r="K41" s="18">
        <v>-1.5492335801459015E-2</v>
      </c>
      <c r="L41" s="19">
        <v>0.92950421012988338</v>
      </c>
      <c r="M41" s="33">
        <v>2.0511828412562771E-2</v>
      </c>
      <c r="N41" s="34">
        <v>0.92659926018046423</v>
      </c>
      <c r="O41" s="18">
        <v>2.5757227898884618E-3</v>
      </c>
      <c r="P41" s="19">
        <v>0.92551422933976824</v>
      </c>
      <c r="Q41" s="33">
        <v>-6.0186251776872379E-3</v>
      </c>
      <c r="R41" s="34">
        <v>0.92285340632081692</v>
      </c>
      <c r="S41" s="18">
        <v>1.1684347411388773E-2</v>
      </c>
      <c r="T41" s="19">
        <v>0.92276885264753794</v>
      </c>
      <c r="U41" s="33">
        <v>1.4486720119649771E-2</v>
      </c>
      <c r="V41" s="34">
        <v>0.91424522946327913</v>
      </c>
      <c r="W41" s="18">
        <v>8.6265437883803111E-3</v>
      </c>
      <c r="X41" s="19">
        <v>0.90268126890039102</v>
      </c>
      <c r="Y41" s="33">
        <v>9.1847228178463438E-3</v>
      </c>
      <c r="Z41" s="34">
        <v>0.89985818845892118</v>
      </c>
    </row>
    <row r="42" spans="2:26">
      <c r="B42" s="12" t="s">
        <v>26</v>
      </c>
      <c r="C42" s="10">
        <v>2.1344605078778998E-3</v>
      </c>
      <c r="D42" s="11">
        <v>4.5468721527409293E-2</v>
      </c>
      <c r="E42" s="29">
        <v>1.1036702395861165E-3</v>
      </c>
      <c r="F42" s="30">
        <v>4.7143602173203888E-2</v>
      </c>
      <c r="G42" s="10">
        <v>-3.9067770530999289E-4</v>
      </c>
      <c r="H42" s="11">
        <v>4.7791394003281439E-2</v>
      </c>
      <c r="I42" s="29">
        <v>7.7921861115380566E-4</v>
      </c>
      <c r="J42" s="30">
        <v>6.6165762382081883E-2</v>
      </c>
      <c r="K42" s="10">
        <v>2.0626125555901829E-4</v>
      </c>
      <c r="L42" s="11">
        <v>7.0495789870116607E-2</v>
      </c>
      <c r="M42" s="29">
        <v>1.1881715874372271E-3</v>
      </c>
      <c r="N42" s="30">
        <v>7.3400739819535751E-2</v>
      </c>
      <c r="O42" s="10">
        <v>1.5242772101115392E-3</v>
      </c>
      <c r="P42" s="11">
        <v>7.4485770660231751E-2</v>
      </c>
      <c r="Q42" s="29">
        <v>-1.813748223127616E-4</v>
      </c>
      <c r="R42" s="30">
        <v>7.7146593679183098E-2</v>
      </c>
      <c r="S42" s="10">
        <v>8.156525886112286E-4</v>
      </c>
      <c r="T42" s="11">
        <v>7.7231147352462087E-2</v>
      </c>
      <c r="U42" s="29">
        <v>-5.867201196497724E-4</v>
      </c>
      <c r="V42" s="30">
        <v>8.5754770536720912E-2</v>
      </c>
      <c r="W42" s="10">
        <v>1.3734562116196891E-3</v>
      </c>
      <c r="X42" s="11">
        <v>9.7318731099609063E-2</v>
      </c>
      <c r="Y42" s="29">
        <v>5.1527718215365692E-4</v>
      </c>
      <c r="Z42" s="30">
        <v>0.10014181154107873</v>
      </c>
    </row>
    <row r="43" spans="2:26">
      <c r="B43" s="13" t="s">
        <v>22</v>
      </c>
      <c r="C43" s="14">
        <v>3.3700000000000001E-2</v>
      </c>
      <c r="D43" s="15">
        <v>1</v>
      </c>
      <c r="E43" s="31">
        <v>1.18E-2</v>
      </c>
      <c r="F43" s="32">
        <v>1</v>
      </c>
      <c r="G43" s="14">
        <v>8.1958872103395902E-3</v>
      </c>
      <c r="H43" s="15">
        <v>1</v>
      </c>
      <c r="I43" s="31">
        <v>1.61540098156134E-2</v>
      </c>
      <c r="J43" s="32">
        <v>1</v>
      </c>
      <c r="K43" s="14">
        <v>-1.5286074545899999E-2</v>
      </c>
      <c r="L43" s="15">
        <v>1</v>
      </c>
      <c r="M43" s="31">
        <v>2.1700000000000001E-2</v>
      </c>
      <c r="N43" s="32">
        <v>1</v>
      </c>
      <c r="O43" s="14">
        <v>4.1000000000000003E-3</v>
      </c>
      <c r="P43" s="15">
        <v>1</v>
      </c>
      <c r="Q43" s="31">
        <v>-6.1999999999999998E-3</v>
      </c>
      <c r="R43" s="32">
        <v>1</v>
      </c>
      <c r="S43" s="14">
        <v>1.2500000000000001E-2</v>
      </c>
      <c r="T43" s="15">
        <v>1</v>
      </c>
      <c r="U43" s="31">
        <v>1.3899999999999999E-2</v>
      </c>
      <c r="V43" s="32">
        <v>1</v>
      </c>
      <c r="W43" s="14">
        <v>0.01</v>
      </c>
      <c r="X43" s="15">
        <v>1</v>
      </c>
      <c r="Y43" s="31">
        <v>9.7000000000000003E-3</v>
      </c>
      <c r="Z43" s="32">
        <v>0.99999999999999989</v>
      </c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27</v>
      </c>
      <c r="C46" s="48" t="str">
        <f ca="1">CONCATENATE(INDIRECT(CONCATENATE($C$2,C4))," - ",INDIRECT(CONCATENATE($C$2,G4))," ",$B$4)</f>
        <v>ינואר - מרץ 2019</v>
      </c>
      <c r="D46" s="49"/>
      <c r="E46" s="50" t="str">
        <f ca="1">CONCATENATE(INDIRECT(CONCATENATE($C$2,C4))," - ",INDIRECT(CONCATENATE($C$2,M4))," ",$B$4)</f>
        <v>ינואר - יוני 2019</v>
      </c>
      <c r="F46" s="51"/>
      <c r="G46" s="48" t="str">
        <f ca="1">CONCATENATE(INDIRECT(CONCATENATE($C$2,C4))," - ",INDIRECT(CONCATENATE($C$2,S4))," ",$B$4)</f>
        <v>ינואר - ספטמבר 2019</v>
      </c>
      <c r="H46" s="49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8" t="s">
        <v>2</v>
      </c>
      <c r="I47" s="27" t="s">
        <v>1</v>
      </c>
      <c r="J47" s="28" t="s">
        <v>2</v>
      </c>
    </row>
    <row r="48" spans="2:26">
      <c r="B48" s="9" t="s">
        <v>3</v>
      </c>
      <c r="C48" s="10">
        <f>(C8+1)*(E8+1)*(G8+1)-1</f>
        <v>-4.5040660613582251E-4</v>
      </c>
      <c r="D48" s="11">
        <f>H8</f>
        <v>0.14898707433072278</v>
      </c>
      <c r="E48" s="29">
        <f t="shared" ref="E48:E66" si="0">(I8+1)*(K8+1)*(M8+1)*(C48+1)-1</f>
        <v>-4.9886906127738495E-4</v>
      </c>
      <c r="F48" s="30">
        <f>N8</f>
        <v>0.14893441938595556</v>
      </c>
      <c r="G48" s="10">
        <f>(O8+1)*(Q8+1)*(S8+1)*(E48+1)-1</f>
        <v>-6.7267308712715135E-4</v>
      </c>
      <c r="H48" s="11">
        <f>T8</f>
        <v>0.13069226326556849</v>
      </c>
      <c r="I48" s="29">
        <f>(Y8+1)*(U8+1)*(W8+1)*(G48+1)-1</f>
        <v>-8.3657647114243616E-4</v>
      </c>
      <c r="J48" s="30">
        <f>Z8</f>
        <v>0.1094320225652014</v>
      </c>
    </row>
    <row r="49" spans="2:10">
      <c r="B49" s="12" t="s">
        <v>4</v>
      </c>
      <c r="C49" s="10">
        <f t="shared" ref="C49:C67" si="1">(C9+1)*(E9+1)*(G9+1)-1</f>
        <v>4.659409149820215E-3</v>
      </c>
      <c r="D49" s="11">
        <f t="shared" ref="D49:D67" si="2">H9</f>
        <v>0.16151973511454901</v>
      </c>
      <c r="E49" s="29">
        <f t="shared" si="0"/>
        <v>7.0112596050082576E-3</v>
      </c>
      <c r="F49" s="30">
        <f t="shared" ref="F49:F67" si="3">N9</f>
        <v>0.18482578697552868</v>
      </c>
      <c r="G49" s="10">
        <f t="shared" ref="G49:G67" si="4">(O9+1)*(Q9+1)*(S9+1)*(E49+1)-1</f>
        <v>1.2093733355077019E-2</v>
      </c>
      <c r="H49" s="11">
        <f t="shared" ref="H49:H66" si="5">T9</f>
        <v>0.18169921809277814</v>
      </c>
      <c r="I49" s="29">
        <f t="shared" ref="I49:I67" si="6">(Y9+1)*(U9+1)*(W9+1)*(G49+1)-1</f>
        <v>1.3217396311856477E-2</v>
      </c>
      <c r="J49" s="30">
        <f t="shared" ref="J49:J67" si="7">Z9</f>
        <v>0.16709302508619053</v>
      </c>
    </row>
    <row r="50" spans="2:10">
      <c r="B50" s="12" t="s">
        <v>5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6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7</v>
      </c>
      <c r="C52" s="10">
        <f t="shared" si="1"/>
        <v>7.8053904302548549E-3</v>
      </c>
      <c r="D52" s="11">
        <f t="shared" si="2"/>
        <v>0.2408155718087478</v>
      </c>
      <c r="E52" s="29">
        <f t="shared" si="0"/>
        <v>1.3443702392652135E-2</v>
      </c>
      <c r="F52" s="30">
        <f t="shared" si="3"/>
        <v>0.27091296277109034</v>
      </c>
      <c r="G52" s="10">
        <f t="shared" si="4"/>
        <v>1.7201640330032797E-2</v>
      </c>
      <c r="H52" s="11">
        <f t="shared" si="5"/>
        <v>0.27322689437856024</v>
      </c>
      <c r="I52" s="29">
        <f t="shared" si="6"/>
        <v>1.8490743040179947E-2</v>
      </c>
      <c r="J52" s="30">
        <f t="shared" si="7"/>
        <v>0.26459229446602844</v>
      </c>
    </row>
    <row r="53" spans="2:10">
      <c r="B53" s="12" t="s">
        <v>8</v>
      </c>
      <c r="C53" s="10">
        <f t="shared" si="1"/>
        <v>2.7096219985001113E-4</v>
      </c>
      <c r="D53" s="11">
        <f t="shared" si="2"/>
        <v>3.8489045036848098E-3</v>
      </c>
      <c r="E53" s="29">
        <f t="shared" si="0"/>
        <v>4.5774478208393532E-4</v>
      </c>
      <c r="F53" s="30">
        <f t="shared" si="3"/>
        <v>5.7582754486608361E-3</v>
      </c>
      <c r="G53" s="10">
        <f t="shared" si="4"/>
        <v>6.3297256274008618E-4</v>
      </c>
      <c r="H53" s="11">
        <f t="shared" si="5"/>
        <v>5.5422034894891462E-3</v>
      </c>
      <c r="I53" s="29">
        <f t="shared" si="6"/>
        <v>7.362368463150748E-4</v>
      </c>
      <c r="J53" s="30">
        <f t="shared" si="7"/>
        <v>5.8929401452346162E-3</v>
      </c>
    </row>
    <row r="54" spans="2:10">
      <c r="B54" s="12" t="s">
        <v>9</v>
      </c>
      <c r="C54" s="10">
        <f t="shared" si="1"/>
        <v>1.0571511636930486E-2</v>
      </c>
      <c r="D54" s="11">
        <f t="shared" si="2"/>
        <v>0.16175437944450849</v>
      </c>
      <c r="E54" s="29">
        <f t="shared" si="0"/>
        <v>1.8414223894762882E-2</v>
      </c>
      <c r="F54" s="30">
        <f t="shared" si="3"/>
        <v>0.16663617556242638</v>
      </c>
      <c r="G54" s="10">
        <f t="shared" si="4"/>
        <v>2.1626360538235412E-2</v>
      </c>
      <c r="H54" s="11">
        <f t="shared" si="5"/>
        <v>0.18006900984560606</v>
      </c>
      <c r="I54" s="29">
        <f t="shared" si="6"/>
        <v>3.1173947043413586E-2</v>
      </c>
      <c r="J54" s="30">
        <f t="shared" si="7"/>
        <v>0.18062784477793645</v>
      </c>
    </row>
    <row r="55" spans="2:10">
      <c r="B55" s="12" t="s">
        <v>10</v>
      </c>
      <c r="C55" s="10">
        <f t="shared" si="1"/>
        <v>1.1258505857962398E-2</v>
      </c>
      <c r="D55" s="11">
        <f t="shared" si="2"/>
        <v>0.2086246152070225</v>
      </c>
      <c r="E55" s="29">
        <f t="shared" si="0"/>
        <v>1.1544336105224984E-2</v>
      </c>
      <c r="F55" s="30">
        <f t="shared" si="3"/>
        <v>0.11273175444494413</v>
      </c>
      <c r="G55" s="10">
        <f t="shared" si="4"/>
        <v>8.4047323700089382E-3</v>
      </c>
      <c r="H55" s="11">
        <f t="shared" si="5"/>
        <v>0.11944284964686057</v>
      </c>
      <c r="I55" s="29">
        <f t="shared" si="6"/>
        <v>1.7178933004562413E-2</v>
      </c>
      <c r="J55" s="30">
        <f t="shared" si="7"/>
        <v>0.13677829581551201</v>
      </c>
    </row>
    <row r="56" spans="2:10">
      <c r="B56" s="12" t="s">
        <v>11</v>
      </c>
      <c r="C56" s="10">
        <f t="shared" si="1"/>
        <v>1.4343967563845705E-3</v>
      </c>
      <c r="D56" s="11">
        <f t="shared" si="2"/>
        <v>3.2301754602456795E-2</v>
      </c>
      <c r="E56" s="29">
        <f t="shared" si="0"/>
        <v>1.7206843843862174E-3</v>
      </c>
      <c r="F56" s="30">
        <f t="shared" si="3"/>
        <v>5.1199698117257116E-2</v>
      </c>
      <c r="G56" s="10">
        <f t="shared" si="4"/>
        <v>1.5273362604872887E-4</v>
      </c>
      <c r="H56" s="11">
        <f t="shared" si="5"/>
        <v>4.6172930275320413E-2</v>
      </c>
      <c r="I56" s="29">
        <f t="shared" si="6"/>
        <v>2.1651330642171729E-3</v>
      </c>
      <c r="J56" s="30">
        <f t="shared" si="7"/>
        <v>4.7578443563760821E-2</v>
      </c>
    </row>
    <row r="57" spans="2:10">
      <c r="B57" s="12" t="s">
        <v>12</v>
      </c>
      <c r="C57" s="10">
        <f t="shared" si="1"/>
        <v>-4.6248178515939653E-4</v>
      </c>
      <c r="D57" s="11">
        <f t="shared" si="2"/>
        <v>1.6523915501947241E-2</v>
      </c>
      <c r="E57" s="29">
        <f t="shared" si="0"/>
        <v>-4.9333901355574916E-4</v>
      </c>
      <c r="F57" s="30">
        <f t="shared" si="3"/>
        <v>1.8867783864221433E-2</v>
      </c>
      <c r="G57" s="10">
        <f t="shared" si="4"/>
        <v>-5.4496103858414635E-4</v>
      </c>
      <c r="H57" s="11">
        <f t="shared" si="5"/>
        <v>2.027505264304777E-2</v>
      </c>
      <c r="I57" s="29">
        <f t="shared" si="6"/>
        <v>-4.8291934015054494E-4</v>
      </c>
      <c r="J57" s="30">
        <f t="shared" si="7"/>
        <v>3.3340195044151151E-2</v>
      </c>
    </row>
    <row r="58" spans="2:10">
      <c r="B58" s="12" t="s">
        <v>13</v>
      </c>
      <c r="C58" s="10">
        <f t="shared" si="1"/>
        <v>1.2482141036329608E-6</v>
      </c>
      <c r="D58" s="11">
        <f t="shared" si="2"/>
        <v>3.8575649655180682E-6</v>
      </c>
      <c r="E58" s="29">
        <f t="shared" si="0"/>
        <v>-1.3072594706731167E-6</v>
      </c>
      <c r="F58" s="30">
        <f t="shared" si="3"/>
        <v>1.4469828980887007E-6</v>
      </c>
      <c r="G58" s="10">
        <f t="shared" si="4"/>
        <v>7.5389689171423413E-6</v>
      </c>
      <c r="H58" s="11">
        <f t="shared" si="5"/>
        <v>1.32225099447243E-5</v>
      </c>
      <c r="I58" s="29">
        <f t="shared" si="6"/>
        <v>9.92090994356154E-6</v>
      </c>
      <c r="J58" s="30">
        <f t="shared" si="7"/>
        <v>1.3341709151135007E-5</v>
      </c>
    </row>
    <row r="59" spans="2:10">
      <c r="B59" s="12" t="s">
        <v>14</v>
      </c>
      <c r="C59" s="10">
        <f t="shared" si="1"/>
        <v>1.874539436492384E-2</v>
      </c>
      <c r="D59" s="11">
        <f t="shared" si="2"/>
        <v>2.9218864418245091E-3</v>
      </c>
      <c r="E59" s="29">
        <f t="shared" si="0"/>
        <v>2.4127396775389887E-2</v>
      </c>
      <c r="F59" s="30">
        <f t="shared" si="3"/>
        <v>1.0042512196616568E-3</v>
      </c>
      <c r="G59" s="10">
        <f t="shared" si="4"/>
        <v>2.7660737035411387E-2</v>
      </c>
      <c r="H59" s="11">
        <f t="shared" si="5"/>
        <v>3.3655931465646658E-3</v>
      </c>
      <c r="I59" s="29">
        <f t="shared" si="6"/>
        <v>3.9759262966580833E-2</v>
      </c>
      <c r="J59" s="30">
        <f t="shared" si="7"/>
        <v>5.7228449709331598E-3</v>
      </c>
    </row>
    <row r="60" spans="2:10">
      <c r="B60" s="12" t="s">
        <v>15</v>
      </c>
      <c r="C60" s="10">
        <f t="shared" si="1"/>
        <v>-2.9063500627979355E-4</v>
      </c>
      <c r="D60" s="11">
        <f t="shared" si="2"/>
        <v>4.6872877468910455E-4</v>
      </c>
      <c r="E60" s="29">
        <f t="shared" si="0"/>
        <v>-4.4689777230344507E-4</v>
      </c>
      <c r="F60" s="30">
        <f t="shared" si="3"/>
        <v>4.0326046104536639E-4</v>
      </c>
      <c r="G60" s="10">
        <f t="shared" si="4"/>
        <v>-1.3609887989406433E-3</v>
      </c>
      <c r="H60" s="11">
        <f t="shared" si="5"/>
        <v>6.7367529916098341E-4</v>
      </c>
      <c r="I60" s="29">
        <f t="shared" si="6"/>
        <v>-2.3259799590338304E-3</v>
      </c>
      <c r="J60" s="30">
        <f t="shared" si="7"/>
        <v>2.5922872688631217E-4</v>
      </c>
    </row>
    <row r="61" spans="2:10">
      <c r="B61" s="12" t="s">
        <v>16</v>
      </c>
      <c r="C61" s="10">
        <f t="shared" si="1"/>
        <v>2.7633186470810145E-5</v>
      </c>
      <c r="D61" s="11">
        <f t="shared" si="2"/>
        <v>0</v>
      </c>
      <c r="E61" s="29">
        <f t="shared" si="0"/>
        <v>2.7633186470810145E-5</v>
      </c>
      <c r="F61" s="30">
        <f t="shared" si="3"/>
        <v>0</v>
      </c>
      <c r="G61" s="10">
        <f t="shared" si="4"/>
        <v>2.7633186470810145E-5</v>
      </c>
      <c r="H61" s="11">
        <f t="shared" si="5"/>
        <v>0</v>
      </c>
      <c r="I61" s="29">
        <f t="shared" si="6"/>
        <v>2.7633186470810145E-5</v>
      </c>
      <c r="J61" s="30">
        <f t="shared" si="7"/>
        <v>0</v>
      </c>
    </row>
    <row r="62" spans="2:10">
      <c r="B62" s="12" t="s">
        <v>17</v>
      </c>
      <c r="C62" s="10">
        <f t="shared" si="1"/>
        <v>2.4545806752240829E-4</v>
      </c>
      <c r="D62" s="11">
        <f t="shared" si="2"/>
        <v>2.0323174052425341E-2</v>
      </c>
      <c r="E62" s="29">
        <f t="shared" si="0"/>
        <v>1.2178430956544251E-3</v>
      </c>
      <c r="F62" s="30">
        <f t="shared" si="3"/>
        <v>3.6260981291717523E-2</v>
      </c>
      <c r="G62" s="10">
        <f t="shared" si="4"/>
        <v>1.8949533820054043E-3</v>
      </c>
      <c r="H62" s="11">
        <f t="shared" si="5"/>
        <v>3.6808436511819094E-2</v>
      </c>
      <c r="I62" s="29">
        <f t="shared" si="6"/>
        <v>2.3774755985492835E-3</v>
      </c>
      <c r="J62" s="30">
        <f t="shared" si="7"/>
        <v>3.9097820705929431E-2</v>
      </c>
    </row>
    <row r="63" spans="2:10">
      <c r="B63" s="12" t="s">
        <v>18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</row>
    <row r="64" spans="2:10">
      <c r="B64" s="12" t="s">
        <v>19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0">
      <c r="B65" s="12" t="s">
        <v>20</v>
      </c>
      <c r="C65" s="10">
        <f t="shared" si="1"/>
        <v>3.7788249950265751E-5</v>
      </c>
      <c r="D65" s="11">
        <f t="shared" si="2"/>
        <v>1.9064026524562229E-3</v>
      </c>
      <c r="E65" s="29">
        <f t="shared" si="0"/>
        <v>6.1148887850803746E-5</v>
      </c>
      <c r="F65" s="30">
        <f t="shared" si="3"/>
        <v>2.4632034745926687E-3</v>
      </c>
      <c r="G65" s="10">
        <f t="shared" si="4"/>
        <v>3.5068515307656867E-5</v>
      </c>
      <c r="H65" s="11">
        <f t="shared" si="5"/>
        <v>2.0186508952794728E-3</v>
      </c>
      <c r="I65" s="29">
        <f t="shared" si="6"/>
        <v>-4.4263207681360939E-6</v>
      </c>
      <c r="J65" s="30">
        <f t="shared" si="7"/>
        <v>9.5717024230847301E-3</v>
      </c>
    </row>
    <row r="66" spans="2:10">
      <c r="B66" s="12" t="s">
        <v>21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0">
      <c r="B67" s="13" t="s">
        <v>32</v>
      </c>
      <c r="C67" s="43">
        <f t="shared" si="1"/>
        <v>5.446971925491817E-2</v>
      </c>
      <c r="D67" s="44">
        <f t="shared" si="2"/>
        <v>1</v>
      </c>
      <c r="E67" s="37">
        <f>(I27+1)*(K27+1)*(M27+1)*(C67+1)-1</f>
        <v>7.8020751746923578E-2</v>
      </c>
      <c r="F67" s="38">
        <f t="shared" si="3"/>
        <v>0.99999999999999967</v>
      </c>
      <c r="G67" s="43">
        <f t="shared" si="4"/>
        <v>8.9176123691754983E-2</v>
      </c>
      <c r="H67" s="15">
        <v>1</v>
      </c>
      <c r="I67" s="37">
        <f t="shared" si="6"/>
        <v>0.12617780916591403</v>
      </c>
      <c r="J67" s="38">
        <f t="shared" si="7"/>
        <v>1.0000000000000004</v>
      </c>
    </row>
    <row r="68" spans="2:10">
      <c r="B68" s="35" t="s">
        <v>28</v>
      </c>
      <c r="C68" s="54">
        <f>C28+E28+G28</f>
        <v>25449</v>
      </c>
      <c r="D68" s="55"/>
      <c r="E68" s="52">
        <f>I28+K28+M28+C68</f>
        <v>39637.599999999999</v>
      </c>
      <c r="F68" s="53"/>
      <c r="G68" s="54">
        <f>O28+Q28+S28+E68</f>
        <v>46752.39</v>
      </c>
      <c r="H68" s="55"/>
      <c r="I68" s="52">
        <f>G68+U28+W28+Y28</f>
        <v>70544.83</v>
      </c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27</v>
      </c>
      <c r="C71" s="48" t="str">
        <f ca="1">CONCATENATE(INDIRECT(CONCATENATE($C$2,$C$4))," - ",INDIRECT(CONCATENATE($C$2,$G$4))," ",$B$4)</f>
        <v>ינואר - מרץ 2019</v>
      </c>
      <c r="D71" s="49"/>
      <c r="E71" s="50" t="str">
        <f ca="1">CONCATENATE(INDIRECT(CONCATENATE($C$2,$C$4))," - ",INDIRECT(CONCATENATE($C$2,$M4))," ",$B$4)</f>
        <v>ינואר - יוני 2019</v>
      </c>
      <c r="F71" s="51"/>
      <c r="G71" s="48" t="str">
        <f ca="1">CONCATENATE(INDIRECT(CONCATENATE($C$2,$C$4))," - ",INDIRECT(CONCATENATE($C$2,$S$4))," ",$B$4)</f>
        <v>ינואר - ספטמבר 2019</v>
      </c>
      <c r="H71" s="49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8" t="s">
        <v>2</v>
      </c>
      <c r="I72" s="27" t="s">
        <v>1</v>
      </c>
      <c r="J72" s="28" t="s">
        <v>2</v>
      </c>
    </row>
    <row r="73" spans="2:10">
      <c r="B73" s="9" t="s">
        <v>23</v>
      </c>
      <c r="C73" s="18">
        <f>(C34+1)*(E34+1)*(G34+1)-1</f>
        <v>2.2994096267410669E-2</v>
      </c>
      <c r="D73" s="19">
        <f>H34</f>
        <v>0.69892062127785681</v>
      </c>
      <c r="E73" s="33">
        <f t="shared" ref="E73:E74" si="8">(I34+1)*(K34+1)*(M34+1)*(C73+1)-1</f>
        <v>3.8886730852360607E-2</v>
      </c>
      <c r="F73" s="34">
        <f>N34</f>
        <v>0.72863031996124616</v>
      </c>
      <c r="G73" s="18">
        <f>(O34+1)*(Q34+1)*(S34+1)*(E73+1)-1</f>
        <v>5.3904926957214272E-2</v>
      </c>
      <c r="H73" s="19">
        <f>T34</f>
        <v>0.7155749532546849</v>
      </c>
      <c r="I73" s="33">
        <f>(U34+1)*(W34+1)*(Y34+1)*(G73+1)-1</f>
        <v>6.2432834865659315E-2</v>
      </c>
      <c r="J73" s="34">
        <f>Z34</f>
        <v>0.6783953376076024</v>
      </c>
    </row>
    <row r="74" spans="2:10">
      <c r="B74" s="12" t="s">
        <v>24</v>
      </c>
      <c r="C74" s="18">
        <f t="shared" ref="C74:C75" si="9">(C35+1)*(E35+1)*(G35+1)-1</f>
        <v>3.1090048630838085E-2</v>
      </c>
      <c r="D74" s="19">
        <f t="shared" ref="D74:D75" si="10">H35</f>
        <v>0.30107937872214313</v>
      </c>
      <c r="E74" s="33">
        <f t="shared" si="8"/>
        <v>3.8144256006200195E-2</v>
      </c>
      <c r="F74" s="34">
        <f t="shared" ref="F74:F75" si="11">N35</f>
        <v>0.27136968003875384</v>
      </c>
      <c r="G74" s="18">
        <f t="shared" ref="G74:G75" si="12">(O35+1)*(Q35+1)*(S35+1)*(E74+1)-1</f>
        <v>3.3948638179281732E-2</v>
      </c>
      <c r="H74" s="19">
        <f t="shared" ref="H74:H75" si="13">T35</f>
        <v>0.28442504674531505</v>
      </c>
      <c r="I74" s="33">
        <f t="shared" ref="I74:I75" si="14">(U35+1)*(W35+1)*(Y35+1)*(G74+1)-1</f>
        <v>6.055109552627691E-2</v>
      </c>
      <c r="J74" s="34">
        <f t="shared" ref="J74:J75" si="15">Z35</f>
        <v>0.32160466239239754</v>
      </c>
    </row>
    <row r="75" spans="2:10">
      <c r="B75" s="13" t="s">
        <v>32</v>
      </c>
      <c r="C75" s="41">
        <f t="shared" si="9"/>
        <v>5.446971925491817E-2</v>
      </c>
      <c r="D75" s="42">
        <f t="shared" si="10"/>
        <v>1</v>
      </c>
      <c r="E75" s="39">
        <f>(I36+1)*(K36+1)*(M36+1)*(C75+1)-1</f>
        <v>7.8020751746923578E-2</v>
      </c>
      <c r="F75" s="40">
        <f t="shared" si="11"/>
        <v>1</v>
      </c>
      <c r="G75" s="41">
        <f t="shared" si="12"/>
        <v>8.9176123691754983E-2</v>
      </c>
      <c r="H75" s="42">
        <f t="shared" si="13"/>
        <v>1</v>
      </c>
      <c r="I75" s="39">
        <f t="shared" si="14"/>
        <v>0.12617780916591426</v>
      </c>
      <c r="J75" s="40">
        <f t="shared" si="1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27</v>
      </c>
      <c r="C78" s="48" t="str">
        <f ca="1">CONCATENATE(INDIRECT(CONCATENATE($C$2,$C$4))," - ",INDIRECT(CONCATENATE($C$2,$G$4))," ",$B$4)</f>
        <v>ינואר - מרץ 2019</v>
      </c>
      <c r="D78" s="49"/>
      <c r="E78" s="50" t="str">
        <f ca="1">CONCATENATE(INDIRECT(CONCATENATE($C$2,$C$4))," - ",INDIRECT(CONCATENATE($C$2,$M$4))," ",$B$4)</f>
        <v>ינואר - יוני 2019</v>
      </c>
      <c r="F78" s="51"/>
      <c r="G78" s="48" t="str">
        <f ca="1">CONCATENATE(INDIRECT(CONCATENATE($C$2,$C$4))," - ",INDIRECT(CONCATENATE($C$2,$S$4))," ",$B$4)</f>
        <v>ינואר - ספטמבר 2019</v>
      </c>
      <c r="H78" s="49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1</v>
      </c>
      <c r="D79" s="8" t="s">
        <v>2</v>
      </c>
      <c r="E79" s="27" t="s">
        <v>1</v>
      </c>
      <c r="F79" s="28" t="s">
        <v>2</v>
      </c>
      <c r="G79" s="7" t="s">
        <v>1</v>
      </c>
      <c r="H79" s="8" t="s">
        <v>2</v>
      </c>
      <c r="I79" s="27" t="s">
        <v>1</v>
      </c>
      <c r="J79" s="28" t="s">
        <v>2</v>
      </c>
    </row>
    <row r="80" spans="2:10">
      <c r="B80" s="9" t="s">
        <v>25</v>
      </c>
      <c r="C80" s="18">
        <f>(C41+1)*(E41+1)*(G41+1)-1</f>
        <v>5.1551852999899506E-2</v>
      </c>
      <c r="D80" s="19">
        <f>H41</f>
        <v>0.95220860599671853</v>
      </c>
      <c r="E80" s="33">
        <f t="shared" ref="E80:E82" si="16">(I41+1)*(K41+1)*(M41+1)*(C80+1)-1</f>
        <v>7.2739356339370564E-2</v>
      </c>
      <c r="F80" s="34">
        <f>N41</f>
        <v>0.92659926018046423</v>
      </c>
      <c r="G80" s="18">
        <f>(O41+1)*(Q41+1)*(S41+1)*(E80+1)-1</f>
        <v>8.1520300289874337E-2</v>
      </c>
      <c r="H80" s="19">
        <f>T41</f>
        <v>0.92276885264753794</v>
      </c>
      <c r="I80" s="33">
        <f>(U41+1)*(W41+1)*(Y41+1)*(G80+1)-1</f>
        <v>0.11681722270368944</v>
      </c>
      <c r="J80" s="34">
        <f t="shared" ref="J80:J82" si="17">Z41</f>
        <v>0.89985818845892118</v>
      </c>
    </row>
    <row r="81" spans="2:10">
      <c r="B81" s="12" t="s">
        <v>26</v>
      </c>
      <c r="C81" s="18">
        <f t="shared" ref="C81:C82" si="18">(C42+1)*(E42+1)*(G42+1)-1</f>
        <v>2.8485427968689692E-3</v>
      </c>
      <c r="D81" s="19">
        <f t="shared" ref="D81:D82" si="19">H42</f>
        <v>4.7791394003281439E-2</v>
      </c>
      <c r="E81" s="33">
        <f t="shared" si="16"/>
        <v>5.0297216167471959E-3</v>
      </c>
      <c r="F81" s="34">
        <f t="shared" ref="F81:F82" si="20">N42</f>
        <v>7.3400739819535751E-2</v>
      </c>
      <c r="G81" s="18">
        <f t="shared" ref="G81:G82" si="21">(O42+1)*(Q42+1)*(S42+1)*(E81+1)-1</f>
        <v>7.1999562921696292E-3</v>
      </c>
      <c r="H81" s="19">
        <f>T42</f>
        <v>7.7231147352462087E-2</v>
      </c>
      <c r="I81" s="33">
        <f t="shared" ref="I81:I82" si="22">(U42+1)*(W42+1)*(Y42+1)*(G81+1)-1</f>
        <v>8.5109402563021685E-3</v>
      </c>
      <c r="J81" s="34">
        <f t="shared" si="17"/>
        <v>0.10014181154107873</v>
      </c>
    </row>
    <row r="82" spans="2:10">
      <c r="B82" s="13" t="s">
        <v>32</v>
      </c>
      <c r="C82" s="41">
        <f t="shared" si="18"/>
        <v>5.446971925491817E-2</v>
      </c>
      <c r="D82" s="42">
        <f t="shared" si="19"/>
        <v>1</v>
      </c>
      <c r="E82" s="39">
        <f t="shared" si="16"/>
        <v>7.8020751746923578E-2</v>
      </c>
      <c r="F82" s="40">
        <f t="shared" si="20"/>
        <v>1</v>
      </c>
      <c r="G82" s="41">
        <f t="shared" si="21"/>
        <v>8.9176123691754983E-2</v>
      </c>
      <c r="H82" s="42">
        <f>T43</f>
        <v>1</v>
      </c>
      <c r="I82" s="39">
        <f t="shared" si="22"/>
        <v>0.12617780916591426</v>
      </c>
      <c r="J82" s="40">
        <f t="shared" si="17"/>
        <v>0.99999999999999989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