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J82" i="5" l="1"/>
  <c r="I82" i="5"/>
  <c r="H82" i="5"/>
  <c r="G82" i="5"/>
  <c r="J81" i="5"/>
  <c r="I81" i="5"/>
  <c r="H81" i="5"/>
  <c r="G81" i="5"/>
  <c r="J80" i="5"/>
  <c r="I80" i="5"/>
  <c r="H80" i="5"/>
  <c r="G80" i="5"/>
  <c r="J75" i="5"/>
  <c r="I75" i="5"/>
  <c r="H75" i="5"/>
  <c r="G75" i="5"/>
  <c r="J74" i="5"/>
  <c r="I74" i="5"/>
  <c r="H74" i="5"/>
  <c r="G74" i="5"/>
  <c r="J73" i="5"/>
  <c r="I73" i="5"/>
  <c r="H73" i="5"/>
  <c r="G73" i="5"/>
  <c r="G68" i="5"/>
  <c r="I68" i="5" s="1"/>
  <c r="J67" i="5"/>
  <c r="I67" i="5"/>
  <c r="G67" i="5"/>
  <c r="J66" i="5"/>
  <c r="I66" i="5"/>
  <c r="H66" i="5"/>
  <c r="G66" i="5"/>
  <c r="J65" i="5"/>
  <c r="I65" i="5"/>
  <c r="H65" i="5"/>
  <c r="G65" i="5"/>
  <c r="J64" i="5"/>
  <c r="I64" i="5"/>
  <c r="H64" i="5"/>
  <c r="G64" i="5"/>
  <c r="J63" i="5"/>
  <c r="I63" i="5"/>
  <c r="H63" i="5"/>
  <c r="G63" i="5"/>
  <c r="J62" i="5"/>
  <c r="I62" i="5"/>
  <c r="H62" i="5"/>
  <c r="G62" i="5"/>
  <c r="J61" i="5"/>
  <c r="I61" i="5"/>
  <c r="H61" i="5"/>
  <c r="G61" i="5"/>
  <c r="J60" i="5"/>
  <c r="I60" i="5"/>
  <c r="H60" i="5"/>
  <c r="G60" i="5"/>
  <c r="J59" i="5"/>
  <c r="I59" i="5"/>
  <c r="H59" i="5"/>
  <c r="G59" i="5"/>
  <c r="J58" i="5"/>
  <c r="I58" i="5"/>
  <c r="H58" i="5"/>
  <c r="G58" i="5"/>
  <c r="J57" i="5"/>
  <c r="I57" i="5"/>
  <c r="H57" i="5"/>
  <c r="G57" i="5"/>
  <c r="J56" i="5"/>
  <c r="I56" i="5"/>
  <c r="H56" i="5"/>
  <c r="G56" i="5"/>
  <c r="J55" i="5"/>
  <c r="I55" i="5"/>
  <c r="H55" i="5"/>
  <c r="G55" i="5"/>
  <c r="J54" i="5"/>
  <c r="I54" i="5"/>
  <c r="H54" i="5"/>
  <c r="G54" i="5"/>
  <c r="J53" i="5"/>
  <c r="I53" i="5"/>
  <c r="H53" i="5"/>
  <c r="G53" i="5"/>
  <c r="J52" i="5"/>
  <c r="I52" i="5"/>
  <c r="H52" i="5"/>
  <c r="G52" i="5"/>
  <c r="J51" i="5"/>
  <c r="I51" i="5"/>
  <c r="H51" i="5"/>
  <c r="G51" i="5"/>
  <c r="J50" i="5"/>
  <c r="I50" i="5"/>
  <c r="H50" i="5"/>
  <c r="G50" i="5"/>
  <c r="J49" i="5"/>
  <c r="I49" i="5"/>
  <c r="H49" i="5"/>
  <c r="G49" i="5"/>
  <c r="J48" i="5"/>
  <c r="I48" i="5"/>
  <c r="H48" i="5"/>
  <c r="G48" i="5"/>
  <c r="F67" i="5" l="1"/>
  <c r="E67" i="5"/>
  <c r="F66" i="5"/>
  <c r="E66" i="5"/>
  <c r="F65" i="5"/>
  <c r="E65" i="5"/>
  <c r="F64" i="5"/>
  <c r="E64" i="5"/>
  <c r="F63" i="5"/>
  <c r="E63" i="5"/>
  <c r="F62" i="5"/>
  <c r="E62" i="5"/>
  <c r="F61" i="5"/>
  <c r="E61" i="5"/>
  <c r="F60" i="5"/>
  <c r="E60" i="5"/>
  <c r="F59" i="5"/>
  <c r="E59" i="5"/>
  <c r="F58" i="5"/>
  <c r="E58" i="5"/>
  <c r="F57" i="5"/>
  <c r="E57" i="5"/>
  <c r="F56" i="5"/>
  <c r="E56" i="5"/>
  <c r="F55" i="5"/>
  <c r="E55" i="5"/>
  <c r="F54" i="5"/>
  <c r="E54" i="5"/>
  <c r="F53" i="5"/>
  <c r="E53" i="5"/>
  <c r="F52" i="5"/>
  <c r="E52" i="5"/>
  <c r="F51" i="5"/>
  <c r="E51" i="5"/>
  <c r="F50" i="5"/>
  <c r="E50" i="5"/>
  <c r="F49" i="5"/>
  <c r="E49" i="5"/>
  <c r="F48" i="5"/>
  <c r="E48" i="5"/>
  <c r="F75" i="5"/>
  <c r="E75" i="5"/>
  <c r="F74" i="5"/>
  <c r="E74" i="5"/>
  <c r="F73" i="5"/>
  <c r="E73" i="5"/>
  <c r="F82" i="5"/>
  <c r="E82" i="5"/>
  <c r="F81" i="5"/>
  <c r="E81" i="5"/>
  <c r="F80" i="5"/>
  <c r="E80" i="5"/>
  <c r="D82" i="5" l="1"/>
  <c r="C82" i="5"/>
  <c r="D81" i="5"/>
  <c r="C81" i="5"/>
  <c r="D80" i="5"/>
  <c r="C80" i="5"/>
  <c r="D75" i="5"/>
  <c r="C75" i="5"/>
  <c r="D74" i="5"/>
  <c r="C74" i="5"/>
  <c r="D73" i="5"/>
  <c r="C73" i="5"/>
  <c r="C68" i="5"/>
  <c r="E68" i="5" s="1"/>
  <c r="D67" i="5"/>
  <c r="C67" i="5"/>
  <c r="D66" i="5"/>
  <c r="C66" i="5"/>
  <c r="D65" i="5"/>
  <c r="C65" i="5"/>
  <c r="D64" i="5"/>
  <c r="C64" i="5"/>
  <c r="D63" i="5"/>
  <c r="C63" i="5"/>
  <c r="D62" i="5"/>
  <c r="C62" i="5"/>
  <c r="D61" i="5"/>
  <c r="C61" i="5"/>
  <c r="D60" i="5"/>
  <c r="C60" i="5"/>
  <c r="D59" i="5"/>
  <c r="C59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E4" i="5" l="1"/>
  <c r="C6" i="5"/>
  <c r="E39" i="5"/>
  <c r="E32" i="5"/>
  <c r="C39" i="5"/>
  <c r="C32" i="5"/>
  <c r="G4" i="5" l="1"/>
  <c r="E6" i="5"/>
  <c r="G39" i="5"/>
  <c r="G32" i="5"/>
  <c r="C46" i="5"/>
  <c r="I4" i="5" l="1"/>
  <c r="G6" i="5"/>
  <c r="C78" i="5"/>
  <c r="C71" i="5"/>
  <c r="I32" i="5"/>
  <c r="I39" i="5"/>
  <c r="K4" i="5" l="1"/>
  <c r="K32" i="5"/>
  <c r="K39" i="5"/>
  <c r="K6" i="5"/>
  <c r="I6" i="5"/>
  <c r="M4" i="5" l="1"/>
  <c r="E78" i="5"/>
  <c r="M32" i="5"/>
  <c r="E71" i="5"/>
  <c r="E46" i="5"/>
  <c r="M6" i="5"/>
  <c r="O4" i="5" l="1"/>
  <c r="M39" i="5"/>
  <c r="O32" i="5"/>
  <c r="O6" i="5"/>
  <c r="Q4" i="5" l="1"/>
  <c r="S4" i="5" s="1"/>
  <c r="S39" i="5"/>
  <c r="Q32" i="5"/>
  <c r="G71" i="5"/>
  <c r="G46" i="5"/>
  <c r="S32" i="5"/>
  <c r="O39" i="5"/>
  <c r="Q6" i="5"/>
  <c r="U4" i="5" l="1"/>
  <c r="G78" i="5"/>
  <c r="S6" i="5"/>
  <c r="U32" i="5"/>
  <c r="Q39" i="5"/>
  <c r="U39" i="5"/>
  <c r="W4" i="5" l="1"/>
  <c r="U6" i="5"/>
  <c r="W39" i="5"/>
  <c r="W32" i="5"/>
  <c r="Y4" i="5" l="1"/>
  <c r="Y32" i="5"/>
  <c r="I78" i="5"/>
  <c r="I46" i="5"/>
  <c r="Y6" i="5"/>
  <c r="W6" i="5"/>
  <c r="Y39" i="5"/>
  <c r="I71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<sst xmlns="http://schemas.openxmlformats.org/spreadsheetml/2006/main" count="179" uniqueCount="47">
  <si>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</si>
  <si>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</si>
  <si>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</si>
  <si>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</si>
  <si>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</si>
  <si>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</si>
  <si>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</si>
  <si>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</si>
  <si>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</si>
  <si>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</si>
  <si>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</si>
  <si>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</si>
  <si>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</si>
  <si>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</si>
  <si>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</si>
  <si>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</si>
  <si>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</si>
  <si>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</si>
  <si>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</si>
  <si>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</si>
  <si>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</si>
  <si>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</si>
  <si>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</si>
  <si>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</si>
  <si>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</si>
  <si>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</si>
  <si>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</si>
  <si>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</si>
  <si>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</si>
  <si>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</si>
  <si>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</si>
  <si>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</si>
  <si>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</si>
  <si>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</si>
  <si>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</si>
  <si>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</si>
  <si>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</si>
  <si>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</si>
  <si>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</si>
  <si>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</si>
  <si>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</si>
  <si>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</si>
  <si>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</si>
  <si>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</si>
  <si>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</si>
  <si>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</si>
  <si>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לתגמולים ולפיצויים- מסלול חו"ל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</si>
</sst>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08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6" borderId="18" applyNumberFormat="0" applyProtection="0">
      <alignment horizontal="left" vertical="center" indent="1"/>
    </xf>
    <xf numFmtId="4" fontId="23" fillId="6" borderId="18" applyNumberFormat="0" applyProtection="0">
      <alignment horizontal="left" vertical="center" indent="1"/>
    </xf>
    <xf numFmtId="4" fontId="23" fillId="0" borderId="18" applyNumberFormat="0" applyProtection="0">
      <alignment horizontal="right" vertical="center"/>
    </xf>
    <xf numFmtId="4" fontId="23" fillId="7" borderId="18" applyNumberFormat="0" applyProtection="0">
      <alignment horizontal="left" vertical="center" indent="1"/>
    </xf>
  </cellStyleXfs>
  <cellXfs count="56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6" xfId="421" applyNumberFormat="1" applyFont="1" applyFill="1" applyBorder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</cellXfs>
  <cellStyles count="508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aggItem" xfId="507"/>
    <cellStyle name="SAPBEXstdData 2" xfId="506"/>
    <cellStyle name="SAPBEXstdItem" xfId="504"/>
    <cellStyle name="SAPBEXstdItem 2" xfId="505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2019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53" t="s">
        <v>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5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2019</v>
      </c>
      <c r="D6" s="4"/>
      <c r="E6" s="25" t="str">
        <f ca="1">CONCATENATE(INDIRECT(CONCATENATE($C$2,E4))," ",$B$4)</f>
        <v>פברואר 2019</v>
      </c>
      <c r="F6" s="26"/>
      <c r="G6" s="3" t="str">
        <f ca="1">CONCATENATE(INDIRECT(CONCATENATE($C$2,G4))," ",$B$4)</f>
        <v>מרץ 2019</v>
      </c>
      <c r="H6" s="4"/>
      <c r="I6" s="25" t="str">
        <f ca="1">CONCATENATE(INDIRECT(CONCATENATE($C$2,I4))," ",$B$4)</f>
        <v>אפריל 2019</v>
      </c>
      <c r="J6" s="26"/>
      <c r="K6" s="3" t="str">
        <f ca="1">CONCATENATE(INDIRECT(CONCATENATE($C$2,K4))," ",$B$4)</f>
        <v>מאי 2019</v>
      </c>
      <c r="L6" s="4"/>
      <c r="M6" s="25" t="str">
        <f ca="1">CONCATENATE(INDIRECT(CONCATENATE($C$2,M4))," ",$B$4)</f>
        <v>יוני 2019</v>
      </c>
      <c r="N6" s="26"/>
      <c r="O6" s="3" t="str">
        <f ca="1">CONCATENATE(INDIRECT(CONCATENATE($C$2,O4))," ",$B$4)</f>
        <v>יולי 2019</v>
      </c>
      <c r="P6" s="4"/>
      <c r="Q6" s="25" t="str">
        <f ca="1">CONCATENATE(INDIRECT(CONCATENATE($C$2,Q4))," ",$B$4)</f>
        <v>אוגוסט 2019</v>
      </c>
      <c r="R6" s="26"/>
      <c r="S6" s="3" t="str">
        <f ca="1">CONCATENATE(INDIRECT(CONCATENATE($C$2,S4))," ",$B$4)</f>
        <v>ספטמבר 2019</v>
      </c>
      <c r="T6" s="4"/>
      <c r="U6" s="25" t="str">
        <f ca="1">CONCATENATE(INDIRECT(CONCATENATE($C$2,U4))," ",$B$4)</f>
        <v>אוקטובר 2019</v>
      </c>
      <c r="V6" s="26"/>
      <c r="W6" s="3" t="str">
        <f ca="1">CONCATENATE(INDIRECT(CONCATENATE($C$2,W4))," ",$B$4)</f>
        <v>נובמבר 2019</v>
      </c>
      <c r="X6" s="4"/>
      <c r="Y6" s="25" t="str">
        <f ca="1">CONCATENATE(INDIRECT(CONCATENATE($C$2,Y4))," ",$B$4)</f>
        <v>דצמבר 2019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-2.97964455655625E-4</v>
      </c>
      <c r="D8" s="11">
        <v>4.786593231062846E-2</v>
      </c>
      <c r="E8" s="29">
        <v>-3.7982869657951727E-6</v>
      </c>
      <c r="F8" s="30">
        <v>4.2493410093588771E-2</v>
      </c>
      <c r="G8" s="10">
        <v>5.676866295714681E-5</v>
      </c>
      <c r="H8" s="11">
        <v>8.8322336037095939E-2</v>
      </c>
      <c r="I8" s="29">
        <v>-7.3841639105137397E-5</v>
      </c>
      <c r="J8" s="30">
        <v>7.8382623273408294E-2</v>
      </c>
      <c r="K8" s="10">
        <v>5.589672594284999E-6</v>
      </c>
      <c r="L8" s="11">
        <v>6.2557273804554336E-2</v>
      </c>
      <c r="M8" s="29">
        <v>-5.93845828452573E-4</v>
      </c>
      <c r="N8" s="30">
        <v>0.209441499445188</v>
      </c>
      <c r="O8" s="10">
        <v>-2.8455230101034228E-4</v>
      </c>
      <c r="P8" s="11">
        <v>0.17475397935831039</v>
      </c>
      <c r="Q8" s="29">
        <v>6.0051838079107714E-4</v>
      </c>
      <c r="R8" s="30">
        <v>0.21010580580403776</v>
      </c>
      <c r="S8" s="10">
        <v>9.1210222731632308E-5</v>
      </c>
      <c r="T8" s="11">
        <v>0.17243978869106893</v>
      </c>
      <c r="U8" s="29">
        <v>3.9122431195673667E-4</v>
      </c>
      <c r="V8" s="30">
        <v>0.18315789298018439</v>
      </c>
      <c r="W8" s="10">
        <v>-1.380345439858771E-3</v>
      </c>
      <c r="X8" s="11">
        <v>0.164480285585518</v>
      </c>
      <c r="Y8" s="29">
        <v>-3.9260677026033266E-4</v>
      </c>
      <c r="Z8" s="30">
        <v>0.17022155345589579</v>
      </c>
      <c r="AE8" s="5" t="s">
        <v>8</v>
      </c>
    </row>
    <row r="9" spans="2:31">
      <c r="B9" s="12" t="s">
        <v>7</v>
      </c>
      <c r="C9" s="10">
        <v>-3.2405154181525974E-3</v>
      </c>
      <c r="D9" s="11">
        <v>0.11772472234480433</v>
      </c>
      <c r="E9" s="29">
        <v>-1.4512732824654283E-3</v>
      </c>
      <c r="F9" s="30">
        <v>0.12028254624205613</v>
      </c>
      <c r="G9" s="10">
        <v>1.4718759938180707E-3</v>
      </c>
      <c r="H9" s="11">
        <v>0.11233437577288495</v>
      </c>
      <c r="I9" s="29">
        <v>-3.1779290327968814E-4</v>
      </c>
      <c r="J9" s="30">
        <v>0.11301764620865346</v>
      </c>
      <c r="K9" s="10">
        <v>8.142846498727553E-4</v>
      </c>
      <c r="L9" s="11">
        <v>0.11199861023327053</v>
      </c>
      <c r="M9" s="29">
        <v>-3.4113281809845528E-3</v>
      </c>
      <c r="N9" s="30">
        <v>0.12933299772861781</v>
      </c>
      <c r="O9" s="10">
        <v>-2.18808942092842E-3</v>
      </c>
      <c r="P9" s="11">
        <v>0.13716614821219214</v>
      </c>
      <c r="Q9" s="29">
        <v>9.2961792004199115E-4</v>
      </c>
      <c r="R9" s="30">
        <v>0.12699157256701529</v>
      </c>
      <c r="S9" s="10">
        <v>2.6373759965712072E-4</v>
      </c>
      <c r="T9" s="11">
        <v>0.14417155553314417</v>
      </c>
      <c r="U9" s="29">
        <v>9.5287121100841202E-4</v>
      </c>
      <c r="V9" s="30">
        <v>0.15410868199846067</v>
      </c>
      <c r="W9" s="10">
        <v>-2.085477410256097E-3</v>
      </c>
      <c r="X9" s="11">
        <v>0.15020453390362537</v>
      </c>
      <c r="Y9" s="29">
        <v>-3.0197660131019345E-4</v>
      </c>
      <c r="Z9" s="30">
        <v>0.15261925479026434</v>
      </c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>
        <v>0</v>
      </c>
      <c r="V10" s="30">
        <v>0</v>
      </c>
      <c r="W10" s="10">
        <v>0</v>
      </c>
      <c r="X10" s="11">
        <v>0</v>
      </c>
      <c r="Y10" s="29">
        <v>0</v>
      </c>
      <c r="Z10" s="30">
        <v>0</v>
      </c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>
        <v>0</v>
      </c>
      <c r="V11" s="30">
        <v>0</v>
      </c>
      <c r="W11" s="10">
        <v>0</v>
      </c>
      <c r="X11" s="11">
        <v>0</v>
      </c>
      <c r="Y11" s="29">
        <v>0</v>
      </c>
      <c r="Z11" s="30">
        <v>0</v>
      </c>
      <c r="AE11" s="5" t="s">
        <v>14</v>
      </c>
    </row>
    <row r="12" spans="2:31">
      <c r="B12" s="12" t="s">
        <v>13</v>
      </c>
      <c r="C12" s="10">
        <v>0</v>
      </c>
      <c r="D12" s="11">
        <v>2.7331429834783861E-7</v>
      </c>
      <c r="E12" s="29">
        <v>0</v>
      </c>
      <c r="F12" s="30">
        <v>2.5880785908938563E-7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>
        <v>0</v>
      </c>
      <c r="P12" s="11">
        <v>0</v>
      </c>
      <c r="Q12" s="29">
        <v>0</v>
      </c>
      <c r="R12" s="30">
        <v>0</v>
      </c>
      <c r="S12" s="10">
        <v>0</v>
      </c>
      <c r="T12" s="11">
        <v>0</v>
      </c>
      <c r="U12" s="29">
        <v>0</v>
      </c>
      <c r="V12" s="30">
        <v>0</v>
      </c>
      <c r="W12" s="10">
        <v>0</v>
      </c>
      <c r="X12" s="11">
        <v>0</v>
      </c>
      <c r="Y12" s="29">
        <v>0</v>
      </c>
      <c r="Z12" s="30">
        <v>0</v>
      </c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>
        <v>0</v>
      </c>
      <c r="P13" s="11">
        <v>0</v>
      </c>
      <c r="Q13" s="29">
        <v>0</v>
      </c>
      <c r="R13" s="30">
        <v>0</v>
      </c>
      <c r="S13" s="10">
        <v>0</v>
      </c>
      <c r="T13" s="11">
        <v>0</v>
      </c>
      <c r="U13" s="29">
        <v>0</v>
      </c>
      <c r="V13" s="30">
        <v>0</v>
      </c>
      <c r="W13" s="10">
        <v>0</v>
      </c>
      <c r="X13" s="11">
        <v>0</v>
      </c>
      <c r="Y13" s="29">
        <v>0</v>
      </c>
      <c r="Z13" s="30">
        <v>0</v>
      </c>
      <c r="AE13" s="5" t="s">
        <v>18</v>
      </c>
    </row>
    <row r="14" spans="2:31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>
        <v>0</v>
      </c>
      <c r="J14" s="30">
        <v>0</v>
      </c>
      <c r="K14" s="10">
        <v>9.5151539856634695E-5</v>
      </c>
      <c r="L14" s="11">
        <v>2.8509950393383089E-2</v>
      </c>
      <c r="M14" s="29">
        <v>8.8220760999983686E-4</v>
      </c>
      <c r="N14" s="30">
        <v>3.1123658533671886E-2</v>
      </c>
      <c r="O14" s="10">
        <v>-2.3240950629243977E-4</v>
      </c>
      <c r="P14" s="11">
        <v>3.457855734763321E-2</v>
      </c>
      <c r="Q14" s="29">
        <v>-1.1548978135823946E-3</v>
      </c>
      <c r="R14" s="30">
        <v>3.2820205969295579E-2</v>
      </c>
      <c r="S14" s="10">
        <v>1.207052583337927E-4</v>
      </c>
      <c r="T14" s="11">
        <v>3.8267882832342517E-2</v>
      </c>
      <c r="U14" s="29">
        <v>1.1621226070947408E-3</v>
      </c>
      <c r="V14" s="30">
        <v>3.5623032064877755E-2</v>
      </c>
      <c r="W14" s="10">
        <v>9.3367800810632807E-4</v>
      </c>
      <c r="X14" s="11">
        <v>3.3673274350963053E-2</v>
      </c>
      <c r="Y14" s="29">
        <v>3.6538702780058746E-4</v>
      </c>
      <c r="Z14" s="30">
        <v>3.1219116567120155E-2</v>
      </c>
      <c r="AE14" s="5" t="s">
        <v>20</v>
      </c>
    </row>
    <row r="15" spans="2:31">
      <c r="B15" s="12" t="s">
        <v>19</v>
      </c>
      <c r="C15" s="10">
        <v>1.1596017752307746E-2</v>
      </c>
      <c r="D15" s="11">
        <v>0.76316116712772764</v>
      </c>
      <c r="E15" s="29">
        <v>2.1075275941085472E-3</v>
      </c>
      <c r="F15" s="30">
        <v>0.76287320938501424</v>
      </c>
      <c r="G15" s="10">
        <v>1.328607140827269E-2</v>
      </c>
      <c r="H15" s="11">
        <v>0.72952479188884556</v>
      </c>
      <c r="I15" s="29">
        <v>6.3518060641095881E-3</v>
      </c>
      <c r="J15" s="30">
        <v>0.73766543050075661</v>
      </c>
      <c r="K15" s="10">
        <v>-1.4422481167264032E-2</v>
      </c>
      <c r="L15" s="11">
        <v>0.72127805604935624</v>
      </c>
      <c r="M15" s="29">
        <v>6.3528155418422303E-3</v>
      </c>
      <c r="N15" s="30">
        <v>0.53688150131414414</v>
      </c>
      <c r="O15" s="10">
        <v>-1.1608201448213902E-2</v>
      </c>
      <c r="P15" s="11">
        <v>0.55613594400912891</v>
      </c>
      <c r="Q15" s="29">
        <v>-9.161404965117909E-5</v>
      </c>
      <c r="R15" s="30">
        <v>0.5308875918485243</v>
      </c>
      <c r="S15" s="10">
        <v>1.1267246710009026E-3</v>
      </c>
      <c r="T15" s="11">
        <v>0.54688297918392392</v>
      </c>
      <c r="U15" s="29">
        <v>8.6125270552740996E-3</v>
      </c>
      <c r="V15" s="30">
        <v>0.53266737614164117</v>
      </c>
      <c r="W15" s="10">
        <v>-6.548909800872733E-3</v>
      </c>
      <c r="X15" s="11">
        <v>0.55229337461686823</v>
      </c>
      <c r="Y15" s="29">
        <v>6.5937550008066332E-3</v>
      </c>
      <c r="Z15" s="30">
        <v>0.54643844302752798</v>
      </c>
      <c r="AE15" s="5" t="s">
        <v>22</v>
      </c>
    </row>
    <row r="16" spans="2:31">
      <c r="B16" s="12" t="s">
        <v>21</v>
      </c>
      <c r="C16" s="10">
        <v>1.7584121227251094E-4</v>
      </c>
      <c r="D16" s="11">
        <v>7.1898714392010274E-2</v>
      </c>
      <c r="E16" s="29">
        <v>-2.59736433886868E-4</v>
      </c>
      <c r="F16" s="30">
        <v>7.4456916468634671E-2</v>
      </c>
      <c r="G16" s="10">
        <v>1.8064051694174218E-3</v>
      </c>
      <c r="H16" s="11">
        <v>7.0147519923908289E-2</v>
      </c>
      <c r="I16" s="29">
        <v>2.9453072451921664E-4</v>
      </c>
      <c r="J16" s="30">
        <v>7.1077019151787157E-2</v>
      </c>
      <c r="K16" s="10">
        <v>3.3713761146645478E-4</v>
      </c>
      <c r="L16" s="11">
        <v>7.5811504273919819E-2</v>
      </c>
      <c r="M16" s="29">
        <v>2.1367339303699712E-3</v>
      </c>
      <c r="N16" s="30">
        <v>9.1540638565860477E-2</v>
      </c>
      <c r="O16" s="10">
        <v>-1.4976357693152868E-3</v>
      </c>
      <c r="P16" s="11">
        <v>9.0933912588775478E-2</v>
      </c>
      <c r="Q16" s="29">
        <v>9.1071648889693173E-4</v>
      </c>
      <c r="R16" s="30">
        <v>9.939428343962961E-2</v>
      </c>
      <c r="S16" s="10">
        <v>3.3738457987660033E-4</v>
      </c>
      <c r="T16" s="11">
        <v>9.5270519824196959E-2</v>
      </c>
      <c r="U16" s="29">
        <v>1.5135106754239696E-3</v>
      </c>
      <c r="V16" s="30">
        <v>9.529073553069059E-2</v>
      </c>
      <c r="W16" s="10">
        <v>-1.1568935436535861E-3</v>
      </c>
      <c r="X16" s="11">
        <v>9.4003558401051457E-2</v>
      </c>
      <c r="Y16" s="29">
        <v>1.4905328868413126E-3</v>
      </c>
      <c r="Z16" s="30">
        <v>9.5622743165994145E-2</v>
      </c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>
        <v>0</v>
      </c>
      <c r="P17" s="11">
        <v>0</v>
      </c>
      <c r="Q17" s="29">
        <v>0</v>
      </c>
      <c r="R17" s="30">
        <v>0</v>
      </c>
      <c r="S17" s="10">
        <v>0</v>
      </c>
      <c r="T17" s="11">
        <v>0</v>
      </c>
      <c r="U17" s="29">
        <v>0</v>
      </c>
      <c r="V17" s="30">
        <v>0</v>
      </c>
      <c r="W17" s="10">
        <v>0</v>
      </c>
      <c r="X17" s="11">
        <v>0</v>
      </c>
      <c r="Y17" s="29">
        <v>0</v>
      </c>
      <c r="Z17" s="30">
        <v>0</v>
      </c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>
        <v>0</v>
      </c>
      <c r="J18" s="30">
        <v>0</v>
      </c>
      <c r="K18" s="10">
        <v>0</v>
      </c>
      <c r="L18" s="11">
        <v>0</v>
      </c>
      <c r="M18" s="29">
        <v>0</v>
      </c>
      <c r="N18" s="30">
        <v>0</v>
      </c>
      <c r="O18" s="10">
        <v>0</v>
      </c>
      <c r="P18" s="11">
        <v>0</v>
      </c>
      <c r="Q18" s="29">
        <v>0</v>
      </c>
      <c r="R18" s="30">
        <v>0</v>
      </c>
      <c r="S18" s="10">
        <v>0</v>
      </c>
      <c r="T18" s="11">
        <v>0</v>
      </c>
      <c r="U18" s="29">
        <v>0</v>
      </c>
      <c r="V18" s="30">
        <v>0</v>
      </c>
      <c r="W18" s="10">
        <v>0</v>
      </c>
      <c r="X18" s="11">
        <v>0</v>
      </c>
      <c r="Y18" s="29">
        <v>0</v>
      </c>
      <c r="Z18" s="30">
        <v>0</v>
      </c>
      <c r="AE18" s="5"/>
    </row>
    <row r="19" spans="2:31">
      <c r="B19" s="12" t="s">
        <v>26</v>
      </c>
      <c r="C19" s="10">
        <v>1.6662090922796389E-4</v>
      </c>
      <c r="D19" s="11">
        <v>-6.5080948946902881E-4</v>
      </c>
      <c r="E19" s="29">
        <v>-9.2719590790455488E-5</v>
      </c>
      <c r="F19" s="30">
        <v>-1.0634099715282685E-4</v>
      </c>
      <c r="G19" s="10">
        <v>1.1075626004446854E-4</v>
      </c>
      <c r="H19" s="11">
        <v>-3.2902362273468593E-4</v>
      </c>
      <c r="I19" s="29">
        <v>-1.6171098763412853E-4</v>
      </c>
      <c r="J19" s="30">
        <v>-1.4271913460550296E-4</v>
      </c>
      <c r="K19" s="10">
        <v>5.4994480001450323E-4</v>
      </c>
      <c r="L19" s="11">
        <v>-1.5539475448389934E-4</v>
      </c>
      <c r="M19" s="29">
        <v>8.2305560279859833E-3</v>
      </c>
      <c r="N19" s="30">
        <v>1.1010856036383304E-3</v>
      </c>
      <c r="O19" s="10">
        <v>-2.9372736096994369E-4</v>
      </c>
      <c r="P19" s="11">
        <v>5.8422559278154896E-3</v>
      </c>
      <c r="Q19" s="29">
        <v>-5.6524243009313281E-3</v>
      </c>
      <c r="R19" s="30">
        <v>-1.5100636567035261E-3</v>
      </c>
      <c r="S19" s="10">
        <v>2.6425039830419699E-3</v>
      </c>
      <c r="T19" s="11">
        <v>2.1969979239313724E-3</v>
      </c>
      <c r="U19" s="29">
        <v>3.0404886424825312E-3</v>
      </c>
      <c r="V19" s="30">
        <v>-1.9962939892293084E-3</v>
      </c>
      <c r="W19" s="10">
        <v>5.7221492174590848E-3</v>
      </c>
      <c r="X19" s="11">
        <v>4.6672321028361158E-3</v>
      </c>
      <c r="Y19" s="29">
        <v>3.3590010425878355E-3</v>
      </c>
      <c r="Z19" s="30">
        <v>3.5946618201076891E-3</v>
      </c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-3.9713910076089818E-4</v>
      </c>
      <c r="N20" s="30">
        <v>5.7861880887926037E-4</v>
      </c>
      <c r="O20" s="10">
        <v>-3.9538419326966566E-4</v>
      </c>
      <c r="P20" s="11">
        <v>5.8920255614430426E-4</v>
      </c>
      <c r="Q20" s="29">
        <v>1.0580833744349022E-3</v>
      </c>
      <c r="R20" s="30">
        <v>1.3106040282010499E-3</v>
      </c>
      <c r="S20" s="10">
        <v>-7.8226631464201805E-4</v>
      </c>
      <c r="T20" s="11">
        <v>7.7027601139207594E-4</v>
      </c>
      <c r="U20" s="29">
        <v>-3.7274450324049051E-4</v>
      </c>
      <c r="V20" s="30">
        <v>1.148575273374942E-3</v>
      </c>
      <c r="W20" s="10">
        <v>-7.8420103092422617E-4</v>
      </c>
      <c r="X20" s="11">
        <v>6.777410391377919E-4</v>
      </c>
      <c r="Y20" s="29">
        <v>-4.1409258646584146E-4</v>
      </c>
      <c r="Z20" s="30">
        <v>2.8422717308985068E-4</v>
      </c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0">
        <v>0</v>
      </c>
      <c r="T21" s="11">
        <v>0</v>
      </c>
      <c r="U21" s="29">
        <v>0</v>
      </c>
      <c r="V21" s="30">
        <v>0</v>
      </c>
      <c r="W21" s="10">
        <v>0</v>
      </c>
      <c r="X21" s="11">
        <v>0</v>
      </c>
      <c r="Y21" s="29">
        <v>0</v>
      </c>
      <c r="Z21" s="30">
        <v>0</v>
      </c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>
        <v>0</v>
      </c>
      <c r="P22" s="11">
        <v>0</v>
      </c>
      <c r="Q22" s="29">
        <v>0</v>
      </c>
      <c r="R22" s="30">
        <v>0</v>
      </c>
      <c r="S22" s="10">
        <v>0</v>
      </c>
      <c r="T22" s="11">
        <v>0</v>
      </c>
      <c r="U22" s="29">
        <v>0</v>
      </c>
      <c r="V22" s="30">
        <v>0</v>
      </c>
      <c r="W22" s="10">
        <v>0</v>
      </c>
      <c r="X22" s="11">
        <v>0</v>
      </c>
      <c r="Y22" s="29">
        <v>0</v>
      </c>
      <c r="Z22" s="30">
        <v>0</v>
      </c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>
        <v>0</v>
      </c>
      <c r="V23" s="30">
        <v>0</v>
      </c>
      <c r="W23" s="10">
        <v>0</v>
      </c>
      <c r="X23" s="11">
        <v>0</v>
      </c>
      <c r="Y23" s="29">
        <v>0</v>
      </c>
      <c r="Z23" s="30">
        <v>0</v>
      </c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>
        <v>0</v>
      </c>
      <c r="V24" s="30">
        <v>0</v>
      </c>
      <c r="W24" s="10">
        <v>0</v>
      </c>
      <c r="X24" s="11">
        <v>0</v>
      </c>
      <c r="Y24" s="29">
        <v>0</v>
      </c>
      <c r="Z24" s="30">
        <v>0</v>
      </c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0">
        <v>0</v>
      </c>
      <c r="T25" s="11">
        <v>0</v>
      </c>
      <c r="U25" s="29">
        <v>0</v>
      </c>
      <c r="V25" s="30">
        <v>0</v>
      </c>
      <c r="W25" s="10">
        <v>0</v>
      </c>
      <c r="X25" s="11">
        <v>0</v>
      </c>
      <c r="Y25" s="29">
        <v>0</v>
      </c>
      <c r="Z25" s="30">
        <v>0</v>
      </c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>
        <v>0</v>
      </c>
      <c r="J26" s="30">
        <v>0</v>
      </c>
      <c r="K26" s="10">
        <v>0</v>
      </c>
      <c r="L26" s="11">
        <v>0</v>
      </c>
      <c r="M26" s="29">
        <v>0</v>
      </c>
      <c r="N26" s="30">
        <v>0</v>
      </c>
      <c r="O26" s="10">
        <v>0</v>
      </c>
      <c r="P26" s="11">
        <v>0</v>
      </c>
      <c r="Q26" s="29">
        <v>0</v>
      </c>
      <c r="R26" s="30">
        <v>0</v>
      </c>
      <c r="S26" s="10">
        <v>0</v>
      </c>
      <c r="T26" s="11">
        <v>0</v>
      </c>
      <c r="U26" s="29">
        <v>0</v>
      </c>
      <c r="V26" s="30">
        <v>0</v>
      </c>
      <c r="W26" s="10">
        <v>0</v>
      </c>
      <c r="X26" s="11">
        <v>0</v>
      </c>
      <c r="Y26" s="29">
        <v>0</v>
      </c>
      <c r="Z26" s="30">
        <v>0</v>
      </c>
    </row>
    <row r="27" spans="2:31">
      <c r="B27" s="13" t="s">
        <v>34</v>
      </c>
      <c r="C27" s="14">
        <v>8.3999999999999995E-3</v>
      </c>
      <c r="D27" s="15">
        <v>1</v>
      </c>
      <c r="E27" s="31">
        <v>2.9999999999999997E-4</v>
      </c>
      <c r="F27" s="32">
        <v>1</v>
      </c>
      <c r="G27" s="14">
        <v>1.67318774945098E-2</v>
      </c>
      <c r="H27" s="15">
        <v>1</v>
      </c>
      <c r="I27" s="31">
        <v>6.0929912586098504E-3</v>
      </c>
      <c r="J27" s="32">
        <v>1</v>
      </c>
      <c r="K27" s="14">
        <v>-1.26203728934594E-2</v>
      </c>
      <c r="L27" s="15">
        <v>1.0000000000000002</v>
      </c>
      <c r="M27" s="31">
        <v>1.32E-2</v>
      </c>
      <c r="N27" s="32">
        <v>0.99999999999999978</v>
      </c>
      <c r="O27" s="14">
        <v>-1.6500000000000001E-2</v>
      </c>
      <c r="P27" s="15">
        <v>0.99999999999999989</v>
      </c>
      <c r="Q27" s="31">
        <v>-3.3999999999999998E-3</v>
      </c>
      <c r="R27" s="32">
        <v>1</v>
      </c>
      <c r="S27" s="14">
        <v>3.8E-3</v>
      </c>
      <c r="T27" s="15">
        <v>1</v>
      </c>
      <c r="U27" s="31">
        <v>1.5299999999999999E-2</v>
      </c>
      <c r="V27" s="32">
        <v>1.0000000000000002</v>
      </c>
      <c r="W27" s="14">
        <v>-5.3E-3</v>
      </c>
      <c r="X27" s="15">
        <v>1</v>
      </c>
      <c r="Y27" s="31">
        <v>1.0699999999999999E-2</v>
      </c>
      <c r="Z27" s="32">
        <v>1</v>
      </c>
    </row>
    <row r="28" spans="2:31">
      <c r="B28" s="35" t="s">
        <v>40</v>
      </c>
      <c r="C28" s="45">
        <v>24</v>
      </c>
      <c r="D28" s="46"/>
      <c r="E28" s="47">
        <v>1</v>
      </c>
      <c r="F28" s="48"/>
      <c r="G28" s="45">
        <v>54</v>
      </c>
      <c r="H28" s="46"/>
      <c r="I28" s="47">
        <v>43</v>
      </c>
      <c r="J28" s="48"/>
      <c r="K28" s="45">
        <v>-81.89</v>
      </c>
      <c r="L28" s="46"/>
      <c r="M28" s="47">
        <v>64.28</v>
      </c>
      <c r="N28" s="48"/>
      <c r="O28" s="45">
        <v>-281</v>
      </c>
      <c r="P28" s="46"/>
      <c r="Q28" s="47">
        <v>-110</v>
      </c>
      <c r="R28" s="48"/>
      <c r="S28" s="45">
        <v>47.33</v>
      </c>
      <c r="T28" s="46"/>
      <c r="U28" s="47">
        <v>168.56</v>
      </c>
      <c r="V28" s="48"/>
      <c r="W28" s="45">
        <v>-56.64</v>
      </c>
      <c r="X28" s="46"/>
      <c r="Y28" s="47">
        <v>105.85</v>
      </c>
      <c r="Z28" s="48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53" t="s">
        <v>0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5"/>
    </row>
    <row r="32" spans="2:31" ht="15.75">
      <c r="B32" s="23" t="s">
        <v>42</v>
      </c>
      <c r="C32" s="3" t="str">
        <f ca="1">CONCATENATE(INDIRECT(CONCATENATE($C$2,$C$4))," ",$B$4)</f>
        <v>ינואר 2019</v>
      </c>
      <c r="D32" s="4"/>
      <c r="E32" s="25" t="str">
        <f ca="1">CONCATENATE(INDIRECT(CONCATENATE($C$2,$E$4))," ",$B$4)</f>
        <v>פברואר 2019</v>
      </c>
      <c r="F32" s="26"/>
      <c r="G32" s="3" t="str">
        <f ca="1">CONCATENATE(INDIRECT(CONCATENATE($C$2,$G$4))," ",$B$4)</f>
        <v>מרץ 2019</v>
      </c>
      <c r="H32" s="4"/>
      <c r="I32" s="25" t="str">
        <f ca="1">CONCATENATE(INDIRECT(CONCATENATE($C$2,$I$4))," ",$B$4)</f>
        <v>אפריל 2019</v>
      </c>
      <c r="J32" s="26"/>
      <c r="K32" s="3" t="str">
        <f ca="1">CONCATENATE(INDIRECT(CONCATENATE($C$2,$K$4))," ",$B$4)</f>
        <v>מאי 2019</v>
      </c>
      <c r="L32" s="4"/>
      <c r="M32" s="25" t="str">
        <f ca="1">CONCATENATE(INDIRECT(CONCATENATE($C$2,$M$4))," ",$B$4)</f>
        <v>יוני 2019</v>
      </c>
      <c r="N32" s="26"/>
      <c r="O32" s="3" t="str">
        <f ca="1">CONCATENATE(INDIRECT(CONCATENATE($C$2,$O$4))," ",$B$4)</f>
        <v>יולי 2019</v>
      </c>
      <c r="P32" s="4"/>
      <c r="Q32" s="25" t="str">
        <f ca="1">CONCATENATE(INDIRECT(CONCATENATE($C$2,$Q$4))," ",$B$4)</f>
        <v>אוגוסט 2019</v>
      </c>
      <c r="R32" s="26"/>
      <c r="S32" s="3" t="str">
        <f ca="1">CONCATENATE(INDIRECT(CONCATENATE($C$2,$S$4))," ",$B$4)</f>
        <v>ספטמבר 2019</v>
      </c>
      <c r="T32" s="4"/>
      <c r="U32" s="25" t="str">
        <f ca="1">CONCATENATE(INDIRECT(CONCATENATE($C$2,$U$4))," ",$B$4)</f>
        <v>אוקטובר 2019</v>
      </c>
      <c r="V32" s="26"/>
      <c r="W32" s="3" t="str">
        <f ca="1">CONCATENATE(INDIRECT(CONCATENATE($C$2,$W$4))," ",$B$4)</f>
        <v>נובמבר 2019</v>
      </c>
      <c r="X32" s="4"/>
      <c r="Y32" s="25" t="str">
        <f ca="1">CONCATENATE(INDIRECT(CONCATENATE($C$2,$Y$4))," ",$B$4)</f>
        <v>דצמבר 2019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-1.3134354642766106E-4</v>
      </c>
      <c r="D34" s="19">
        <v>5.07375678617989E-2</v>
      </c>
      <c r="E34" s="33">
        <v>-9.6517877756252147E-5</v>
      </c>
      <c r="F34" s="34">
        <v>4.4394655297869005E-2</v>
      </c>
      <c r="G34" s="18">
        <v>1.6752492300161533E-4</v>
      </c>
      <c r="H34" s="19">
        <v>9.0339006189074839E-2</v>
      </c>
      <c r="I34" s="33">
        <v>-2.3555262673926569E-4</v>
      </c>
      <c r="J34" s="34">
        <v>0.12024827761994286</v>
      </c>
      <c r="K34" s="18">
        <v>-5.9391485037491326E-5</v>
      </c>
      <c r="L34" s="19">
        <v>7.0230704328995738E-2</v>
      </c>
      <c r="M34" s="33">
        <v>-5.418000248443142E-3</v>
      </c>
      <c r="N34" s="34">
        <v>0.2673877344766592</v>
      </c>
      <c r="O34" s="18">
        <v>-2.0256234459705485E-3</v>
      </c>
      <c r="P34" s="19">
        <v>0.19924359240197095</v>
      </c>
      <c r="Q34" s="33">
        <v>1.4449458731316288E-3</v>
      </c>
      <c r="R34" s="34">
        <v>0.2149059595714663</v>
      </c>
      <c r="S34" s="18">
        <v>3.542798221478364E-4</v>
      </c>
      <c r="T34" s="19">
        <v>0.18752460284542274</v>
      </c>
      <c r="U34" s="33">
        <v>-3.6654113954967066E-4</v>
      </c>
      <c r="V34" s="34">
        <v>0.20374496910783038</v>
      </c>
      <c r="W34" s="18">
        <v>-1.7761319716458107E-3</v>
      </c>
      <c r="X34" s="19">
        <v>0.18321357404688915</v>
      </c>
      <c r="Y34" s="33">
        <v>-1.2342640611327578E-3</v>
      </c>
      <c r="Z34" s="34">
        <v>0.18834605906835303</v>
      </c>
    </row>
    <row r="35" spans="2:26">
      <c r="B35" s="12" t="s">
        <v>36</v>
      </c>
      <c r="C35" s="10">
        <v>8.5313435464276603E-3</v>
      </c>
      <c r="D35" s="11">
        <v>0.94926243213820116</v>
      </c>
      <c r="E35" s="29">
        <v>3.9651787775625211E-4</v>
      </c>
      <c r="F35" s="30">
        <v>0.95560534470213099</v>
      </c>
      <c r="G35" s="10">
        <v>1.6564352571508182E-2</v>
      </c>
      <c r="H35" s="11">
        <v>0.90966099381092513</v>
      </c>
      <c r="I35" s="29">
        <v>6.3285438853491159E-3</v>
      </c>
      <c r="J35" s="30">
        <v>0.87975172238005717</v>
      </c>
      <c r="K35" s="10">
        <v>-1.256098140842191E-2</v>
      </c>
      <c r="L35" s="11">
        <v>0.92976929567100419</v>
      </c>
      <c r="M35" s="29">
        <v>1.861800024844314E-2</v>
      </c>
      <c r="N35" s="30">
        <v>0.73261226552334069</v>
      </c>
      <c r="O35" s="10">
        <v>-1.4474376554029451E-2</v>
      </c>
      <c r="P35" s="11">
        <v>0.80075640759802902</v>
      </c>
      <c r="Q35" s="29">
        <v>-4.8449458731316284E-3</v>
      </c>
      <c r="R35" s="30">
        <v>0.7850940404285337</v>
      </c>
      <c r="S35" s="10">
        <v>3.4457201778521629E-3</v>
      </c>
      <c r="T35" s="11">
        <v>0.81247539715457717</v>
      </c>
      <c r="U35" s="29">
        <v>1.566654113954967E-2</v>
      </c>
      <c r="V35" s="30">
        <v>0.79625503089216965</v>
      </c>
      <c r="W35" s="10">
        <v>-3.5238680283541891E-3</v>
      </c>
      <c r="X35" s="11">
        <v>0.81678642595311091</v>
      </c>
      <c r="Y35" s="29">
        <v>1.1934264061132759E-2</v>
      </c>
      <c r="Z35" s="30">
        <v>0.81165394093164711</v>
      </c>
    </row>
    <row r="36" spans="2:26">
      <c r="B36" s="13" t="s">
        <v>34</v>
      </c>
      <c r="C36" s="14">
        <v>8.3999999999999995E-3</v>
      </c>
      <c r="D36" s="15">
        <v>1</v>
      </c>
      <c r="E36" s="31">
        <v>2.9999999999999997E-4</v>
      </c>
      <c r="F36" s="32">
        <v>1</v>
      </c>
      <c r="G36" s="14">
        <v>1.67318774945098E-2</v>
      </c>
      <c r="H36" s="15">
        <v>1</v>
      </c>
      <c r="I36" s="31">
        <v>6.0929912586098504E-3</v>
      </c>
      <c r="J36" s="32">
        <v>1</v>
      </c>
      <c r="K36" s="14">
        <v>-1.26203728934594E-2</v>
      </c>
      <c r="L36" s="15">
        <v>0.99999999999999989</v>
      </c>
      <c r="M36" s="31">
        <v>1.32E-2</v>
      </c>
      <c r="N36" s="32">
        <v>0.99999999999999989</v>
      </c>
      <c r="O36" s="14">
        <v>-1.6500000000000001E-2</v>
      </c>
      <c r="P36" s="15">
        <v>1</v>
      </c>
      <c r="Q36" s="31">
        <v>-3.3999999999999998E-3</v>
      </c>
      <c r="R36" s="32">
        <v>1</v>
      </c>
      <c r="S36" s="14">
        <v>3.8E-3</v>
      </c>
      <c r="T36" s="15">
        <v>0.99999999999999989</v>
      </c>
      <c r="U36" s="31">
        <v>1.5299999999999999E-2</v>
      </c>
      <c r="V36" s="32">
        <v>1</v>
      </c>
      <c r="W36" s="14">
        <v>-5.3E-3</v>
      </c>
      <c r="X36" s="15">
        <v>1</v>
      </c>
      <c r="Y36" s="31">
        <v>1.0699999999999999E-2</v>
      </c>
      <c r="Z36" s="32">
        <v>1.0000000000000002</v>
      </c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53" t="s">
        <v>0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5"/>
    </row>
    <row r="39" spans="2:26" ht="15.75">
      <c r="B39" s="23" t="s">
        <v>42</v>
      </c>
      <c r="C39" s="3" t="str">
        <f ca="1">CONCATENATE(INDIRECT(CONCATENATE($C$2,$C$4))," ",$B$4)</f>
        <v>ינואר 2019</v>
      </c>
      <c r="D39" s="4"/>
      <c r="E39" s="25" t="str">
        <f ca="1">CONCATENATE(INDIRECT(CONCATENATE($C$2,$E$4))," ",$B$4)</f>
        <v>פברואר 2019</v>
      </c>
      <c r="F39" s="26"/>
      <c r="G39" s="3" t="str">
        <f ca="1">CONCATENATE(INDIRECT(CONCATENATE($C$2,$G$4))," ",$B$4)</f>
        <v>מרץ 2019</v>
      </c>
      <c r="H39" s="4"/>
      <c r="I39" s="25" t="str">
        <f ca="1">CONCATENATE(INDIRECT(CONCATENATE($C$2,$I$4))," ",$B$4)</f>
        <v>אפריל 2019</v>
      </c>
      <c r="J39" s="26"/>
      <c r="K39" s="3" t="str">
        <f ca="1">CONCATENATE(INDIRECT(CONCATENATE($C$2,$K$4))," ",$B$4)</f>
        <v>מאי 2019</v>
      </c>
      <c r="L39" s="4"/>
      <c r="M39" s="25" t="str">
        <f ca="1">CONCATENATE(INDIRECT(CONCATENATE($C$2,$M$4))," ",$B$4)</f>
        <v>יוני 2019</v>
      </c>
      <c r="N39" s="26"/>
      <c r="O39" s="3" t="str">
        <f ca="1">CONCATENATE(INDIRECT(CONCATENATE($C$2,$O$4))," ",$B$4)</f>
        <v>יולי 2019</v>
      </c>
      <c r="P39" s="4"/>
      <c r="Q39" s="25" t="str">
        <f ca="1">CONCATENATE(INDIRECT(CONCATENATE($C$2,$Q$4))," ",$B$4)</f>
        <v>אוגוסט 2019</v>
      </c>
      <c r="R39" s="26"/>
      <c r="S39" s="3" t="str">
        <f ca="1">CONCATENATE(INDIRECT(CONCATENATE($C$2,$S$4))," ",$B$4)</f>
        <v>ספטמבר 2019</v>
      </c>
      <c r="T39" s="4"/>
      <c r="U39" s="25" t="str">
        <f ca="1">CONCATENATE(INDIRECT(CONCATENATE($C$2,$U$4))," ",$B$4)</f>
        <v>אוקטובר 2019</v>
      </c>
      <c r="V39" s="26"/>
      <c r="W39" s="3" t="str">
        <f ca="1">CONCATENATE(INDIRECT(CONCATENATE($C$2,$W$4))," ",$B$4)</f>
        <v>נובמבר 2019</v>
      </c>
      <c r="X39" s="4"/>
      <c r="Y39" s="25" t="str">
        <f ca="1">CONCATENATE(INDIRECT(CONCATENATE($C$2,$Y$4))," ",$B$4)</f>
        <v>דצמבר 2019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8.2333790907720347E-3</v>
      </c>
      <c r="D41" s="19">
        <v>1.0006508094894691</v>
      </c>
      <c r="E41" s="33">
        <v>3.9271959079045657E-4</v>
      </c>
      <c r="F41" s="34">
        <v>1.0001063410079649</v>
      </c>
      <c r="G41" s="18">
        <v>1.6621121234465335E-2</v>
      </c>
      <c r="H41" s="19">
        <v>1.0003290236227347</v>
      </c>
      <c r="I41" s="33">
        <v>6.2547022462439783E-3</v>
      </c>
      <c r="J41" s="34">
        <v>1.0001427191346055</v>
      </c>
      <c r="K41" s="18">
        <v>-1.2555391735827624E-2</v>
      </c>
      <c r="L41" s="19">
        <v>0.99988618271638996</v>
      </c>
      <c r="M41" s="33">
        <v>1.8040988163076928E-2</v>
      </c>
      <c r="N41" s="34">
        <v>1.0007122249308364</v>
      </c>
      <c r="O41" s="18">
        <v>-1.4753754374404191E-2</v>
      </c>
      <c r="P41" s="19">
        <v>1.0013041592165128</v>
      </c>
      <c r="Q41" s="33">
        <v>-4.2309359630873303E-3</v>
      </c>
      <c r="R41" s="34">
        <v>1.0024447911517853</v>
      </c>
      <c r="S41" s="18">
        <v>3.5380813144495695E-3</v>
      </c>
      <c r="T41" s="19">
        <v>1.0007927066932532</v>
      </c>
      <c r="U41" s="33">
        <v>1.6062463366520376E-2</v>
      </c>
      <c r="V41" s="34">
        <v>1.0010714633997781</v>
      </c>
      <c r="W41" s="18">
        <v>-4.8993741259377019E-3</v>
      </c>
      <c r="X41" s="19">
        <v>1.0014939865604919</v>
      </c>
      <c r="Y41" s="33">
        <v>1.1540978106166475E-2</v>
      </c>
      <c r="Z41" s="34">
        <v>1.0017270352990377</v>
      </c>
    </row>
    <row r="42" spans="2:26">
      <c r="B42" s="12" t="s">
        <v>38</v>
      </c>
      <c r="C42" s="10">
        <v>1.6662090922796394E-4</v>
      </c>
      <c r="D42" s="11">
        <v>-6.508094894690287E-4</v>
      </c>
      <c r="E42" s="29">
        <v>-9.27195907904566E-5</v>
      </c>
      <c r="F42" s="30">
        <v>-1.063410079649974E-4</v>
      </c>
      <c r="G42" s="10">
        <v>1.1075626004446856E-4</v>
      </c>
      <c r="H42" s="11">
        <v>-3.2902362273468588E-4</v>
      </c>
      <c r="I42" s="29">
        <v>-1.617109876341285E-4</v>
      </c>
      <c r="J42" s="30">
        <v>-1.4271913460550299E-4</v>
      </c>
      <c r="K42" s="10">
        <v>-6.4981157631776305E-5</v>
      </c>
      <c r="L42" s="11">
        <v>1.1381728361009882E-4</v>
      </c>
      <c r="M42" s="29">
        <v>-4.8409881630769288E-3</v>
      </c>
      <c r="N42" s="30">
        <v>-7.1222493083633262E-4</v>
      </c>
      <c r="O42" s="10">
        <v>-1.7462456255958089E-3</v>
      </c>
      <c r="P42" s="11">
        <v>-1.3041592165129276E-3</v>
      </c>
      <c r="Q42" s="29">
        <v>8.3093596308733057E-4</v>
      </c>
      <c r="R42" s="30">
        <v>-2.4447911517851478E-3</v>
      </c>
      <c r="S42" s="10">
        <v>2.6191868555043004E-4</v>
      </c>
      <c r="T42" s="11">
        <v>-7.9270669325303919E-4</v>
      </c>
      <c r="U42" s="29">
        <v>-7.6246336652037699E-4</v>
      </c>
      <c r="V42" s="30">
        <v>-1.0714633997782224E-3</v>
      </c>
      <c r="W42" s="10">
        <v>-4.0062587406229807E-4</v>
      </c>
      <c r="X42" s="11">
        <v>-1.4939865604919028E-3</v>
      </c>
      <c r="Y42" s="29">
        <v>-8.4097810616647474E-4</v>
      </c>
      <c r="Z42" s="30">
        <v>-1.7270352990378258E-3</v>
      </c>
    </row>
    <row r="43" spans="2:26">
      <c r="B43" s="13" t="s">
        <v>34</v>
      </c>
      <c r="C43" s="14">
        <v>8.3999999999999995E-3</v>
      </c>
      <c r="D43" s="15">
        <v>1</v>
      </c>
      <c r="E43" s="31">
        <v>2.9999999999999997E-4</v>
      </c>
      <c r="F43" s="32">
        <v>0.99999999999999989</v>
      </c>
      <c r="G43" s="14">
        <v>1.67318774945098E-2</v>
      </c>
      <c r="H43" s="15">
        <v>1</v>
      </c>
      <c r="I43" s="31">
        <v>6.0929912586098504E-3</v>
      </c>
      <c r="J43" s="32">
        <v>1</v>
      </c>
      <c r="K43" s="14">
        <v>-1.26203728934594E-2</v>
      </c>
      <c r="L43" s="15">
        <v>1</v>
      </c>
      <c r="M43" s="31">
        <v>1.32E-2</v>
      </c>
      <c r="N43" s="32">
        <v>1.0000000000000002</v>
      </c>
      <c r="O43" s="14">
        <v>-1.6500000000000001E-2</v>
      </c>
      <c r="P43" s="15">
        <v>0.99999999999999989</v>
      </c>
      <c r="Q43" s="31">
        <v>-3.3999999999999998E-3</v>
      </c>
      <c r="R43" s="32">
        <v>1.0000000000000002</v>
      </c>
      <c r="S43" s="14">
        <v>3.8E-3</v>
      </c>
      <c r="T43" s="15">
        <v>1.0000000000000002</v>
      </c>
      <c r="U43" s="31">
        <v>1.5299999999999999E-2</v>
      </c>
      <c r="V43" s="32">
        <v>0.99999999999999989</v>
      </c>
      <c r="W43" s="14">
        <v>-5.3E-3</v>
      </c>
      <c r="X43" s="15">
        <v>1</v>
      </c>
      <c r="Y43" s="31">
        <v>1.0699999999999999E-2</v>
      </c>
      <c r="Z43" s="32">
        <v>0.99999999999999989</v>
      </c>
    </row>
    <row r="45" spans="2:26" ht="15.75">
      <c r="C45" s="53" t="s">
        <v>0</v>
      </c>
      <c r="D45" s="54"/>
      <c r="E45" s="54"/>
      <c r="F45" s="54"/>
      <c r="G45" s="54"/>
      <c r="H45" s="54"/>
      <c r="I45" s="54"/>
      <c r="J45" s="55"/>
    </row>
    <row r="46" spans="2:26" ht="15.75">
      <c r="B46" s="23" t="s">
        <v>39</v>
      </c>
      <c r="C46" s="51" t="str">
        <f ca="1">CONCATENATE(INDIRECT(CONCATENATE($C$2,C4))," - ",INDIRECT(CONCATENATE($C$2,G4))," ",$B$4)</f>
        <v>ינואר - מרץ 2019</v>
      </c>
      <c r="D46" s="52"/>
      <c r="E46" s="49" t="str">
        <f ca="1">CONCATENATE(INDIRECT(CONCATENATE($C$2,C4))," - ",INDIRECT(CONCATENATE($C$2,M4))," ",$B$4)</f>
        <v>ינואר - יוני 2019</v>
      </c>
      <c r="F46" s="50"/>
      <c r="G46" s="51" t="str">
        <f ca="1">CONCATENATE(INDIRECT(CONCATENATE($C$2,C4))," - ",INDIRECT(CONCATENATE($C$2,S4))," ",$B$4)</f>
        <v>ינואר - ספטמבר 2019</v>
      </c>
      <c r="H46" s="52"/>
      <c r="I46" s="49" t="str">
        <f ca="1">CONCATENATE(INDIRECT(CONCATENATE($C$2,C4))," - ",INDIRECT(CONCATENATE($C$2,Y4))," ",$B$4)</f>
        <v>ינואר - דצמבר 2019</v>
      </c>
      <c r="J46" s="50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>
      <c r="B48" s="9" t="s">
        <v>5</v>
      </c>
      <c r="C48" s="10">
        <f>(C8+1)*(E8+1)*(G8+1)-1</f>
        <v>-2.4501007851307488E-4</v>
      </c>
      <c r="D48" s="11">
        <f>H8</f>
        <v>8.8322336037095939E-2</v>
      </c>
      <c r="E48" s="29">
        <f t="shared" ref="E48:E66" si="0">(I8+1)*(K8+1)*(M8+1)*(C48+1)-1</f>
        <v>-9.0690554403316526E-4</v>
      </c>
      <c r="F48" s="30">
        <f>N8</f>
        <v>0.209441499445188</v>
      </c>
      <c r="G48" s="10">
        <f>(O8+1)*(Q8+1)*(S8+1)*(E48+1)-1</f>
        <v>-5.0024045825447505E-4</v>
      </c>
      <c r="H48" s="11">
        <f>T8</f>
        <v>0.17243978869106893</v>
      </c>
      <c r="I48" s="29">
        <f>(Y8+1)*(U8+1)*(W8+1)*(G48+1)-1</f>
        <v>-1.8814285614709991E-3</v>
      </c>
      <c r="J48" s="30">
        <f>Z8</f>
        <v>0.17022155345589579</v>
      </c>
    </row>
    <row r="49" spans="2:10">
      <c r="B49" s="12" t="s">
        <v>7</v>
      </c>
      <c r="C49" s="10">
        <f t="shared" ref="C49:C67" si="1">(C9+1)*(E9+1)*(G9+1)-1</f>
        <v>-3.2221086424620848E-3</v>
      </c>
      <c r="D49" s="11">
        <f t="shared" ref="D49:D67" si="2">H9</f>
        <v>0.11233437577288495</v>
      </c>
      <c r="E49" s="29">
        <f t="shared" si="0"/>
        <v>-6.1294984563674548E-3</v>
      </c>
      <c r="F49" s="30">
        <f t="shared" ref="F49:F67" si="3">N9</f>
        <v>0.12933299772861781</v>
      </c>
      <c r="G49" s="10">
        <f t="shared" ref="G49:G67" si="4">(O9+1)*(Q9+1)*(S9+1)*(E49+1)-1</f>
        <v>-7.1204871618981702E-3</v>
      </c>
      <c r="H49" s="11">
        <f t="shared" ref="H49:H66" si="5">T9</f>
        <v>0.14417155553314417</v>
      </c>
      <c r="I49" s="29">
        <f t="shared" ref="I49:I67" si="6">(Y9+1)*(U9+1)*(W9+1)*(G49+1)-1</f>
        <v>-8.546487894626642E-3</v>
      </c>
      <c r="J49" s="30">
        <f t="shared" ref="J49:J67" si="7">Z9</f>
        <v>0.15261925479026434</v>
      </c>
    </row>
    <row r="50" spans="2:10">
      <c r="B50" s="12" t="s">
        <v>9</v>
      </c>
      <c r="C50" s="10">
        <f t="shared" si="1"/>
        <v>0</v>
      </c>
      <c r="D50" s="11">
        <f t="shared" si="2"/>
        <v>0</v>
      </c>
      <c r="E50" s="29">
        <f t="shared" si="0"/>
        <v>0</v>
      </c>
      <c r="F50" s="30">
        <f t="shared" si="3"/>
        <v>0</v>
      </c>
      <c r="G50" s="10">
        <f t="shared" si="4"/>
        <v>0</v>
      </c>
      <c r="H50" s="11">
        <f t="shared" si="5"/>
        <v>0</v>
      </c>
      <c r="I50" s="29">
        <f t="shared" si="6"/>
        <v>0</v>
      </c>
      <c r="J50" s="30">
        <f t="shared" si="7"/>
        <v>0</v>
      </c>
    </row>
    <row r="51" spans="2:10">
      <c r="B51" s="12" t="s">
        <v>11</v>
      </c>
      <c r="C51" s="10">
        <f t="shared" si="1"/>
        <v>0</v>
      </c>
      <c r="D51" s="11">
        <f t="shared" si="2"/>
        <v>0</v>
      </c>
      <c r="E51" s="29">
        <f t="shared" si="0"/>
        <v>0</v>
      </c>
      <c r="F51" s="30">
        <f t="shared" si="3"/>
        <v>0</v>
      </c>
      <c r="G51" s="10">
        <f t="shared" si="4"/>
        <v>0</v>
      </c>
      <c r="H51" s="11">
        <f t="shared" si="5"/>
        <v>0</v>
      </c>
      <c r="I51" s="29">
        <f t="shared" si="6"/>
        <v>0</v>
      </c>
      <c r="J51" s="30">
        <f t="shared" si="7"/>
        <v>0</v>
      </c>
    </row>
    <row r="52" spans="2:10">
      <c r="B52" s="12" t="s">
        <v>13</v>
      </c>
      <c r="C52" s="10">
        <f t="shared" si="1"/>
        <v>0</v>
      </c>
      <c r="D52" s="11">
        <f t="shared" si="2"/>
        <v>0</v>
      </c>
      <c r="E52" s="29">
        <f t="shared" si="0"/>
        <v>0</v>
      </c>
      <c r="F52" s="30">
        <f t="shared" si="3"/>
        <v>0</v>
      </c>
      <c r="G52" s="10">
        <f t="shared" si="4"/>
        <v>0</v>
      </c>
      <c r="H52" s="11">
        <f t="shared" si="5"/>
        <v>0</v>
      </c>
      <c r="I52" s="29">
        <f t="shared" si="6"/>
        <v>0</v>
      </c>
      <c r="J52" s="30">
        <f t="shared" si="7"/>
        <v>0</v>
      </c>
    </row>
    <row r="53" spans="2:10">
      <c r="B53" s="12" t="s">
        <v>15</v>
      </c>
      <c r="C53" s="10">
        <f t="shared" si="1"/>
        <v>0</v>
      </c>
      <c r="D53" s="11">
        <f t="shared" si="2"/>
        <v>0</v>
      </c>
      <c r="E53" s="29">
        <f t="shared" si="0"/>
        <v>0</v>
      </c>
      <c r="F53" s="30">
        <f t="shared" si="3"/>
        <v>0</v>
      </c>
      <c r="G53" s="10">
        <f t="shared" si="4"/>
        <v>0</v>
      </c>
      <c r="H53" s="11">
        <f t="shared" si="5"/>
        <v>0</v>
      </c>
      <c r="I53" s="29">
        <f t="shared" si="6"/>
        <v>0</v>
      </c>
      <c r="J53" s="30">
        <f t="shared" si="7"/>
        <v>0</v>
      </c>
    </row>
    <row r="54" spans="2:10">
      <c r="B54" s="12" t="s">
        <v>17</v>
      </c>
      <c r="C54" s="10">
        <f t="shared" si="1"/>
        <v>0</v>
      </c>
      <c r="D54" s="11">
        <f t="shared" si="2"/>
        <v>0</v>
      </c>
      <c r="E54" s="29">
        <f t="shared" si="0"/>
        <v>9.7744309326919243E-4</v>
      </c>
      <c r="F54" s="30">
        <f t="shared" si="3"/>
        <v>3.1123658533671886E-2</v>
      </c>
      <c r="G54" s="10">
        <f t="shared" si="4"/>
        <v>-2.902959146596773E-4</v>
      </c>
      <c r="H54" s="11">
        <f t="shared" si="5"/>
        <v>3.8267882832342517E-2</v>
      </c>
      <c r="I54" s="29">
        <f t="shared" si="6"/>
        <v>2.1720279413628418E-3</v>
      </c>
      <c r="J54" s="30">
        <f t="shared" si="7"/>
        <v>3.1219116567120155E-2</v>
      </c>
    </row>
    <row r="55" spans="2:10">
      <c r="B55" s="12" t="s">
        <v>19</v>
      </c>
      <c r="C55" s="10">
        <f t="shared" si="1"/>
        <v>2.7196446661437168E-2</v>
      </c>
      <c r="D55" s="11">
        <f t="shared" si="2"/>
        <v>0.72952479188884556</v>
      </c>
      <c r="E55" s="29">
        <f t="shared" si="0"/>
        <v>2.5284503472351005E-2</v>
      </c>
      <c r="F55" s="30">
        <f t="shared" si="3"/>
        <v>0.53688150131414414</v>
      </c>
      <c r="G55" s="10">
        <f t="shared" si="4"/>
        <v>1.4431653103070374E-2</v>
      </c>
      <c r="H55" s="11">
        <f t="shared" si="5"/>
        <v>0.54688297918392392</v>
      </c>
      <c r="I55" s="29">
        <f t="shared" si="6"/>
        <v>2.3170174990295056E-2</v>
      </c>
      <c r="J55" s="30">
        <f t="shared" si="7"/>
        <v>0.54643844302752798</v>
      </c>
    </row>
    <row r="56" spans="2:10">
      <c r="B56" s="12" t="s">
        <v>21</v>
      </c>
      <c r="C56" s="10">
        <f t="shared" si="1"/>
        <v>1.7223126441687775E-3</v>
      </c>
      <c r="D56" s="11">
        <f t="shared" si="2"/>
        <v>7.0147519923908289E-2</v>
      </c>
      <c r="E56" s="29">
        <f t="shared" si="0"/>
        <v>4.4969346774794694E-3</v>
      </c>
      <c r="F56" s="30">
        <f t="shared" si="3"/>
        <v>9.1540638565860477E-2</v>
      </c>
      <c r="G56" s="10">
        <f t="shared" si="4"/>
        <v>4.2447084104118016E-3</v>
      </c>
      <c r="H56" s="11">
        <f t="shared" si="5"/>
        <v>9.5270519824196959E-2</v>
      </c>
      <c r="I56" s="29">
        <f t="shared" si="6"/>
        <v>6.0984718240322255E-3</v>
      </c>
      <c r="J56" s="30">
        <f t="shared" si="7"/>
        <v>9.5622743165994145E-2</v>
      </c>
    </row>
    <row r="57" spans="2:10">
      <c r="B57" s="12" t="s">
        <v>23</v>
      </c>
      <c r="C57" s="10">
        <f t="shared" si="1"/>
        <v>0</v>
      </c>
      <c r="D57" s="11">
        <f t="shared" si="2"/>
        <v>0</v>
      </c>
      <c r="E57" s="29">
        <f t="shared" si="0"/>
        <v>0</v>
      </c>
      <c r="F57" s="30">
        <f t="shared" si="3"/>
        <v>0</v>
      </c>
      <c r="G57" s="10">
        <f t="shared" si="4"/>
        <v>0</v>
      </c>
      <c r="H57" s="11">
        <f t="shared" si="5"/>
        <v>0</v>
      </c>
      <c r="I57" s="29">
        <f t="shared" si="6"/>
        <v>0</v>
      </c>
      <c r="J57" s="30">
        <f t="shared" si="7"/>
        <v>0</v>
      </c>
    </row>
    <row r="58" spans="2:10">
      <c r="B58" s="12" t="s">
        <v>25</v>
      </c>
      <c r="C58" s="10">
        <f t="shared" si="1"/>
        <v>0</v>
      </c>
      <c r="D58" s="11">
        <f t="shared" si="2"/>
        <v>0</v>
      </c>
      <c r="E58" s="29">
        <f t="shared" si="0"/>
        <v>0</v>
      </c>
      <c r="F58" s="30">
        <f t="shared" si="3"/>
        <v>0</v>
      </c>
      <c r="G58" s="10">
        <f t="shared" si="4"/>
        <v>0</v>
      </c>
      <c r="H58" s="11">
        <f t="shared" si="5"/>
        <v>0</v>
      </c>
      <c r="I58" s="29">
        <f t="shared" si="6"/>
        <v>0</v>
      </c>
      <c r="J58" s="30">
        <f t="shared" si="7"/>
        <v>0</v>
      </c>
    </row>
    <row r="59" spans="2:10">
      <c r="B59" s="12" t="s">
        <v>26</v>
      </c>
      <c r="C59" s="10">
        <f t="shared" si="1"/>
        <v>1.8465031278180888E-4</v>
      </c>
      <c r="D59" s="11">
        <f t="shared" si="2"/>
        <v>-3.2902362273468593E-4</v>
      </c>
      <c r="E59" s="29">
        <f t="shared" si="0"/>
        <v>8.8081379049267383E-3</v>
      </c>
      <c r="F59" s="30">
        <f t="shared" si="3"/>
        <v>1.1010856036383304E-3</v>
      </c>
      <c r="G59" s="10">
        <f t="shared" si="4"/>
        <v>5.4612194338776732E-3</v>
      </c>
      <c r="H59" s="11">
        <f t="shared" si="5"/>
        <v>2.1969979239313724E-3</v>
      </c>
      <c r="I59" s="29">
        <f t="shared" si="6"/>
        <v>1.7696203624208762E-2</v>
      </c>
      <c r="J59" s="30">
        <f t="shared" si="7"/>
        <v>3.5946618201076891E-3</v>
      </c>
    </row>
    <row r="60" spans="2:10">
      <c r="B60" s="12" t="s">
        <v>27</v>
      </c>
      <c r="C60" s="10">
        <f t="shared" si="1"/>
        <v>0</v>
      </c>
      <c r="D60" s="11">
        <f t="shared" si="2"/>
        <v>0</v>
      </c>
      <c r="E60" s="29">
        <f t="shared" si="0"/>
        <v>-3.9713910076089043E-4</v>
      </c>
      <c r="F60" s="30">
        <f t="shared" si="3"/>
        <v>5.7861880887926037E-4</v>
      </c>
      <c r="G60" s="10">
        <f t="shared" si="4"/>
        <v>-5.1759480698798654E-4</v>
      </c>
      <c r="H60" s="11">
        <f t="shared" si="5"/>
        <v>7.7027601139207594E-4</v>
      </c>
      <c r="I60" s="29">
        <f t="shared" si="6"/>
        <v>-2.087048897499888E-3</v>
      </c>
      <c r="J60" s="30">
        <f t="shared" si="7"/>
        <v>2.8422717308985068E-4</v>
      </c>
    </row>
    <row r="61" spans="2:10">
      <c r="B61" s="12" t="s">
        <v>28</v>
      </c>
      <c r="C61" s="10">
        <f t="shared" si="1"/>
        <v>0</v>
      </c>
      <c r="D61" s="11">
        <f t="shared" si="2"/>
        <v>0</v>
      </c>
      <c r="E61" s="29">
        <f t="shared" si="0"/>
        <v>0</v>
      </c>
      <c r="F61" s="30">
        <f t="shared" si="3"/>
        <v>0</v>
      </c>
      <c r="G61" s="10">
        <f t="shared" si="4"/>
        <v>0</v>
      </c>
      <c r="H61" s="11">
        <f t="shared" si="5"/>
        <v>0</v>
      </c>
      <c r="I61" s="29">
        <f t="shared" si="6"/>
        <v>0</v>
      </c>
      <c r="J61" s="30">
        <f t="shared" si="7"/>
        <v>0</v>
      </c>
    </row>
    <row r="62" spans="2:10">
      <c r="B62" s="12" t="s">
        <v>29</v>
      </c>
      <c r="C62" s="10">
        <f t="shared" si="1"/>
        <v>0</v>
      </c>
      <c r="D62" s="11">
        <f t="shared" si="2"/>
        <v>0</v>
      </c>
      <c r="E62" s="29">
        <f t="shared" si="0"/>
        <v>0</v>
      </c>
      <c r="F62" s="30">
        <f t="shared" si="3"/>
        <v>0</v>
      </c>
      <c r="G62" s="10">
        <f t="shared" si="4"/>
        <v>0</v>
      </c>
      <c r="H62" s="11">
        <f t="shared" si="5"/>
        <v>0</v>
      </c>
      <c r="I62" s="29">
        <f t="shared" si="6"/>
        <v>0</v>
      </c>
      <c r="J62" s="30">
        <f t="shared" si="7"/>
        <v>0</v>
      </c>
    </row>
    <row r="63" spans="2:10">
      <c r="B63" s="12" t="s">
        <v>30</v>
      </c>
      <c r="C63" s="10">
        <f t="shared" si="1"/>
        <v>0</v>
      </c>
      <c r="D63" s="11">
        <f t="shared" si="2"/>
        <v>0</v>
      </c>
      <c r="E63" s="29">
        <f t="shared" si="0"/>
        <v>0</v>
      </c>
      <c r="F63" s="30">
        <f t="shared" si="3"/>
        <v>0</v>
      </c>
      <c r="G63" s="10">
        <f t="shared" si="4"/>
        <v>0</v>
      </c>
      <c r="H63" s="11">
        <f t="shared" si="5"/>
        <v>0</v>
      </c>
      <c r="I63" s="29">
        <f t="shared" si="6"/>
        <v>0</v>
      </c>
      <c r="J63" s="30">
        <f t="shared" si="7"/>
        <v>0</v>
      </c>
    </row>
    <row r="64" spans="2:10">
      <c r="B64" s="12" t="s">
        <v>31</v>
      </c>
      <c r="C64" s="10">
        <f t="shared" si="1"/>
        <v>0</v>
      </c>
      <c r="D64" s="11">
        <f t="shared" si="2"/>
        <v>0</v>
      </c>
      <c r="E64" s="29">
        <f t="shared" si="0"/>
        <v>0</v>
      </c>
      <c r="F64" s="30">
        <f t="shared" si="3"/>
        <v>0</v>
      </c>
      <c r="G64" s="10">
        <f t="shared" si="4"/>
        <v>0</v>
      </c>
      <c r="H64" s="11">
        <f t="shared" si="5"/>
        <v>0</v>
      </c>
      <c r="I64" s="29">
        <f t="shared" si="6"/>
        <v>0</v>
      </c>
      <c r="J64" s="30">
        <f t="shared" si="7"/>
        <v>0</v>
      </c>
    </row>
    <row r="65" spans="2:10">
      <c r="B65" s="12" t="s">
        <v>32</v>
      </c>
      <c r="C65" s="10">
        <f t="shared" si="1"/>
        <v>0</v>
      </c>
      <c r="D65" s="11">
        <f t="shared" si="2"/>
        <v>0</v>
      </c>
      <c r="E65" s="29">
        <f t="shared" si="0"/>
        <v>0</v>
      </c>
      <c r="F65" s="30">
        <f t="shared" si="3"/>
        <v>0</v>
      </c>
      <c r="G65" s="10">
        <f t="shared" si="4"/>
        <v>0</v>
      </c>
      <c r="H65" s="11">
        <f t="shared" si="5"/>
        <v>0</v>
      </c>
      <c r="I65" s="29">
        <f t="shared" si="6"/>
        <v>0</v>
      </c>
      <c r="J65" s="30">
        <f t="shared" si="7"/>
        <v>0</v>
      </c>
    </row>
    <row r="66" spans="2:10">
      <c r="B66" s="12" t="s">
        <v>33</v>
      </c>
      <c r="C66" s="10">
        <f t="shared" si="1"/>
        <v>0</v>
      </c>
      <c r="D66" s="11">
        <f t="shared" si="2"/>
        <v>0</v>
      </c>
      <c r="E66" s="29">
        <f t="shared" si="0"/>
        <v>0</v>
      </c>
      <c r="F66" s="30">
        <f t="shared" si="3"/>
        <v>0</v>
      </c>
      <c r="G66" s="10">
        <f t="shared" si="4"/>
        <v>0</v>
      </c>
      <c r="H66" s="11">
        <f t="shared" si="5"/>
        <v>0</v>
      </c>
      <c r="I66" s="29">
        <f t="shared" si="6"/>
        <v>0</v>
      </c>
      <c r="J66" s="30">
        <f t="shared" si="7"/>
        <v>0</v>
      </c>
    </row>
    <row r="67" spans="2:10">
      <c r="B67" s="13" t="s">
        <v>44</v>
      </c>
      <c r="C67" s="41">
        <f t="shared" si="1"/>
        <v>2.5580006993043192E-2</v>
      </c>
      <c r="D67" s="42">
        <f t="shared" si="2"/>
        <v>1</v>
      </c>
      <c r="E67" s="37">
        <f>(I27+1)*(K27+1)*(M27+1)*(C67+1)-1</f>
        <v>3.2255041728313616E-2</v>
      </c>
      <c r="F67" s="38">
        <f t="shared" si="3"/>
        <v>0.99999999999999978</v>
      </c>
      <c r="G67" s="41">
        <f t="shared" si="4"/>
        <v>1.5615805994203091E-2</v>
      </c>
      <c r="H67" s="15">
        <v>1</v>
      </c>
      <c r="I67" s="37">
        <f t="shared" si="6"/>
        <v>3.6664486571559296E-2</v>
      </c>
      <c r="J67" s="38">
        <f t="shared" si="7"/>
        <v>1</v>
      </c>
    </row>
    <row r="68" spans="2:10">
      <c r="B68" s="35" t="s">
        <v>40</v>
      </c>
      <c r="C68" s="45">
        <f>C28+E28+G28</f>
        <v>79</v>
      </c>
      <c r="D68" s="46"/>
      <c r="E68" s="47">
        <f>I28+K28+M28+C68</f>
        <v>104.39</v>
      </c>
      <c r="F68" s="48"/>
      <c r="G68" s="45">
        <f>O28+Q28+S28+E68</f>
        <v>-239.28000000000003</v>
      </c>
      <c r="H68" s="46"/>
      <c r="I68" s="47">
        <f>G68+U28+W28+Y28</f>
        <v>-21.510000000000034</v>
      </c>
      <c r="J68" s="48"/>
    </row>
    <row r="69" spans="2:10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>
      <c r="C70" s="53" t="s">
        <v>0</v>
      </c>
      <c r="D70" s="54"/>
      <c r="E70" s="54"/>
      <c r="F70" s="54"/>
      <c r="G70" s="54"/>
      <c r="H70" s="54"/>
      <c r="I70" s="54"/>
      <c r="J70" s="55"/>
    </row>
    <row r="71" spans="2:10" ht="15.75">
      <c r="B71" s="23" t="s">
        <v>39</v>
      </c>
      <c r="C71" s="51" t="str">
        <f ca="1">CONCATENATE(INDIRECT(CONCATENATE($C$2,$C$4))," - ",INDIRECT(CONCATENATE($C$2,$G$4))," ",$B$4)</f>
        <v>ינואר - מרץ 2019</v>
      </c>
      <c r="D71" s="52"/>
      <c r="E71" s="49" t="str">
        <f ca="1">CONCATENATE(INDIRECT(CONCATENATE($C$2,$C$4))," - ",INDIRECT(CONCATENATE($C$2,$M4))," ",$B$4)</f>
        <v>ינואר - יוני 2019</v>
      </c>
      <c r="F71" s="50"/>
      <c r="G71" s="51" t="str">
        <f ca="1">CONCATENATE(INDIRECT(CONCATENATE($C$2,$C$4))," - ",INDIRECT(CONCATENATE($C$2,$S$4))," ",$B$4)</f>
        <v>ינואר - ספטמבר 2019</v>
      </c>
      <c r="H71" s="52"/>
      <c r="I71" s="49" t="str">
        <f ca="1">CONCATENATE(INDIRECT(CONCATENATE($C$2,$C$4))," - ",INDIRECT(CONCATENATE($C$2,$Y4))," ",$B$4)</f>
        <v>ינואר - דצמבר 2019</v>
      </c>
      <c r="J71" s="50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0">
      <c r="B73" s="9" t="s">
        <v>35</v>
      </c>
      <c r="C73" s="18">
        <f>(C34+1)*(E34+1)*(G34+1)-1</f>
        <v>-6.0361994525748308E-5</v>
      </c>
      <c r="D73" s="19">
        <f>H34</f>
        <v>9.0339006189074839E-2</v>
      </c>
      <c r="E73" s="33">
        <f t="shared" ref="E73:E74" si="8">(I34+1)*(K34+1)*(M34+1)*(C73+1)-1</f>
        <v>-5.7713496860339886E-3</v>
      </c>
      <c r="F73" s="34">
        <f>N34</f>
        <v>0.2673877344766592</v>
      </c>
      <c r="G73" s="18">
        <f>(O34+1)*(Q34+1)*(S34+1)*(E73+1)-1</f>
        <v>-5.9995564061338102E-3</v>
      </c>
      <c r="H73" s="19">
        <f>T34</f>
        <v>0.18752460284542274</v>
      </c>
      <c r="I73" s="33">
        <f>(U34+1)*(W34+1)*(Y34+1)*(G73+1)-1</f>
        <v>-9.3529583747177236E-3</v>
      </c>
      <c r="J73" s="34">
        <f>Z34</f>
        <v>0.18834605906835303</v>
      </c>
    </row>
    <row r="74" spans="2:10">
      <c r="B74" s="12" t="s">
        <v>36</v>
      </c>
      <c r="C74" s="18">
        <f t="shared" ref="C74:C75" si="9">(C35+1)*(E35+1)*(G35+1)-1</f>
        <v>2.5643537104662162E-2</v>
      </c>
      <c r="D74" s="19">
        <f t="shared" ref="D74:D75" si="10">H35</f>
        <v>0.90966099381092513</v>
      </c>
      <c r="E74" s="33">
        <f t="shared" si="8"/>
        <v>3.8144649238246675E-2</v>
      </c>
      <c r="F74" s="34">
        <f t="shared" ref="F74:F75" si="11">N35</f>
        <v>0.73261226552334069</v>
      </c>
      <c r="G74" s="18">
        <f t="shared" ref="G74:G75" si="12">(O35+1)*(Q35+1)*(S35+1)*(E74+1)-1</f>
        <v>2.1669499189328478E-2</v>
      </c>
      <c r="H74" s="19">
        <f t="shared" ref="H74:H75" si="13">T35</f>
        <v>0.81247539715457717</v>
      </c>
      <c r="I74" s="33">
        <f t="shared" ref="I74:I75" si="14">(U35+1)*(W35+1)*(Y35+1)*(G74+1)-1</f>
        <v>4.6359149352969808E-2</v>
      </c>
      <c r="J74" s="34">
        <f t="shared" ref="J74:J75" si="15">Z35</f>
        <v>0.81165394093164711</v>
      </c>
    </row>
    <row r="75" spans="2:10">
      <c r="B75" s="13" t="s">
        <v>44</v>
      </c>
      <c r="C75" s="43">
        <f t="shared" si="9"/>
        <v>2.5580006993043192E-2</v>
      </c>
      <c r="D75" s="44">
        <f t="shared" si="10"/>
        <v>1</v>
      </c>
      <c r="E75" s="39">
        <f>(I36+1)*(K36+1)*(M36+1)*(C75+1)-1</f>
        <v>3.2255041728313616E-2</v>
      </c>
      <c r="F75" s="40">
        <f t="shared" si="11"/>
        <v>0.99999999999999989</v>
      </c>
      <c r="G75" s="43">
        <f t="shared" si="12"/>
        <v>1.5615805994203091E-2</v>
      </c>
      <c r="H75" s="44">
        <f t="shared" si="13"/>
        <v>0.99999999999999989</v>
      </c>
      <c r="I75" s="39">
        <f t="shared" si="14"/>
        <v>3.6664486571559296E-2</v>
      </c>
      <c r="J75" s="40">
        <f t="shared" si="15"/>
        <v>1.0000000000000002</v>
      </c>
    </row>
    <row r="76" spans="2:10">
      <c r="B76" s="16"/>
      <c r="C76" s="17"/>
      <c r="D76" s="17"/>
      <c r="E76" s="17"/>
      <c r="F76" s="17"/>
      <c r="G76" s="17"/>
      <c r="H76" s="17"/>
      <c r="I76" s="17"/>
      <c r="J76" s="17"/>
    </row>
    <row r="77" spans="2:10" ht="15.75">
      <c r="C77" s="53" t="s">
        <v>0</v>
      </c>
      <c r="D77" s="54"/>
      <c r="E77" s="54"/>
      <c r="F77" s="54"/>
      <c r="G77" s="54"/>
      <c r="H77" s="54"/>
      <c r="I77" s="54"/>
      <c r="J77" s="55"/>
    </row>
    <row r="78" spans="2:10" ht="15.75">
      <c r="B78" s="23" t="s">
        <v>39</v>
      </c>
      <c r="C78" s="51" t="str">
        <f ca="1">CONCATENATE(INDIRECT(CONCATENATE($C$2,$C$4))," - ",INDIRECT(CONCATENATE($C$2,$G$4))," ",$B$4)</f>
        <v>ינואר - מרץ 2019</v>
      </c>
      <c r="D78" s="52"/>
      <c r="E78" s="49" t="str">
        <f ca="1">CONCATENATE(INDIRECT(CONCATENATE($C$2,$C$4))," - ",INDIRECT(CONCATENATE($C$2,$M$4))," ",$B$4)</f>
        <v>ינואר - יוני 2019</v>
      </c>
      <c r="F78" s="50"/>
      <c r="G78" s="51" t="str">
        <f ca="1">CONCATENATE(INDIRECT(CONCATENATE($C$2,$C$4))," - ",INDIRECT(CONCATENATE($C$2,$S$4))," ",$B$4)</f>
        <v>ינואר - ספטמבר 2019</v>
      </c>
      <c r="H78" s="52"/>
      <c r="I78" s="49" t="str">
        <f ca="1">CONCATENATE(INDIRECT(CONCATENATE($C$2,$C$4))," - ",INDIRECT(CONCATENATE($C$2,$Y$4))," ",$B$4)</f>
        <v>ינואר - דצמבר 2019</v>
      </c>
      <c r="J78" s="50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0">
      <c r="B80" s="9" t="s">
        <v>37</v>
      </c>
      <c r="C80" s="18">
        <f>(C41+1)*(E41+1)*(G41+1)-1</f>
        <v>2.5393882500149401E-2</v>
      </c>
      <c r="D80" s="19">
        <f>H41</f>
        <v>1.0003290236227347</v>
      </c>
      <c r="E80" s="33">
        <f t="shared" ref="E80:E82" si="16">(I41+1)*(K41+1)*(M41+1)*(C80+1)-1</f>
        <v>3.7233778569985221E-2</v>
      </c>
      <c r="F80" s="34">
        <f>N41</f>
        <v>1.0007122249308364</v>
      </c>
      <c r="G80" s="18">
        <f>(O41+1)*(Q41+1)*(S41+1)*(E80+1)-1</f>
        <v>2.1207339061040775E-2</v>
      </c>
      <c r="H80" s="19">
        <f>T41</f>
        <v>1.0007927066932532</v>
      </c>
      <c r="I80" s="33">
        <f>(U41+1)*(W41+1)*(Y41+1)*(G80+1)-1</f>
        <v>4.4443171994369868E-2</v>
      </c>
      <c r="J80" s="34">
        <f t="shared" ref="J80:J82" si="17">Z41</f>
        <v>1.0017270352990377</v>
      </c>
    </row>
    <row r="81" spans="2:10">
      <c r="B81" s="12" t="s">
        <v>38</v>
      </c>
      <c r="C81" s="18">
        <f t="shared" ref="C81:C82" si="18">(C42+1)*(E42+1)*(G42+1)-1</f>
        <v>1.8465031278180888E-4</v>
      </c>
      <c r="D81" s="19">
        <f t="shared" ref="D81:D82" si="19">H42</f>
        <v>-3.2902362273468588E-4</v>
      </c>
      <c r="E81" s="33">
        <f t="shared" si="16"/>
        <v>-4.8828576684570857E-3</v>
      </c>
      <c r="F81" s="34">
        <f t="shared" ref="F81:F82" si="20">N42</f>
        <v>-7.1222493083633262E-4</v>
      </c>
      <c r="G81" s="18">
        <f t="shared" ref="G81:G82" si="21">(O42+1)*(Q42+1)*(S42+1)*(E81+1)-1</f>
        <v>-5.5347411077443232E-3</v>
      </c>
      <c r="H81" s="19">
        <f>T42</f>
        <v>-7.9270669325303919E-4</v>
      </c>
      <c r="I81" s="33">
        <f t="shared" ref="I81:I82" si="22">(U42+1)*(W42+1)*(Y42+1)*(G81+1)-1</f>
        <v>-7.5264402252595008E-3</v>
      </c>
      <c r="J81" s="34">
        <f t="shared" si="17"/>
        <v>-1.7270352990378258E-3</v>
      </c>
    </row>
    <row r="82" spans="2:10">
      <c r="B82" s="13" t="s">
        <v>44</v>
      </c>
      <c r="C82" s="43">
        <f t="shared" si="18"/>
        <v>2.5580006993043192E-2</v>
      </c>
      <c r="D82" s="44">
        <f t="shared" si="19"/>
        <v>1</v>
      </c>
      <c r="E82" s="39">
        <f t="shared" si="16"/>
        <v>3.2255041728313616E-2</v>
      </c>
      <c r="F82" s="40">
        <f t="shared" si="20"/>
        <v>1.0000000000000002</v>
      </c>
      <c r="G82" s="43">
        <f t="shared" si="21"/>
        <v>1.5615805994203091E-2</v>
      </c>
      <c r="H82" s="44">
        <f>T43</f>
        <v>1.0000000000000002</v>
      </c>
      <c r="I82" s="39">
        <f t="shared" si="22"/>
        <v>3.6664486571559296E-2</v>
      </c>
      <c r="J82" s="40">
        <f t="shared" si="17"/>
        <v>0.99999999999999989</v>
      </c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37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purl.org/dc/elements/1.1/"/>
    <ds:schemaRef ds:uri="http://schemas.microsoft.com/sharepoint/v3"/>
    <ds:schemaRef ds:uri="http://www.w3.org/XML/1998/namespace"/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a46656d4-8850-49b3-aebd-68bd05f7f43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2020-02-11T15:42:12Z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