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H82" i="5"/>
  <c r="G82" i="5"/>
  <c r="I82" i="5" s="1"/>
  <c r="J81" i="5"/>
  <c r="H81" i="5"/>
  <c r="G81" i="5"/>
  <c r="I81" i="5" s="1"/>
  <c r="J80" i="5"/>
  <c r="H80" i="5"/>
  <c r="G80" i="5"/>
  <c r="I80" i="5" s="1"/>
  <c r="J75" i="5"/>
  <c r="H75" i="5"/>
  <c r="G75" i="5"/>
  <c r="I75" i="5" s="1"/>
  <c r="J74" i="5"/>
  <c r="H74" i="5"/>
  <c r="G74" i="5"/>
  <c r="I74" i="5" s="1"/>
  <c r="J73" i="5"/>
  <c r="H73" i="5"/>
  <c r="G73" i="5"/>
  <c r="I73" i="5" s="1"/>
  <c r="G68" i="5"/>
  <c r="I68" i="5" s="1"/>
  <c r="J67" i="5"/>
  <c r="I67" i="5"/>
  <c r="G67" i="5"/>
  <c r="J66" i="5"/>
  <c r="I66" i="5"/>
  <c r="H66" i="5"/>
  <c r="G66" i="5"/>
  <c r="J65" i="5"/>
  <c r="I65" i="5"/>
  <c r="H65" i="5"/>
  <c r="G65" i="5"/>
  <c r="J64" i="5"/>
  <c r="I64" i="5"/>
  <c r="H64" i="5"/>
  <c r="G64" i="5"/>
  <c r="J63" i="5"/>
  <c r="I63" i="5"/>
  <c r="H63" i="5"/>
  <c r="G63" i="5"/>
  <c r="J62" i="5"/>
  <c r="I62" i="5"/>
  <c r="H62" i="5"/>
  <c r="G62" i="5"/>
  <c r="J61" i="5"/>
  <c r="I61" i="5"/>
  <c r="H61" i="5"/>
  <c r="G61" i="5"/>
  <c r="J60" i="5"/>
  <c r="I60" i="5"/>
  <c r="H60" i="5"/>
  <c r="G60" i="5"/>
  <c r="J59" i="5"/>
  <c r="I59" i="5"/>
  <c r="H59" i="5"/>
  <c r="G59" i="5"/>
  <c r="J58" i="5"/>
  <c r="I58" i="5"/>
  <c r="H58" i="5"/>
  <c r="G58" i="5"/>
  <c r="J57" i="5"/>
  <c r="I57" i="5"/>
  <c r="H57" i="5"/>
  <c r="G57" i="5"/>
  <c r="J56" i="5"/>
  <c r="I56" i="5"/>
  <c r="H56" i="5"/>
  <c r="G56" i="5"/>
  <c r="J55" i="5"/>
  <c r="I55" i="5"/>
  <c r="H55" i="5"/>
  <c r="G55" i="5"/>
  <c r="J54" i="5"/>
  <c r="I54" i="5"/>
  <c r="H54" i="5"/>
  <c r="G54" i="5"/>
  <c r="J53" i="5"/>
  <c r="I53" i="5"/>
  <c r="H53" i="5"/>
  <c r="G53" i="5"/>
  <c r="J52" i="5"/>
  <c r="I52" i="5"/>
  <c r="H52" i="5"/>
  <c r="G52" i="5"/>
  <c r="J51" i="5"/>
  <c r="I51" i="5"/>
  <c r="H51" i="5"/>
  <c r="G51" i="5"/>
  <c r="J50" i="5"/>
  <c r="I50" i="5"/>
  <c r="H50" i="5"/>
  <c r="G50" i="5"/>
  <c r="J49" i="5"/>
  <c r="I49" i="5"/>
  <c r="H49" i="5"/>
  <c r="G49" i="5"/>
  <c r="J48" i="5"/>
  <c r="I48" i="5"/>
  <c r="H48" i="5"/>
  <c r="G48" i="5"/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C68" i="5" l="1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75" i="5"/>
  <c r="C75" i="5"/>
  <c r="D74" i="5"/>
  <c r="C74" i="5"/>
  <c r="D73" i="5"/>
  <c r="C73" i="5"/>
  <c r="D82" i="5"/>
  <c r="C82" i="5"/>
  <c r="D81" i="5"/>
  <c r="C81" i="5"/>
  <c r="D80" i="5"/>
  <c r="C80" i="5"/>
  <c r="E4" i="5" l="1"/>
  <c r="C6" i="5"/>
  <c r="C39" i="5"/>
  <c r="E32" i="5"/>
  <c r="C32" i="5"/>
  <c r="E39" i="5"/>
  <c r="G4" i="5" l="1"/>
  <c r="G6" i="5"/>
  <c r="E6" i="5"/>
  <c r="C71" i="5"/>
  <c r="C46" i="5"/>
  <c r="G32" i="5"/>
  <c r="G39" i="5"/>
  <c r="I4" i="5" l="1"/>
  <c r="I6" i="5"/>
  <c r="I32" i="5"/>
  <c r="I39" i="5"/>
  <c r="C78" i="5"/>
  <c r="K4" i="5" l="1"/>
  <c r="K32" i="5"/>
  <c r="K39" i="5"/>
  <c r="K6" i="5"/>
  <c r="M4" i="5" l="1"/>
  <c r="M32" i="5"/>
  <c r="E78" i="5"/>
  <c r="M6" i="5"/>
  <c r="E46" i="5"/>
  <c r="E71" i="5"/>
  <c r="O4" i="5" l="1"/>
  <c r="O32" i="5"/>
  <c r="O6" i="5"/>
  <c r="M39" i="5"/>
  <c r="Q4" i="5" l="1"/>
  <c r="S4" i="5" s="1"/>
  <c r="S32" i="5"/>
  <c r="G71" i="5"/>
  <c r="Q6" i="5"/>
  <c r="O39" i="5"/>
  <c r="S39" i="5"/>
  <c r="Q32" i="5"/>
  <c r="G46" i="5"/>
  <c r="U4" i="5" l="1"/>
  <c r="Q39" i="5"/>
  <c r="U39" i="5"/>
  <c r="G78" i="5"/>
  <c r="S6" i="5"/>
  <c r="U32" i="5"/>
  <c r="W4" i="5" l="1"/>
  <c r="W39" i="5"/>
  <c r="W32" i="5"/>
  <c r="U6" i="5"/>
  <c r="Y4" i="5" l="1"/>
  <c r="W6" i="5"/>
  <c r="Y6" i="5"/>
  <c r="Y39" i="5"/>
  <c r="I46" i="5"/>
  <c r="I78" i="5"/>
  <c r="Y32" i="5"/>
  <c r="I71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<sst xmlns="http://schemas.openxmlformats.org/spreadsheetml/2006/main" count="179" uniqueCount="47">
  <si>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</si>
  <si>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</si>
  <si>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</si>
  <si>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</si>
  <si>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</si>
  <si>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</si>
  <si>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</si>
  <si>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</si>
  <si>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</si>
  <si>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</si>
  <si>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</si>
  <si>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</si>
  <si>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</si>
  <si>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</si>
  <si>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</si>
  <si>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</si>
  <si>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</si>
  <si>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</si>
  <si>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</si>
  <si>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</si>
  <si>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</si>
  <si>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</si>
  <si>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</si>
  <si>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</si>
  <si>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</si>
  <si>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</si>
  <si>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</si>
  <si>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</si>
  <si>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</si>
  <si>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</si>
  <si>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</si>
  <si>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</si>
  <si>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</si>
  <si>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</si>
  <si>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</si>
  <si>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</si>
  <si>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</si>
  <si>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</si>
  <si>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</si>
  <si>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</si>
  <si>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</si>
  <si>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</si>
  <si>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</si>
  <si>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</si>
  <si>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</si>
  <si>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</si>
  <si>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אג"ח ממשלתי ישראלי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</si>
</sst>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4.8194043002893608E-2</v>
      </c>
      <c r="E8" s="29">
        <v>0</v>
      </c>
      <c r="F8" s="30">
        <v>5.1409483201387718E-2</v>
      </c>
      <c r="G8" s="10">
        <v>1.5918827255019717E-5</v>
      </c>
      <c r="H8" s="11">
        <v>4.3689802738727093E-2</v>
      </c>
      <c r="I8" s="29">
        <v>0</v>
      </c>
      <c r="J8" s="30">
        <v>4.6923261714302202E-2</v>
      </c>
      <c r="K8" s="10">
        <v>0</v>
      </c>
      <c r="L8" s="11">
        <v>4.2583171066687145E-2</v>
      </c>
      <c r="M8" s="29">
        <v>1.5311571792444935E-5</v>
      </c>
      <c r="N8" s="30">
        <v>3.8733887378874905E-2</v>
      </c>
      <c r="O8" s="10">
        <v>0</v>
      </c>
      <c r="P8" s="11">
        <v>5.0773347842293134E-2</v>
      </c>
      <c r="Q8" s="29">
        <v>0</v>
      </c>
      <c r="R8" s="30">
        <v>4.9990116823403145E-2</v>
      </c>
      <c r="S8" s="10">
        <v>0</v>
      </c>
      <c r="T8" s="11">
        <v>4.586961063742083E-2</v>
      </c>
      <c r="U8" s="29">
        <v>1.7871891161129115E-5</v>
      </c>
      <c r="V8" s="30">
        <v>4.2622234802288821E-2</v>
      </c>
      <c r="W8" s="10">
        <v>0</v>
      </c>
      <c r="X8" s="11">
        <v>4.8265393643836724E-2</v>
      </c>
      <c r="Y8" s="29">
        <v>1.4257128837742335E-5</v>
      </c>
      <c r="Z8" s="30">
        <v>4.5063868735813951E-2</v>
      </c>
      <c r="AE8" s="5" t="s">
        <v>8</v>
      </c>
    </row>
    <row r="9" spans="2:31">
      <c r="B9" s="12" t="s">
        <v>7</v>
      </c>
      <c r="C9" s="10">
        <v>1.3300000000000001E-2</v>
      </c>
      <c r="D9" s="11">
        <v>0.95180595699710646</v>
      </c>
      <c r="E9" s="29">
        <v>6.4000000000000003E-3</v>
      </c>
      <c r="F9" s="30">
        <v>0.94859051679861228</v>
      </c>
      <c r="G9" s="10">
        <v>8.2486139898117206E-3</v>
      </c>
      <c r="H9" s="11">
        <v>0.95631019726127298</v>
      </c>
      <c r="I9" s="29">
        <v>4.2259573145590999E-3</v>
      </c>
      <c r="J9" s="30">
        <v>0.95307673828569783</v>
      </c>
      <c r="K9" s="10">
        <v>3.8297682173622232E-3</v>
      </c>
      <c r="L9" s="11">
        <v>0.95741683247122689</v>
      </c>
      <c r="M9" s="29">
        <v>7.2799738699355389E-3</v>
      </c>
      <c r="N9" s="30">
        <v>0.96126319657356318</v>
      </c>
      <c r="O9" s="10">
        <v>1.6262859943171441E-2</v>
      </c>
      <c r="P9" s="11">
        <v>0.94920981555392692</v>
      </c>
      <c r="Q9" s="29">
        <v>1.0871205359609323E-2</v>
      </c>
      <c r="R9" s="30">
        <v>0.94995490018496831</v>
      </c>
      <c r="S9" s="10">
        <v>3.805889884367059E-3</v>
      </c>
      <c r="T9" s="11">
        <v>0.9540652861971991</v>
      </c>
      <c r="U9" s="29">
        <v>3.7699844656635235E-3</v>
      </c>
      <c r="V9" s="30">
        <v>0.95730593770276773</v>
      </c>
      <c r="W9" s="10">
        <v>6.9802117850543792E-4</v>
      </c>
      <c r="X9" s="11">
        <v>0.95165663331103789</v>
      </c>
      <c r="Y9" s="29">
        <v>2.3911818168382195E-3</v>
      </c>
      <c r="Z9" s="30">
        <v>0.95485184113579369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0</v>
      </c>
      <c r="X14" s="11">
        <v>0</v>
      </c>
      <c r="Y14" s="29">
        <v>0</v>
      </c>
      <c r="Z14" s="30">
        <v>0</v>
      </c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0</v>
      </c>
      <c r="P15" s="11">
        <v>0</v>
      </c>
      <c r="Q15" s="29">
        <v>0</v>
      </c>
      <c r="R15" s="30">
        <v>0</v>
      </c>
      <c r="S15" s="10">
        <v>0</v>
      </c>
      <c r="T15" s="11">
        <v>0</v>
      </c>
      <c r="U15" s="29">
        <v>0</v>
      </c>
      <c r="V15" s="30">
        <v>0</v>
      </c>
      <c r="W15" s="10">
        <v>0</v>
      </c>
      <c r="X15" s="11">
        <v>0</v>
      </c>
      <c r="Y15" s="29">
        <v>0</v>
      </c>
      <c r="Z15" s="30">
        <v>0</v>
      </c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0</v>
      </c>
      <c r="W18" s="10">
        <v>0</v>
      </c>
      <c r="X18" s="11">
        <v>0</v>
      </c>
      <c r="Y18" s="29">
        <v>0</v>
      </c>
      <c r="Z18" s="30">
        <v>0</v>
      </c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-3.4597291426744961E-9</v>
      </c>
      <c r="L19" s="11">
        <v>-3.5379141201532298E-9</v>
      </c>
      <c r="M19" s="29">
        <v>4.7145582720163054E-6</v>
      </c>
      <c r="N19" s="30">
        <v>2.9160475619383619E-6</v>
      </c>
      <c r="O19" s="10">
        <v>3.7140056828560378E-5</v>
      </c>
      <c r="P19" s="11">
        <v>1.6836603779895722E-5</v>
      </c>
      <c r="Q19" s="29">
        <v>2.8794640390676251E-5</v>
      </c>
      <c r="R19" s="30">
        <v>5.4982991628476675E-5</v>
      </c>
      <c r="S19" s="10">
        <v>-5.8898843670588322E-6</v>
      </c>
      <c r="T19" s="11">
        <v>6.5103165380127415E-5</v>
      </c>
      <c r="U19" s="29">
        <v>1.214364317534706E-5</v>
      </c>
      <c r="V19" s="30">
        <v>7.1827494943485449E-5</v>
      </c>
      <c r="W19" s="10">
        <v>1.978821494562104E-6</v>
      </c>
      <c r="X19" s="11">
        <v>7.7973045125315953E-5</v>
      </c>
      <c r="Y19" s="29">
        <v>-5.4389456759618571E-6</v>
      </c>
      <c r="Z19" s="30">
        <v>8.4290128392363142E-5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1.3300000000000001E-2</v>
      </c>
      <c r="D27" s="15">
        <v>1</v>
      </c>
      <c r="E27" s="31">
        <v>6.4000000000000003E-3</v>
      </c>
      <c r="F27" s="32">
        <v>1</v>
      </c>
      <c r="G27" s="14">
        <v>8.2645328170667404E-3</v>
      </c>
      <c r="H27" s="15">
        <v>1</v>
      </c>
      <c r="I27" s="31">
        <v>4.2259573145590999E-3</v>
      </c>
      <c r="J27" s="32">
        <v>1</v>
      </c>
      <c r="K27" s="14">
        <v>3.8297647576330802E-3</v>
      </c>
      <c r="L27" s="15">
        <v>0.99999999999999989</v>
      </c>
      <c r="M27" s="31">
        <v>7.3000000000000001E-3</v>
      </c>
      <c r="N27" s="32">
        <v>1</v>
      </c>
      <c r="O27" s="14">
        <v>1.6299999999999999E-2</v>
      </c>
      <c r="P27" s="15">
        <v>1</v>
      </c>
      <c r="Q27" s="31">
        <v>1.09E-2</v>
      </c>
      <c r="R27" s="32">
        <v>0.99999999999999989</v>
      </c>
      <c r="S27" s="14">
        <v>3.8E-3</v>
      </c>
      <c r="T27" s="15">
        <v>1</v>
      </c>
      <c r="U27" s="31">
        <v>3.8E-3</v>
      </c>
      <c r="V27" s="32">
        <v>1</v>
      </c>
      <c r="W27" s="14">
        <v>6.9999999999999999E-4</v>
      </c>
      <c r="X27" s="15">
        <v>1</v>
      </c>
      <c r="Y27" s="31">
        <v>2.3999999999999998E-3</v>
      </c>
      <c r="Z27" s="32">
        <v>1</v>
      </c>
    </row>
    <row r="28" spans="2:31">
      <c r="B28" s="35" t="s">
        <v>40</v>
      </c>
      <c r="C28" s="54">
        <v>1374</v>
      </c>
      <c r="D28" s="55"/>
      <c r="E28" s="52">
        <v>675</v>
      </c>
      <c r="F28" s="53"/>
      <c r="G28" s="54">
        <v>878</v>
      </c>
      <c r="H28" s="55"/>
      <c r="I28" s="52">
        <v>450</v>
      </c>
      <c r="J28" s="53"/>
      <c r="K28" s="54">
        <v>408.78</v>
      </c>
      <c r="L28" s="55"/>
      <c r="M28" s="52">
        <v>773.76</v>
      </c>
      <c r="N28" s="53"/>
      <c r="O28" s="54">
        <v>1734.2</v>
      </c>
      <c r="P28" s="55"/>
      <c r="Q28" s="52">
        <v>1176.28</v>
      </c>
      <c r="R28" s="53"/>
      <c r="S28" s="54">
        <v>394.99</v>
      </c>
      <c r="T28" s="55"/>
      <c r="U28" s="52">
        <v>402.74</v>
      </c>
      <c r="V28" s="53"/>
      <c r="W28" s="54">
        <v>75.31</v>
      </c>
      <c r="X28" s="55"/>
      <c r="Y28" s="52">
        <v>255.78</v>
      </c>
      <c r="Z28" s="53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1.3300000000000001E-2</v>
      </c>
      <c r="D34" s="19">
        <v>1</v>
      </c>
      <c r="E34" s="33">
        <v>6.4000000000000003E-3</v>
      </c>
      <c r="F34" s="34">
        <v>1</v>
      </c>
      <c r="G34" s="18">
        <v>8.2645328170667404E-3</v>
      </c>
      <c r="H34" s="19">
        <v>1</v>
      </c>
      <c r="I34" s="33">
        <v>4.2259573145590999E-3</v>
      </c>
      <c r="J34" s="34">
        <v>1</v>
      </c>
      <c r="K34" s="18">
        <v>3.8297647576330807E-3</v>
      </c>
      <c r="L34" s="19">
        <v>1</v>
      </c>
      <c r="M34" s="33">
        <v>7.3000000000000001E-3</v>
      </c>
      <c r="N34" s="34">
        <v>1</v>
      </c>
      <c r="O34" s="18">
        <v>1.6299999999999999E-2</v>
      </c>
      <c r="P34" s="19">
        <v>1</v>
      </c>
      <c r="Q34" s="33">
        <v>1.09E-2</v>
      </c>
      <c r="R34" s="34">
        <v>1</v>
      </c>
      <c r="S34" s="18">
        <v>3.7999999999999996E-3</v>
      </c>
      <c r="T34" s="19">
        <v>1</v>
      </c>
      <c r="U34" s="33">
        <v>3.7999999999999996E-3</v>
      </c>
      <c r="V34" s="34">
        <v>1</v>
      </c>
      <c r="W34" s="18">
        <v>6.9999999999999999E-4</v>
      </c>
      <c r="X34" s="19">
        <v>1</v>
      </c>
      <c r="Y34" s="33">
        <v>2.4000000000000002E-3</v>
      </c>
      <c r="Z34" s="34">
        <v>1</v>
      </c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>
        <v>0</v>
      </c>
      <c r="P35" s="11">
        <v>0</v>
      </c>
      <c r="Q35" s="29">
        <v>0</v>
      </c>
      <c r="R35" s="30">
        <v>0</v>
      </c>
      <c r="S35" s="10">
        <v>0</v>
      </c>
      <c r="T35" s="11">
        <v>0</v>
      </c>
      <c r="U35" s="29">
        <v>0</v>
      </c>
      <c r="V35" s="30">
        <v>0</v>
      </c>
      <c r="W35" s="10">
        <v>0</v>
      </c>
      <c r="X35" s="11">
        <v>0</v>
      </c>
      <c r="Y35" s="29">
        <v>0</v>
      </c>
      <c r="Z35" s="30">
        <v>0</v>
      </c>
    </row>
    <row r="36" spans="2:26">
      <c r="B36" s="13" t="s">
        <v>34</v>
      </c>
      <c r="C36" s="14">
        <v>1.3300000000000001E-2</v>
      </c>
      <c r="D36" s="15">
        <v>1</v>
      </c>
      <c r="E36" s="31">
        <v>6.4000000000000003E-3</v>
      </c>
      <c r="F36" s="32">
        <v>1</v>
      </c>
      <c r="G36" s="14">
        <v>8.2645328170667404E-3</v>
      </c>
      <c r="H36" s="15">
        <v>1</v>
      </c>
      <c r="I36" s="31">
        <v>4.2259573145590999E-3</v>
      </c>
      <c r="J36" s="32">
        <v>1</v>
      </c>
      <c r="K36" s="14">
        <v>3.8297647576330802E-3</v>
      </c>
      <c r="L36" s="15">
        <v>1</v>
      </c>
      <c r="M36" s="31">
        <v>7.3000000000000001E-3</v>
      </c>
      <c r="N36" s="32">
        <v>1</v>
      </c>
      <c r="O36" s="14">
        <v>1.6299999999999999E-2</v>
      </c>
      <c r="P36" s="15">
        <v>1</v>
      </c>
      <c r="Q36" s="31">
        <v>1.09E-2</v>
      </c>
      <c r="R36" s="32">
        <v>1</v>
      </c>
      <c r="S36" s="14">
        <v>3.8E-3</v>
      </c>
      <c r="T36" s="15">
        <v>1</v>
      </c>
      <c r="U36" s="31">
        <v>3.8E-3</v>
      </c>
      <c r="V36" s="32">
        <v>1</v>
      </c>
      <c r="W36" s="14">
        <v>6.9999999999999999E-4</v>
      </c>
      <c r="X36" s="15">
        <v>1</v>
      </c>
      <c r="Y36" s="31">
        <v>2.3999999999999998E-3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1.3300000000000001E-2</v>
      </c>
      <c r="D41" s="19">
        <v>1</v>
      </c>
      <c r="E41" s="33">
        <v>6.4000000000000003E-3</v>
      </c>
      <c r="F41" s="34">
        <v>1</v>
      </c>
      <c r="G41" s="18">
        <v>8.2645328170667404E-3</v>
      </c>
      <c r="H41" s="19">
        <v>1</v>
      </c>
      <c r="I41" s="33">
        <v>4.2259573145590999E-3</v>
      </c>
      <c r="J41" s="34">
        <v>1</v>
      </c>
      <c r="K41" s="18">
        <v>3.8297682173622227E-3</v>
      </c>
      <c r="L41" s="19">
        <v>1.0000000035379142</v>
      </c>
      <c r="M41" s="33">
        <v>7.2952854417279835E-3</v>
      </c>
      <c r="N41" s="34">
        <v>0.99999708395243803</v>
      </c>
      <c r="O41" s="18">
        <v>1.6262859943171441E-2</v>
      </c>
      <c r="P41" s="19">
        <v>0.99998316339622006</v>
      </c>
      <c r="Q41" s="33">
        <v>1.0871205359609322E-2</v>
      </c>
      <c r="R41" s="34">
        <v>0.99994501700837146</v>
      </c>
      <c r="S41" s="18">
        <v>3.805889884367059E-3</v>
      </c>
      <c r="T41" s="19">
        <v>0.99993489683461989</v>
      </c>
      <c r="U41" s="33">
        <v>3.7878563568246528E-3</v>
      </c>
      <c r="V41" s="34">
        <v>0.9999281725050565</v>
      </c>
      <c r="W41" s="18">
        <v>6.9802117850543792E-4</v>
      </c>
      <c r="X41" s="19">
        <v>0.99992202695487464</v>
      </c>
      <c r="Y41" s="33">
        <v>2.4054389456759618E-3</v>
      </c>
      <c r="Z41" s="34">
        <v>0.99991570987160761</v>
      </c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K42" s="10">
        <v>-3.4597291426744957E-9</v>
      </c>
      <c r="L42" s="11">
        <v>-3.5379141201532302E-9</v>
      </c>
      <c r="M42" s="29">
        <v>4.7145582720163054E-6</v>
      </c>
      <c r="N42" s="30">
        <v>2.9160475619383623E-6</v>
      </c>
      <c r="O42" s="10">
        <v>3.7140056828560378E-5</v>
      </c>
      <c r="P42" s="11">
        <v>1.6836603779895722E-5</v>
      </c>
      <c r="Q42" s="29">
        <v>2.8794640390676247E-5</v>
      </c>
      <c r="R42" s="30">
        <v>5.4982991628476682E-5</v>
      </c>
      <c r="S42" s="10">
        <v>-5.8898843670588322E-6</v>
      </c>
      <c r="T42" s="11">
        <v>6.5103165380127402E-5</v>
      </c>
      <c r="U42" s="29">
        <v>1.214364317534706E-5</v>
      </c>
      <c r="V42" s="30">
        <v>7.1827494943485477E-5</v>
      </c>
      <c r="W42" s="10">
        <v>1.9788214945621036E-6</v>
      </c>
      <c r="X42" s="11">
        <v>7.797304512531594E-5</v>
      </c>
      <c r="Y42" s="29">
        <v>-5.4389456759618562E-6</v>
      </c>
      <c r="Z42" s="30">
        <v>8.4290128392363128E-5</v>
      </c>
    </row>
    <row r="43" spans="2:26">
      <c r="B43" s="13" t="s">
        <v>34</v>
      </c>
      <c r="C43" s="14">
        <v>1.3300000000000001E-2</v>
      </c>
      <c r="D43" s="15">
        <v>1</v>
      </c>
      <c r="E43" s="31">
        <v>6.4000000000000003E-3</v>
      </c>
      <c r="F43" s="32">
        <v>1</v>
      </c>
      <c r="G43" s="14">
        <v>8.2645328170667404E-3</v>
      </c>
      <c r="H43" s="15">
        <v>1</v>
      </c>
      <c r="I43" s="31">
        <v>4.2259573145590999E-3</v>
      </c>
      <c r="J43" s="32">
        <v>1</v>
      </c>
      <c r="K43" s="14">
        <v>3.8297647576330802E-3</v>
      </c>
      <c r="L43" s="15">
        <v>1</v>
      </c>
      <c r="M43" s="31">
        <v>7.3000000000000001E-3</v>
      </c>
      <c r="N43" s="32">
        <v>1</v>
      </c>
      <c r="O43" s="14">
        <v>1.6299999999999999E-2</v>
      </c>
      <c r="P43" s="15">
        <v>1</v>
      </c>
      <c r="Q43" s="31">
        <v>1.09E-2</v>
      </c>
      <c r="R43" s="32">
        <v>0.99999999999999989</v>
      </c>
      <c r="S43" s="14">
        <v>3.8E-3</v>
      </c>
      <c r="T43" s="15">
        <v>1</v>
      </c>
      <c r="U43" s="31">
        <v>3.8E-3</v>
      </c>
      <c r="V43" s="32">
        <v>1</v>
      </c>
      <c r="W43" s="14">
        <v>6.9999999999999999E-4</v>
      </c>
      <c r="X43" s="15">
        <v>1</v>
      </c>
      <c r="Y43" s="31">
        <v>2.3999999999999998E-3</v>
      </c>
      <c r="Z43" s="32">
        <v>1</v>
      </c>
    </row>
    <row r="45" spans="2:26" ht="15.7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>
      <c r="B46" s="23" t="s">
        <v>39</v>
      </c>
      <c r="C46" s="48" t="str">
        <f ca="1">CONCATENATE(INDIRECT(CONCATENATE($C$2,C4))," - ",INDIRECT(CONCATENATE($C$2,G4))," ",$B$4)</f>
        <v>ינואר - מרץ 2019</v>
      </c>
      <c r="D46" s="49"/>
      <c r="E46" s="50" t="str">
        <f ca="1">CONCATENATE(INDIRECT(CONCATENATE($C$2,C4))," - ",INDIRECT(CONCATENATE($C$2,M4))," ",$B$4)</f>
        <v>ינואר - יוני 2019</v>
      </c>
      <c r="F46" s="51"/>
      <c r="G46" s="48" t="str">
        <f ca="1">CONCATENATE(INDIRECT(CONCATENATE($C$2,C4))," - ",INDIRECT(CONCATENATE($C$2,S4))," ",$B$4)</f>
        <v>ינואר - ספטמבר 2019</v>
      </c>
      <c r="H46" s="49"/>
      <c r="I46" s="50" t="str">
        <f ca="1">CONCATENATE(INDIRECT(CONCATENATE($C$2,C4))," - ",INDIRECT(CONCATENATE($C$2,Y4))," ",$B$4)</f>
        <v>ינואר - דצמבר 2019</v>
      </c>
      <c r="J46" s="5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1.5918827255045898E-5</v>
      </c>
      <c r="D48" s="11">
        <f>H8</f>
        <v>4.3689802738727093E-2</v>
      </c>
      <c r="E48" s="29">
        <f t="shared" ref="E48:E66" si="0">(I8+1)*(K8+1)*(M8+1)*(C48+1)-1</f>
        <v>3.1230642789870089E-5</v>
      </c>
      <c r="F48" s="30">
        <f>N8</f>
        <v>3.8733887378874905E-2</v>
      </c>
      <c r="G48" s="10">
        <f>(O8+1)*(Q8+1)*(S8+1)*(E48+1)-1</f>
        <v>3.1230642789870089E-5</v>
      </c>
      <c r="H48" s="11">
        <f>T8</f>
        <v>4.586961063742083E-2</v>
      </c>
      <c r="I48" s="29">
        <f>(Y8+1)*(U8+1)*(W8+1)*(G48+1)-1</f>
        <v>6.3360921008781546E-5</v>
      </c>
      <c r="J48" s="30">
        <f>Z8</f>
        <v>4.5063868735813951E-2</v>
      </c>
    </row>
    <row r="49" spans="2:10">
      <c r="B49" s="12" t="s">
        <v>7</v>
      </c>
      <c r="C49" s="10">
        <f t="shared" ref="C49:C67" si="1">(C9+1)*(E9+1)*(G9+1)-1</f>
        <v>2.8196933807433933E-2</v>
      </c>
      <c r="D49" s="11">
        <f t="shared" ref="D49:D67" si="2">H9</f>
        <v>0.95631019726127298</v>
      </c>
      <c r="E49" s="29">
        <f t="shared" si="0"/>
        <v>4.4042113937081906E-2</v>
      </c>
      <c r="F49" s="30">
        <f t="shared" ref="F49:F67" si="3">N9</f>
        <v>0.96126319657356318</v>
      </c>
      <c r="G49" s="10">
        <f t="shared" ref="G49:G67" si="4">(O9+1)*(Q9+1)*(S9+1)*(E49+1)-1</f>
        <v>7.6637833520216692E-2</v>
      </c>
      <c r="H49" s="11">
        <f t="shared" ref="H49:H66" si="5">T9</f>
        <v>0.9540652861971991</v>
      </c>
      <c r="I49" s="29">
        <f t="shared" ref="I49:I67" si="6">(Y9+1)*(U9+1)*(W9+1)*(G49+1)-1</f>
        <v>8.4037036824532008E-2</v>
      </c>
      <c r="J49" s="30">
        <f t="shared" ref="J49:J67" si="7">Z9</f>
        <v>0.95485184113579369</v>
      </c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11">
        <f t="shared" si="5"/>
        <v>0</v>
      </c>
      <c r="I50" s="29">
        <f t="shared" si="6"/>
        <v>0</v>
      </c>
      <c r="J50" s="30">
        <f t="shared" si="7"/>
        <v>0</v>
      </c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11">
        <f t="shared" si="5"/>
        <v>0</v>
      </c>
      <c r="I51" s="29">
        <f t="shared" si="6"/>
        <v>0</v>
      </c>
      <c r="J51" s="30">
        <f t="shared" si="7"/>
        <v>0</v>
      </c>
    </row>
    <row r="52" spans="2:10">
      <c r="B52" s="12" t="s">
        <v>13</v>
      </c>
      <c r="C52" s="10">
        <f t="shared" si="1"/>
        <v>0</v>
      </c>
      <c r="D52" s="11">
        <f t="shared" si="2"/>
        <v>0</v>
      </c>
      <c r="E52" s="29">
        <f t="shared" si="0"/>
        <v>0</v>
      </c>
      <c r="F52" s="30">
        <f t="shared" si="3"/>
        <v>0</v>
      </c>
      <c r="G52" s="10">
        <f t="shared" si="4"/>
        <v>0</v>
      </c>
      <c r="H52" s="11">
        <f t="shared" si="5"/>
        <v>0</v>
      </c>
      <c r="I52" s="29">
        <f t="shared" si="6"/>
        <v>0</v>
      </c>
      <c r="J52" s="30">
        <f t="shared" si="7"/>
        <v>0</v>
      </c>
    </row>
    <row r="53" spans="2:10">
      <c r="B53" s="12" t="s">
        <v>15</v>
      </c>
      <c r="C53" s="10">
        <f t="shared" si="1"/>
        <v>0</v>
      </c>
      <c r="D53" s="11">
        <f t="shared" si="2"/>
        <v>0</v>
      </c>
      <c r="E53" s="29">
        <f t="shared" si="0"/>
        <v>0</v>
      </c>
      <c r="F53" s="30">
        <f t="shared" si="3"/>
        <v>0</v>
      </c>
      <c r="G53" s="10">
        <f t="shared" si="4"/>
        <v>0</v>
      </c>
      <c r="H53" s="11">
        <f t="shared" si="5"/>
        <v>0</v>
      </c>
      <c r="I53" s="29">
        <f t="shared" si="6"/>
        <v>0</v>
      </c>
      <c r="J53" s="30">
        <f t="shared" si="7"/>
        <v>0</v>
      </c>
    </row>
    <row r="54" spans="2:10">
      <c r="B54" s="12" t="s">
        <v>17</v>
      </c>
      <c r="C54" s="10">
        <f t="shared" si="1"/>
        <v>0</v>
      </c>
      <c r="D54" s="11">
        <f t="shared" si="2"/>
        <v>0</v>
      </c>
      <c r="E54" s="29">
        <f t="shared" si="0"/>
        <v>0</v>
      </c>
      <c r="F54" s="30">
        <f t="shared" si="3"/>
        <v>0</v>
      </c>
      <c r="G54" s="10">
        <f t="shared" si="4"/>
        <v>0</v>
      </c>
      <c r="H54" s="11">
        <f t="shared" si="5"/>
        <v>0</v>
      </c>
      <c r="I54" s="29">
        <f t="shared" si="6"/>
        <v>0</v>
      </c>
      <c r="J54" s="30">
        <f t="shared" si="7"/>
        <v>0</v>
      </c>
    </row>
    <row r="55" spans="2:10">
      <c r="B55" s="12" t="s">
        <v>19</v>
      </c>
      <c r="C55" s="10">
        <f t="shared" si="1"/>
        <v>0</v>
      </c>
      <c r="D55" s="11">
        <f t="shared" si="2"/>
        <v>0</v>
      </c>
      <c r="E55" s="29">
        <f t="shared" si="0"/>
        <v>0</v>
      </c>
      <c r="F55" s="30">
        <f t="shared" si="3"/>
        <v>0</v>
      </c>
      <c r="G55" s="10">
        <f t="shared" si="4"/>
        <v>0</v>
      </c>
      <c r="H55" s="11">
        <f t="shared" si="5"/>
        <v>0</v>
      </c>
      <c r="I55" s="29">
        <f t="shared" si="6"/>
        <v>0</v>
      </c>
      <c r="J55" s="30">
        <f t="shared" si="7"/>
        <v>0</v>
      </c>
    </row>
    <row r="56" spans="2:10">
      <c r="B56" s="12" t="s">
        <v>21</v>
      </c>
      <c r="C56" s="10">
        <f t="shared" si="1"/>
        <v>0</v>
      </c>
      <c r="D56" s="11">
        <f t="shared" si="2"/>
        <v>0</v>
      </c>
      <c r="E56" s="29">
        <f t="shared" si="0"/>
        <v>0</v>
      </c>
      <c r="F56" s="30">
        <f t="shared" si="3"/>
        <v>0</v>
      </c>
      <c r="G56" s="10">
        <f t="shared" si="4"/>
        <v>0</v>
      </c>
      <c r="H56" s="11">
        <f t="shared" si="5"/>
        <v>0</v>
      </c>
      <c r="I56" s="29">
        <f t="shared" si="6"/>
        <v>0</v>
      </c>
      <c r="J56" s="30">
        <f t="shared" si="7"/>
        <v>0</v>
      </c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30">
        <f t="shared" si="3"/>
        <v>0</v>
      </c>
      <c r="G57" s="10">
        <f t="shared" si="4"/>
        <v>0</v>
      </c>
      <c r="H57" s="11">
        <f t="shared" si="5"/>
        <v>0</v>
      </c>
      <c r="I57" s="29">
        <f t="shared" si="6"/>
        <v>0</v>
      </c>
      <c r="J57" s="30">
        <f t="shared" si="7"/>
        <v>0</v>
      </c>
    </row>
    <row r="58" spans="2:10">
      <c r="B58" s="12" t="s">
        <v>25</v>
      </c>
      <c r="C58" s="10">
        <f t="shared" si="1"/>
        <v>0</v>
      </c>
      <c r="D58" s="11">
        <f t="shared" si="2"/>
        <v>0</v>
      </c>
      <c r="E58" s="29">
        <f t="shared" si="0"/>
        <v>0</v>
      </c>
      <c r="F58" s="30">
        <f t="shared" si="3"/>
        <v>0</v>
      </c>
      <c r="G58" s="10">
        <f t="shared" si="4"/>
        <v>0</v>
      </c>
      <c r="H58" s="11">
        <f t="shared" si="5"/>
        <v>0</v>
      </c>
      <c r="I58" s="29">
        <f t="shared" si="6"/>
        <v>0</v>
      </c>
      <c r="J58" s="30">
        <f t="shared" si="7"/>
        <v>0</v>
      </c>
    </row>
    <row r="59" spans="2:10">
      <c r="B59" s="12" t="s">
        <v>26</v>
      </c>
      <c r="C59" s="10">
        <f t="shared" si="1"/>
        <v>0</v>
      </c>
      <c r="D59" s="11">
        <f t="shared" si="2"/>
        <v>0</v>
      </c>
      <c r="E59" s="29">
        <f t="shared" si="0"/>
        <v>4.7110985266218819E-6</v>
      </c>
      <c r="F59" s="30">
        <f t="shared" si="3"/>
        <v>2.9160475619383619E-6</v>
      </c>
      <c r="G59" s="10">
        <f t="shared" si="4"/>
        <v>6.4756875339577746E-5</v>
      </c>
      <c r="H59" s="11">
        <f t="shared" si="5"/>
        <v>6.5103165380127415E-5</v>
      </c>
      <c r="I59" s="29">
        <f t="shared" si="6"/>
        <v>7.3440903866295315E-5</v>
      </c>
      <c r="J59" s="30">
        <f t="shared" si="7"/>
        <v>8.4290128392363142E-5</v>
      </c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0</v>
      </c>
      <c r="F60" s="30">
        <f t="shared" si="3"/>
        <v>0</v>
      </c>
      <c r="G60" s="10">
        <f t="shared" si="4"/>
        <v>0</v>
      </c>
      <c r="H60" s="11">
        <f t="shared" si="5"/>
        <v>0</v>
      </c>
      <c r="I60" s="29">
        <f t="shared" si="6"/>
        <v>0</v>
      </c>
      <c r="J60" s="30">
        <f t="shared" si="7"/>
        <v>0</v>
      </c>
    </row>
    <row r="61" spans="2:10">
      <c r="B61" s="12" t="s">
        <v>28</v>
      </c>
      <c r="C61" s="10">
        <f t="shared" si="1"/>
        <v>0</v>
      </c>
      <c r="D61" s="11">
        <f t="shared" si="2"/>
        <v>0</v>
      </c>
      <c r="E61" s="29">
        <f t="shared" si="0"/>
        <v>0</v>
      </c>
      <c r="F61" s="30">
        <f t="shared" si="3"/>
        <v>0</v>
      </c>
      <c r="G61" s="10">
        <f t="shared" si="4"/>
        <v>0</v>
      </c>
      <c r="H61" s="11">
        <f t="shared" si="5"/>
        <v>0</v>
      </c>
      <c r="I61" s="29">
        <f t="shared" si="6"/>
        <v>0</v>
      </c>
      <c r="J61" s="30">
        <f t="shared" si="7"/>
        <v>0</v>
      </c>
    </row>
    <row r="62" spans="2:10">
      <c r="B62" s="12" t="s">
        <v>29</v>
      </c>
      <c r="C62" s="10">
        <f t="shared" si="1"/>
        <v>0</v>
      </c>
      <c r="D62" s="11">
        <f t="shared" si="2"/>
        <v>0</v>
      </c>
      <c r="E62" s="29">
        <f t="shared" si="0"/>
        <v>0</v>
      </c>
      <c r="F62" s="30">
        <f t="shared" si="3"/>
        <v>0</v>
      </c>
      <c r="G62" s="10">
        <f t="shared" si="4"/>
        <v>0</v>
      </c>
      <c r="H62" s="11">
        <f t="shared" si="5"/>
        <v>0</v>
      </c>
      <c r="I62" s="29">
        <f t="shared" si="6"/>
        <v>0</v>
      </c>
      <c r="J62" s="30">
        <f t="shared" si="7"/>
        <v>0</v>
      </c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11">
        <f t="shared" si="5"/>
        <v>0</v>
      </c>
      <c r="I63" s="29">
        <f t="shared" si="6"/>
        <v>0</v>
      </c>
      <c r="J63" s="30">
        <f t="shared" si="7"/>
        <v>0</v>
      </c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11">
        <f t="shared" si="5"/>
        <v>0</v>
      </c>
      <c r="I64" s="29">
        <f t="shared" si="6"/>
        <v>0</v>
      </c>
      <c r="J64" s="30">
        <f t="shared" si="7"/>
        <v>0</v>
      </c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0</v>
      </c>
      <c r="G65" s="10">
        <f t="shared" si="4"/>
        <v>0</v>
      </c>
      <c r="H65" s="11">
        <f t="shared" si="5"/>
        <v>0</v>
      </c>
      <c r="I65" s="29">
        <f t="shared" si="6"/>
        <v>0</v>
      </c>
      <c r="J65" s="30">
        <f t="shared" si="7"/>
        <v>0</v>
      </c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11">
        <f t="shared" si="5"/>
        <v>0</v>
      </c>
      <c r="I66" s="29">
        <f t="shared" si="6"/>
        <v>0</v>
      </c>
      <c r="J66" s="30">
        <f t="shared" si="7"/>
        <v>0</v>
      </c>
    </row>
    <row r="67" spans="2:10">
      <c r="B67" s="13" t="s">
        <v>44</v>
      </c>
      <c r="C67" s="41">
        <f t="shared" si="1"/>
        <v>2.8213167590596333E-2</v>
      </c>
      <c r="D67" s="42">
        <f t="shared" si="2"/>
        <v>1</v>
      </c>
      <c r="E67" s="37">
        <f>(I27+1)*(K27+1)*(M27+1)*(C67+1)-1</f>
        <v>4.407935163527843E-2</v>
      </c>
      <c r="F67" s="38">
        <f t="shared" si="3"/>
        <v>1</v>
      </c>
      <c r="G67" s="41">
        <f t="shared" si="4"/>
        <v>7.6739934062159953E-2</v>
      </c>
      <c r="H67" s="15">
        <v>1</v>
      </c>
      <c r="I67" s="37">
        <f t="shared" si="6"/>
        <v>8.4183939400609198E-2</v>
      </c>
      <c r="J67" s="38">
        <f t="shared" si="7"/>
        <v>1</v>
      </c>
    </row>
    <row r="68" spans="2:10">
      <c r="B68" s="35" t="s">
        <v>40</v>
      </c>
      <c r="C68" s="54">
        <f>C28+E28+G28</f>
        <v>2927</v>
      </c>
      <c r="D68" s="55"/>
      <c r="E68" s="52">
        <f>I28+K28+M28+C68</f>
        <v>4559.54</v>
      </c>
      <c r="F68" s="53"/>
      <c r="G68" s="54">
        <f>O28+Q28+S28+E68</f>
        <v>7865.01</v>
      </c>
      <c r="H68" s="55"/>
      <c r="I68" s="52">
        <f>G68+U28+W28+Y28</f>
        <v>8598.84</v>
      </c>
      <c r="J68" s="53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>
      <c r="B71" s="23" t="s">
        <v>39</v>
      </c>
      <c r="C71" s="48" t="str">
        <f ca="1">CONCATENATE(INDIRECT(CONCATENATE($C$2,$C$4))," - ",INDIRECT(CONCATENATE($C$2,$G$4))," ",$B$4)</f>
        <v>ינואר - מרץ 2019</v>
      </c>
      <c r="D71" s="49"/>
      <c r="E71" s="50" t="str">
        <f ca="1">CONCATENATE(INDIRECT(CONCATENATE($C$2,$C$4))," - ",INDIRECT(CONCATENATE($C$2,$M4))," ",$B$4)</f>
        <v>ינואר - יוני 2019</v>
      </c>
      <c r="F71" s="51"/>
      <c r="G71" s="48" t="str">
        <f ca="1">CONCATENATE(INDIRECT(CONCATENATE($C$2,$C$4))," - ",INDIRECT(CONCATENATE($C$2,$S$4))," ",$B$4)</f>
        <v>ינואר - ספטמבר 2019</v>
      </c>
      <c r="H71" s="49"/>
      <c r="I71" s="50" t="str">
        <f ca="1">CONCATENATE(INDIRECT(CONCATENATE($C$2,$C$4))," - ",INDIRECT(CONCATENATE($C$2,$Y4))," ",$B$4)</f>
        <v>ינואר - דצמבר 2019</v>
      </c>
      <c r="J71" s="51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2.8213167590596333E-2</v>
      </c>
      <c r="D73" s="19">
        <f>H34</f>
        <v>1</v>
      </c>
      <c r="E73" s="33">
        <f t="shared" ref="E73:E74" si="8">(I34+1)*(K34+1)*(M34+1)*(C73+1)-1</f>
        <v>4.407935163527843E-2</v>
      </c>
      <c r="F73" s="34">
        <f>N34</f>
        <v>1</v>
      </c>
      <c r="G73" s="18">
        <f>(O34+1)*(Q34+1)*(S34+1)*(E73+1)-1</f>
        <v>7.6739934062159953E-2</v>
      </c>
      <c r="H73" s="19">
        <f>T34</f>
        <v>1</v>
      </c>
      <c r="I73" s="33">
        <f>(U34+1)*(W34+1)*(Y34+1)*(G73+1)-1</f>
        <v>8.4183939400609198E-2</v>
      </c>
      <c r="J73" s="34">
        <f>Z34</f>
        <v>1</v>
      </c>
    </row>
    <row r="74" spans="2:10">
      <c r="B74" s="12" t="s">
        <v>36</v>
      </c>
      <c r="C74" s="18">
        <f t="shared" ref="C74:C75" si="9">(C35+1)*(E35+1)*(G35+1)-1</f>
        <v>0</v>
      </c>
      <c r="D74" s="19">
        <f t="shared" ref="D74:D75" si="10">H35</f>
        <v>0</v>
      </c>
      <c r="E74" s="33">
        <f t="shared" si="8"/>
        <v>0</v>
      </c>
      <c r="F74" s="34">
        <f t="shared" ref="F74:F75" si="11">N35</f>
        <v>0</v>
      </c>
      <c r="G74" s="18">
        <f t="shared" ref="G74:G75" si="12">(O35+1)*(Q35+1)*(S35+1)*(E74+1)-1</f>
        <v>0</v>
      </c>
      <c r="H74" s="19">
        <f t="shared" ref="H74:H75" si="13">T35</f>
        <v>0</v>
      </c>
      <c r="I74" s="33">
        <f t="shared" ref="I74:I75" si="14">(U35+1)*(W35+1)*(Y35+1)*(G74+1)-1</f>
        <v>0</v>
      </c>
      <c r="J74" s="34">
        <f t="shared" ref="J74:J75" si="15">Z35</f>
        <v>0</v>
      </c>
    </row>
    <row r="75" spans="2:10">
      <c r="B75" s="13" t="s">
        <v>44</v>
      </c>
      <c r="C75" s="43">
        <f t="shared" si="9"/>
        <v>2.8213167590596333E-2</v>
      </c>
      <c r="D75" s="44">
        <f t="shared" si="10"/>
        <v>1</v>
      </c>
      <c r="E75" s="39">
        <f>(I36+1)*(K36+1)*(M36+1)*(C75+1)-1</f>
        <v>4.407935163527843E-2</v>
      </c>
      <c r="F75" s="40">
        <f t="shared" si="11"/>
        <v>1</v>
      </c>
      <c r="G75" s="43">
        <f t="shared" si="12"/>
        <v>7.6739934062159953E-2</v>
      </c>
      <c r="H75" s="44">
        <f t="shared" si="13"/>
        <v>1</v>
      </c>
      <c r="I75" s="39">
        <f t="shared" si="14"/>
        <v>8.4183939400609198E-2</v>
      </c>
      <c r="J75" s="40">
        <f t="shared" si="15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>
      <c r="B78" s="23" t="s">
        <v>39</v>
      </c>
      <c r="C78" s="48" t="str">
        <f ca="1">CONCATENATE(INDIRECT(CONCATENATE($C$2,$C$4))," - ",INDIRECT(CONCATENATE($C$2,$G$4))," ",$B$4)</f>
        <v>ינואר - מרץ 2019</v>
      </c>
      <c r="D78" s="49"/>
      <c r="E78" s="50" t="str">
        <f ca="1">CONCATENATE(INDIRECT(CONCATENATE($C$2,$C$4))," - ",INDIRECT(CONCATENATE($C$2,$M$4))," ",$B$4)</f>
        <v>ינואר - יוני 2019</v>
      </c>
      <c r="F78" s="51"/>
      <c r="G78" s="48" t="str">
        <f ca="1">CONCATENATE(INDIRECT(CONCATENATE($C$2,$C$4))," - ",INDIRECT(CONCATENATE($C$2,$S$4))," ",$B$4)</f>
        <v>ינואר - ספטמבר 2019</v>
      </c>
      <c r="H78" s="49"/>
      <c r="I78" s="50" t="str">
        <f ca="1">CONCATENATE(INDIRECT(CONCATENATE($C$2,$C$4))," - ",INDIRECT(CONCATENATE($C$2,$Y$4))," ",$B$4)</f>
        <v>ינואר - דצמבר 2019</v>
      </c>
      <c r="J78" s="51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2.8213167590596333E-2</v>
      </c>
      <c r="D80" s="19">
        <f>H41</f>
        <v>1</v>
      </c>
      <c r="E80" s="33">
        <f t="shared" ref="E80:E82" si="16">(I41+1)*(K41+1)*(M41+1)*(C80+1)-1</f>
        <v>4.4074468533678468E-2</v>
      </c>
      <c r="F80" s="34">
        <f>N41</f>
        <v>0.99999708395243803</v>
      </c>
      <c r="G80" s="18">
        <f>(O41+1)*(Q41+1)*(S41+1)*(E80+1)-1</f>
        <v>7.6671198249779859E-2</v>
      </c>
      <c r="H80" s="19">
        <f>T41</f>
        <v>0.99993489683461989</v>
      </c>
      <c r="I80" s="33">
        <f>(U41+1)*(W41+1)*(Y41+1)*(G80+1)-1</f>
        <v>8.4105351618872115E-2</v>
      </c>
      <c r="J80" s="34">
        <f t="shared" ref="J80:J82" si="17">Z41</f>
        <v>0.99991570987160761</v>
      </c>
    </row>
    <row r="81" spans="2:10">
      <c r="B81" s="12" t="s">
        <v>38</v>
      </c>
      <c r="C81" s="18">
        <f t="shared" ref="C81:C82" si="18">(C42+1)*(E42+1)*(G42+1)-1</f>
        <v>0</v>
      </c>
      <c r="D81" s="19">
        <f t="shared" ref="D81:D82" si="19">H42</f>
        <v>0</v>
      </c>
      <c r="E81" s="33">
        <f t="shared" si="16"/>
        <v>4.7110985266218819E-6</v>
      </c>
      <c r="F81" s="34">
        <f t="shared" ref="F81:F82" si="20">N42</f>
        <v>2.9160475619383623E-6</v>
      </c>
      <c r="G81" s="18">
        <f t="shared" ref="G81:G82" si="21">(O42+1)*(Q42+1)*(S42+1)*(E81+1)-1</f>
        <v>6.4756875339577746E-5</v>
      </c>
      <c r="H81" s="19">
        <f>T42</f>
        <v>6.5103165380127402E-5</v>
      </c>
      <c r="I81" s="33">
        <f t="shared" ref="I81:I82" si="22">(U42+1)*(W42+1)*(Y42+1)*(G81+1)-1</f>
        <v>7.3440903866295315E-5</v>
      </c>
      <c r="J81" s="34">
        <f t="shared" si="17"/>
        <v>8.4290128392363128E-5</v>
      </c>
    </row>
    <row r="82" spans="2:10">
      <c r="B82" s="13" t="s">
        <v>44</v>
      </c>
      <c r="C82" s="43">
        <f t="shared" si="18"/>
        <v>2.8213167590596333E-2</v>
      </c>
      <c r="D82" s="44">
        <f t="shared" si="19"/>
        <v>1</v>
      </c>
      <c r="E82" s="39">
        <f t="shared" si="16"/>
        <v>4.407935163527843E-2</v>
      </c>
      <c r="F82" s="40">
        <f t="shared" si="20"/>
        <v>1</v>
      </c>
      <c r="G82" s="43">
        <f t="shared" si="21"/>
        <v>7.6739934062159953E-2</v>
      </c>
      <c r="H82" s="44">
        <f>T43</f>
        <v>1</v>
      </c>
      <c r="I82" s="39">
        <f t="shared" si="22"/>
        <v>8.4183939400609198E-2</v>
      </c>
      <c r="J82" s="40">
        <f t="shared" si="17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a46656d4-8850-49b3-aebd-68bd05f7f43d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2020-02-11T15:42:17Z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