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E21662A3-20CD-4385-BAD5-475F0906A5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11" i="20"/>
  <c r="I16" i="20"/>
  <c r="I32" i="20"/>
  <c r="I15" i="20"/>
  <c r="I12" i="20" s="1"/>
  <c r="I11" i="20" s="1"/>
</calcChain>
</file>

<file path=xl/sharedStrings.xml><?xml version="1.0" encoding="utf-8"?>
<sst xmlns="http://schemas.openxmlformats.org/spreadsheetml/2006/main" count="2861" uniqueCount="489">
  <si>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</si>
  <si>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</si>
  <si>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</si>
  <si>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</si>
  <si>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</si>
  <si>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</si>
  <si>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</si>
  <si>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</si>
  <si>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</si>
  <si>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</si>
  <si>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</si>
  <si>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</si>
  <si>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</si>
  <si>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</si>
  <si>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</si>
  <si>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</si>
  <si>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</si>
  <si>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</si>
  <si>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</si>
  <si>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</si>
  <si>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</si>
  <si>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</si>
  <si>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</si>
  <si>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</si>
  <si>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</si>
  <si>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</si>
  <si>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</si>
  <si>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</si>
  <si>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</si>
  <si>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</si>
  <si>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</si>
  <si>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</si>
  <si>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</si>
  <si>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</si>
  <si>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</si>
  <si>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</si>
  <si>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</si>
  <si>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</si>
  <si>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</si>
  <si>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</si>
  <si>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</si>
  <si>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</si>
  <si>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</si>
  <si>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</si>
  <si>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</si>
  <si>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</si>
  <si>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</si>
  <si>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</si>
  <si>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</si>
  <si>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</si>
  <si>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</si>
  <si>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</si>
  <si>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</si>
  <si>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</si>
  <si>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</si>
  <si>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</si>
  <si>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</si>
  <si>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</si>
  <si>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</si>
  <si>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</si>
  <si>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</si>
  <si>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</si>
  <si>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</si>
  <si>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</si>
  <si>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</si>
  <si>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</si>
  <si>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</si>
  <si>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</si>
  <si>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</si>
  <si>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</si>
  <si>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</si>
  <si>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</si>
  <si>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</si>
  <si>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</si>
  <si>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</si>
  <si>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</si>
  <si>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</si>
  <si>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</si>
  <si>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</si>
  <si>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</si>
  <si>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</si>
  <si>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</si>
  <si>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</si>
  <si>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</si>
  <si>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</si>
  <si>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</si>
  <si>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</si>
  <si>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</si>
  <si>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</si>
  <si>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</si>
  <si>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</si>
  <si>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</si>
  <si>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</si>
  <si>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</si>
  <si>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</si>
  <si>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</si>
  <si>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</si>
  <si>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</si>
  <si>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</si>
  <si>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</si>
  <si>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</si>
  <si>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</si>
  <si>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</si>
  <si>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</si>
  <si>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</si>
  <si>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</si>
  <si>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</si>
  <si>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</si>
  <si>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</si>
  <si>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</si>
  <si>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</si>
  <si>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</si>
  <si>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</si>
  <si>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</si>
  <si>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</si>
  <si>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</si>
  <si>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</si>
  <si>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</si>
  <si>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</si>
  <si>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</si>
  <si>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</si>
  <si>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</si>
  <si>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</si>
  <si>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</si>
  <si>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</si>
  <si>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</si>
  <si>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</si>
  <si>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</si>
  <si>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</si>
  <si>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</si>
  <si>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</si>
  <si>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</si>
  <si>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</si>
  <si>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</si>
  <si>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</si>
  <si>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</si>
  <si>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</si>
  <si>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</si>
  <si>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</si>
  <si>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</si>
  <si>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</si>
  <si>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</si>
  <si>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</si>
  <si>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</si>
  <si>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</si>
  <si>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</si>
  <si>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</si>
  <si>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</si>
  <si>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</si>
  <si>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</si>
  <si>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</si>
  <si>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</si>
  <si>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</si>
  <si>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</si>
  <si>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</si>
  <si>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</si>
  <si>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</si>
  <si>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</si>
  <si>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</si>
  <si>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</si>
  <si>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</si>
  <si>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</si>
  <si>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</si>
  <si>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</si>
  <si>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</si>
  <si>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</si>
  <si>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</si>
  <si>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</si>
  <si>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</si>
  <si>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</si>
  <si>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</si>
  <si>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</si>
  <si>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</si>
  <si>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</si>
  <si>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</si>
  <si>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</si>
  <si>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</si>
  <si>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</si>
  <si>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</si>
  <si>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</si>
  <si>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</si>
  <si>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</si>
  <si>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</si>
  <si>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</si>
  <si>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</si>
  <si>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</si>
  <si>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</si>
  <si>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</si>
  <si>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</si>
  <si>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</si>
  <si>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</si>
  <si>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</si>
  <si>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</si>
  <si>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</si>
  <si>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</si>
  <si>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</si>
  <si>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7937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</si>
  <si>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</si>
  <si>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</si>
  <si>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</si>
  <si>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</si>
  <si>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</si>
  <si>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</si>
  <si>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</si>
  <si>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</si>
  <si>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</si>
  <si>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</si>
  <si>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</si>
  <si>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</si>
  <si>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</si>
  <si>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</si>
  <si>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</si>
  <si>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</si>
  <si>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</si>
  <si>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</si>
  <si>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</si>
  <si>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</si>
  <si>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</si>
  <si>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</si>
  <si>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</si>
  <si>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</si>
  <si>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</si>
  <si>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</si>
  <si>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</si>
  <si>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</si>
  <si>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</si>
  <si>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0545- גליל</t>
  </si>
  <si>
    <t>1134865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</si>
  <si>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</si>
  <si>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</si>
  <si>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</si>
  <si>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</si>
  <si>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</si>
  <si>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</si>
  <si>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</si>
  <si>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</si>
  <si>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</si>
  <si>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</si>
  <si>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</si>
  <si>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</si>
  <si>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</si>
  <si>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</si>
  <si>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מלווה קצר מועד 814- בנק ישראל- מק"מ</t>
  </si>
  <si>
    <t>8240814</t>
  </si>
  <si>
    <t>סה"כ שחר</t>
  </si>
  <si>
    <t>ממשל שיקלית 0928- שחר</t>
  </si>
  <si>
    <t>1150879</t>
  </si>
  <si>
    <t>ממשל שקלית 0226- שחר</t>
  </si>
  <si>
    <t>1174697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</si>
  <si>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</si>
  <si>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</si>
  <si>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</si>
  <si>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</si>
  <si>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</si>
  <si>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</si>
  <si>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</si>
  <si>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</si>
  <si>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</si>
  <si>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</si>
  <si>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</si>
  <si>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</si>
  <si>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</si>
  <si>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</si>
  <si>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</si>
  <si>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</si>
  <si>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</si>
  <si>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</si>
  <si>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</si>
  <si>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</si>
  <si>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1 7/8 02/15/32- US TREASURY Bills</t>
  </si>
  <si>
    <t>US91282CDY49</t>
  </si>
  <si>
    <t>AA+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</si>
  <si>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</si>
  <si>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</si>
  <si>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</si>
  <si>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</si>
  <si>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</si>
  <si>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</si>
  <si>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</si>
  <si>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</si>
  <si>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</si>
  <si>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</si>
  <si>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</si>
  <si>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</si>
  <si>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</si>
  <si>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</si>
  <si>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</si>
  <si>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</si>
  <si>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</si>
  <si>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</si>
  <si>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הראל סל )4A( כשרה ת"א 90- הראל קרנות נאמנות בע"מ</t>
  </si>
  <si>
    <t>1166172</t>
  </si>
  <si>
    <t>תכלית סל )40( כשרה ת"א 125- מיטב תכלית קרנות נאמנות בע"מ</t>
  </si>
  <si>
    <t>1155373</t>
  </si>
  <si>
    <t>513534974</t>
  </si>
  <si>
    <t>פסגות ETFי )4A( כשרה ת"א 125- פסגות קרנות נאמנות בע"מ</t>
  </si>
  <si>
    <t>1155324</t>
  </si>
  <si>
    <t>513765339</t>
  </si>
  <si>
    <t>קסם )4A) ETF כשרה ת"א 125- קסם קרנות נאמנות בע"מ</t>
  </si>
  <si>
    <t>1155365</t>
  </si>
  <si>
    <t>510938608</t>
  </si>
  <si>
    <t>סה"כ שמחקות מדדי מניות בחו"ל</t>
  </si>
  <si>
    <t>סה"כ שמחקות מדדים אחרים בישראל</t>
  </si>
  <si>
    <t>הראל סל )00( כשרה תל בונד 60- הראל קרנות נאמנות בע"מ</t>
  </si>
  <si>
    <t>1155092</t>
  </si>
  <si>
    <t>אג"ח</t>
  </si>
  <si>
    <t>הראל סל כש תלבונד שקלי- הראל קרנות נאמנות בע"מ</t>
  </si>
  <si>
    <t>1155191</t>
  </si>
  <si>
    <t>*MTF סל )00( כשרה תל בונד 60- מגדל קרנות נאמנות בע"מ</t>
  </si>
  <si>
    <t>1159698</t>
  </si>
  <si>
    <t>511303661</t>
  </si>
  <si>
    <t>תכלית סל כש תלבונד שקלי- מיטב תכלית קרנות נאמנות בע"מ</t>
  </si>
  <si>
    <t>1155183</t>
  </si>
  <si>
    <t>תכלית סל כש תלבונד תשואות- מיטב תכלית קרנות נאמנות בע"מ</t>
  </si>
  <si>
    <t>1155100</t>
  </si>
  <si>
    <t>פסגות ETF )00( כשרה תל בונד 60- פסגות קרנות נאמנות בע"מ</t>
  </si>
  <si>
    <t>1155076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</si>
  <si>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</si>
  <si>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</si>
  <si>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</si>
  <si>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</si>
  <si>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סה"כ שמחקות מדדים אחרים בחו"ל</t>
  </si>
  <si>
    <t>סה"כ short</t>
  </si>
  <si>
    <t>סה"כ שמחקות מדדי מניות</t>
  </si>
  <si>
    <t>Ishares S&amp;P500 Swap Ucits- BlackRock  Asset Managment</t>
  </si>
  <si>
    <t>IE00BMTX1Y45</t>
  </si>
  <si>
    <t>ISHR MSCI EUR-I- BlackRock  Asset Managment</t>
  </si>
  <si>
    <t>IE00B1YZSC51</t>
  </si>
  <si>
    <t>DAIWA EXCHANGE TRAD- Daiwa ETF</t>
  </si>
  <si>
    <t>JP3027620008</t>
  </si>
  <si>
    <t>TSE</t>
  </si>
  <si>
    <t>UBS EM MKT A-USD- EMMUSA</t>
  </si>
  <si>
    <t>LU0480132876</t>
  </si>
  <si>
    <t>SIX</t>
  </si>
  <si>
    <t>HORIZONS S&amp;P/TSX- HORIZON</t>
  </si>
  <si>
    <t>CA44056G1054</t>
  </si>
  <si>
    <t>SOURCE S&amp;P 500 UCITS ETF- Invesco investment management limited</t>
  </si>
  <si>
    <t>IE00B3YCGJ38</t>
  </si>
  <si>
    <t>LSE</t>
  </si>
  <si>
    <t>Lyxor Etf S&amp;P 500- LYXOR ETF</t>
  </si>
  <si>
    <t>LU0496786657</t>
  </si>
  <si>
    <t>Vanguard aust share- Vanguard Group</t>
  </si>
  <si>
    <t>AU000000VAS1</t>
  </si>
  <si>
    <t>סה"כ שמחקות מדדים אחרים</t>
  </si>
  <si>
    <t>ISHARES EMER MKTS- BlackRock  Asset Managment</t>
  </si>
  <si>
    <t>IE00B6TLBW47</t>
  </si>
  <si>
    <t>Ishares markit iboxx $ hy- BlackRock  Asset Managment</t>
  </si>
  <si>
    <t>IE00B4PY7Y77</t>
  </si>
  <si>
    <t>ISHARES MARKIT IBOXX- BlackRock  Asset Managment</t>
  </si>
  <si>
    <t>IE0032895942</t>
  </si>
  <si>
    <t>Ishares markit iboxx eur HY- BlackRock  Asset Managment</t>
  </si>
  <si>
    <t>IE00B66F4759</t>
  </si>
  <si>
    <t>ISHR $ Treasury bond  7-10yr- BlackRock  Asset Managment</t>
  </si>
  <si>
    <t>IE00B1FZS798</t>
  </si>
  <si>
    <t>AMUNDI EURO HIGH- CREDIT AGRICOLE SA</t>
  </si>
  <si>
    <t>LU1681040496</t>
  </si>
  <si>
    <t>EURONEXT</t>
  </si>
  <si>
    <t>Pimco inv grade bond- PIMCO</t>
  </si>
  <si>
    <t>US72201R8170</t>
  </si>
  <si>
    <t>NYSE</t>
  </si>
  <si>
    <t>spdr barclays high yield- State Street Corp</t>
  </si>
  <si>
    <t>US78468R6229</t>
  </si>
  <si>
    <t>Spdr Corporate bond- State Street Corp</t>
  </si>
  <si>
    <t>US78464A3757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</si>
  <si>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</si>
  <si>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</si>
  <si>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</si>
  <si>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</si>
  <si>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</si>
  <si>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</si>
  <si>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</si>
  <si>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</si>
  <si>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</si>
  <si>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</si>
  <si>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</si>
  <si>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</si>
  <si>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</si>
  <si>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</si>
  <si>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</si>
  <si>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</si>
  <si>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</si>
  <si>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</si>
  <si>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</si>
  <si>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</si>
  <si>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</si>
  <si>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</si>
  <si>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</si>
  <si>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</si>
  <si>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</si>
  <si>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</si>
  <si>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</si>
  <si>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</si>
  <si>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</si>
  <si>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</si>
  <si>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</si>
  <si>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</si>
  <si>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</si>
  <si>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</si>
  <si>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</si>
  <si>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</si>
  <si>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</si>
  <si>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</si>
  <si>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</si>
  <si>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</si>
  <si>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</si>
  <si>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</si>
  <si>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</si>
  <si>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</si>
  <si>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</si>
  <si>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</si>
  <si>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</si>
  <si>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</si>
  <si>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</si>
  <si>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</si>
  <si>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</si>
  <si>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</si>
  <si>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</si>
  <si>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</si>
  <si>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</si>
  <si>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</si>
  <si>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</si>
  <si>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</si>
  <si>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</si>
  <si>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</si>
  <si>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</si>
  <si>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</si>
  <si>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גמל להשקעה מסלול הלכתי</t>
  </si>
  <si>
    <t>בנק לאומי לישראל בע"מ</t>
  </si>
  <si>
    <t>Fitch</t>
  </si>
  <si>
    <t>סה"כ חוזים עתידיים בישראל</t>
  </si>
  <si>
    <t>+ILS/-USD 3.6223 04-12-23 (10) -377</t>
  </si>
  <si>
    <t>10001191</t>
  </si>
  <si>
    <t>ל.ר.</t>
  </si>
  <si>
    <t>+ILS/-USD 3.6384 04-12-23 (10) -326</t>
  </si>
  <si>
    <t>10001195</t>
  </si>
  <si>
    <t>+ILS/-USD 3.6647 04-12-23 (10) -193</t>
  </si>
  <si>
    <t>10001236</t>
  </si>
  <si>
    <t>+ILS/-USD 3.672 04-12-23 (10) -245</t>
  </si>
  <si>
    <t>10001225</t>
  </si>
  <si>
    <t>+ILS/-USD 3.6794 04-12-23 (10) -256</t>
  </si>
  <si>
    <t>10001208</t>
  </si>
  <si>
    <t>+ILS/-USD 3.7305 04-12-23 (10) -195</t>
  </si>
  <si>
    <t>10001242</t>
  </si>
  <si>
    <t>+ILS/-USD 3.7486 04-12-23 (10) -174</t>
  </si>
  <si>
    <t>10001243</t>
  </si>
  <si>
    <t>+ILS/-USD 3.7817 04-12-23 (10) -183</t>
  </si>
  <si>
    <t>10001244</t>
  </si>
  <si>
    <t>+ILS/-USD 3.7824 04-12-23 (10) -156</t>
  </si>
  <si>
    <t>10001248</t>
  </si>
  <si>
    <t>+ILS/-USD 3.7965 04-12-23 (10) -150</t>
  </si>
  <si>
    <t>10001249</t>
  </si>
  <si>
    <t>+USD/-ILS 3.5692 04-12-23 (10) -248</t>
  </si>
  <si>
    <t>10001205</t>
  </si>
  <si>
    <t>+USD/-ILS 3.5873 04-12-23 (10) -362</t>
  </si>
  <si>
    <t>10001192</t>
  </si>
  <si>
    <t>+USD/-ILS 3.6055 04-12-23 (10) -340</t>
  </si>
  <si>
    <t>10001193</t>
  </si>
  <si>
    <t>+USD/-ILS 3.6749 04-12-23 (10) -253</t>
  </si>
  <si>
    <t>10001212</t>
  </si>
  <si>
    <t>+USD/-ILS 3.6827 04-12-23 (10) -308</t>
  </si>
  <si>
    <t>10001196</t>
  </si>
  <si>
    <t>+USD/-ILS 3.8062 04-12-23 (10) -118</t>
  </si>
  <si>
    <t>10001252</t>
  </si>
  <si>
    <t>סה"כ מט"ח/ מט"ח</t>
  </si>
  <si>
    <t>+CAD/-USD 1.3176 22-01-24 (10) -33</t>
  </si>
  <si>
    <t>10001223</t>
  </si>
  <si>
    <t>+USD/-AUD 0.6511 16-01-24 (10) +33</t>
  </si>
  <si>
    <t>10001247</t>
  </si>
  <si>
    <t>+USD/-CAD 1.30937 22-01-24 (10) -33.3</t>
  </si>
  <si>
    <t>10001215</t>
  </si>
  <si>
    <t>+USD/-CAD 1.31825 16-01-24 (10) -30.5</t>
  </si>
  <si>
    <t>10001229</t>
  </si>
  <si>
    <t>+USD/-EUR 1.05772 13-02-24 (10) +68.2</t>
  </si>
  <si>
    <t>10001253</t>
  </si>
  <si>
    <t>+USD/-EUR 1.07355 13-02-24 (10) +72.5</t>
  </si>
  <si>
    <t>10001250</t>
  </si>
  <si>
    <t>+USD/-EUR 1.1099 13-02-24 (10) +109</t>
  </si>
  <si>
    <t>10001232</t>
  </si>
  <si>
    <t>+USD/-GBP 1.27056 11-01-24 (10) -12.4</t>
  </si>
  <si>
    <t>10001210</t>
  </si>
  <si>
    <t>+USD/-GBP 1.29182 11-01-24 (10) -0.8</t>
  </si>
  <si>
    <t>10001224</t>
  </si>
  <si>
    <t>+USD/-JPY 135.623 16-01-24 (10) -393.5</t>
  </si>
  <si>
    <t>10001217</t>
  </si>
  <si>
    <t>+USD/-JPY 136.53 16-01-24 (10) -390</t>
  </si>
  <si>
    <t>10001227</t>
  </si>
  <si>
    <t>+USD/-JPY 138.6 16-01-24 (10) -368</t>
  </si>
  <si>
    <t>10001234</t>
  </si>
  <si>
    <t>₪ / סה"כ מט"ח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</si>
</sst>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167" fontId="0" fillId="0" borderId="0" xfId="0" applyNumberFormat="1"/>
    <xf numFmtId="14" fontId="0" fillId="0" borderId="0" xfId="0" applyNumberFormat="1"/>
    <xf numFmtId="0" fontId="18" fillId="0" borderId="0" xfId="0" applyFont="1" applyAlignment="1">
      <alignment horizontal="right"/>
    </xf>
    <xf numFmtId="4" fontId="0" fillId="0" borderId="0" xfId="0" applyNumberFormat="1"/>
    <xf numFmtId="0" fontId="5" fillId="0" borderId="0" xfId="0" applyFont="1" applyAlignment="1">
      <alignment horizontal="center"/>
    </xf>
    <xf numFmtId="14" fontId="18" fillId="0" borderId="0" xfId="0" applyNumberFormat="1" applyFont="1"/>
    <xf numFmtId="0" fontId="0" fillId="0" borderId="0" xfId="0" applyAlignment="1">
      <alignment horizontal="right" readingOrder="1"/>
    </xf>
    <xf numFmtId="0" fontId="0" fillId="0" borderId="0" xfId="0" applyAlignment="1">
      <alignment horizontal="right" readingOrder="2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425</v>
      </c>
    </row>
    <row r="3" spans="1:36">
      <c r="B3" s="2" t="s">
        <v>2</v>
      </c>
      <c r="C3" s="83" t="s">
        <v>426</v>
      </c>
    </row>
    <row r="4" spans="1:36">
      <c r="B4" s="2" t="s">
        <v>3</v>
      </c>
      <c r="C4" s="84" t="s">
        <v>196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1235.3121704142</v>
      </c>
      <c r="D11" s="76">
        <v>3.1899999999999998E-2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7026.7453830513005</v>
      </c>
      <c r="D13" s="78">
        <v>0.18149999999999999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194</v>
      </c>
      <c r="C17" s="77">
        <v>30451.191160707</v>
      </c>
      <c r="D17" s="78">
        <v>0.78669999999999995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-219.05057250633013</v>
      </c>
      <c r="D31" s="78">
        <v>-5.7000000000000002E-3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212.90144000000001</v>
      </c>
      <c r="D37" s="78">
        <v>5.4999999999999997E-3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38707.099581666167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6">
        <v>4.0575000000000001</v>
      </c>
    </row>
    <row r="48" spans="1:4">
      <c r="C48" t="s">
        <v>120</v>
      </c>
      <c r="D48" s="86">
        <v>2.4618000000000002</v>
      </c>
    </row>
    <row r="49" spans="3:4">
      <c r="C49" t="s">
        <v>106</v>
      </c>
      <c r="D49" s="86">
        <v>3.8490000000000002</v>
      </c>
    </row>
    <row r="50" spans="3:4">
      <c r="C50" t="s">
        <v>116</v>
      </c>
      <c r="D50" s="86">
        <v>2.8555000000000001</v>
      </c>
    </row>
    <row r="51" spans="3:4">
      <c r="C51" t="s">
        <v>198</v>
      </c>
      <c r="D51" s="86">
        <v>2.5780000000000001E-2</v>
      </c>
    </row>
    <row r="52" spans="3:4">
      <c r="C52" t="s">
        <v>113</v>
      </c>
      <c r="D52" s="86">
        <v>4.7003000000000004</v>
      </c>
    </row>
  </sheetData>
  <sortState xmlns:xlrd2="http://schemas.microsoft.com/office/spreadsheetml/2017/richdata2" ref="A47:BI52">
    <sortCondition ref="C47:C52"/>
  </sortState>
  <mergeCells count="1">
    <mergeCell ref="B6:D6"/>
  </mergeCells>
  <dataValidations count="1">
    <dataValidation allowBlank="1" showInputMessage="1" showErrorMessage="1" sqref="C1:C4" xr:uid="{21D967B1-BC27-419B-B3F9-30F72DF1288F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425</v>
      </c>
    </row>
    <row r="3" spans="2:61" s="1" customFormat="1">
      <c r="B3" s="2" t="s">
        <v>2</v>
      </c>
      <c r="C3" s="83" t="s">
        <v>426</v>
      </c>
    </row>
    <row r="4" spans="2:61" s="1" customFormat="1">
      <c r="B4" s="2" t="s">
        <v>3</v>
      </c>
      <c r="C4" s="84" t="s">
        <v>196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368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369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370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368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371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425</v>
      </c>
    </row>
    <row r="3" spans="1:60" s="1" customFormat="1">
      <c r="B3" s="2" t="s">
        <v>2</v>
      </c>
      <c r="C3" s="83" t="s">
        <v>426</v>
      </c>
    </row>
    <row r="4" spans="1:60" s="1" customFormat="1">
      <c r="B4" s="2" t="s">
        <v>3</v>
      </c>
      <c r="C4" s="84" t="s">
        <v>196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425</v>
      </c>
    </row>
    <row r="3" spans="2:81" s="1" customFormat="1">
      <c r="B3" s="2" t="s">
        <v>2</v>
      </c>
      <c r="C3" s="83" t="s">
        <v>426</v>
      </c>
    </row>
    <row r="4" spans="2:81" s="1" customFormat="1">
      <c r="B4" s="2" t="s">
        <v>3</v>
      </c>
      <c r="C4" s="84" t="s">
        <v>196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373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374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375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376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377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378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374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375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376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377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378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425</v>
      </c>
    </row>
    <row r="3" spans="2:72" s="1" customFormat="1">
      <c r="B3" s="2" t="s">
        <v>2</v>
      </c>
      <c r="C3" s="83" t="s">
        <v>426</v>
      </c>
    </row>
    <row r="4" spans="2:72" s="1" customFormat="1">
      <c r="B4" s="2" t="s">
        <v>3</v>
      </c>
      <c r="C4" s="84" t="s">
        <v>196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380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381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382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383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384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425</v>
      </c>
    </row>
    <row r="3" spans="2:65" s="1" customFormat="1">
      <c r="B3" s="2" t="s">
        <v>2</v>
      </c>
      <c r="C3" s="83" t="s">
        <v>426</v>
      </c>
    </row>
    <row r="4" spans="2:65" s="1" customFormat="1">
      <c r="B4" s="2" t="s">
        <v>3</v>
      </c>
      <c r="C4" s="84" t="s">
        <v>196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385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386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387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388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425</v>
      </c>
    </row>
    <row r="3" spans="2:81" s="1" customFormat="1">
      <c r="B3" s="2" t="s">
        <v>2</v>
      </c>
      <c r="C3" s="83" t="s">
        <v>426</v>
      </c>
    </row>
    <row r="4" spans="2:81" s="1" customFormat="1">
      <c r="B4" s="2" t="s">
        <v>3</v>
      </c>
      <c r="C4" s="84" t="s">
        <v>196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385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386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272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425</v>
      </c>
    </row>
    <row r="3" spans="2:98" s="1" customFormat="1">
      <c r="B3" s="2" t="s">
        <v>2</v>
      </c>
      <c r="C3" s="83" t="s">
        <v>426</v>
      </c>
    </row>
    <row r="4" spans="2:98" s="1" customFormat="1">
      <c r="B4" s="2" t="s">
        <v>3</v>
      </c>
      <c r="C4" s="84" t="s">
        <v>196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425</v>
      </c>
    </row>
    <row r="3" spans="2:55" s="1" customFormat="1">
      <c r="B3" s="2" t="s">
        <v>2</v>
      </c>
      <c r="C3" s="83" t="s">
        <v>426</v>
      </c>
    </row>
    <row r="4" spans="2:55" s="1" customFormat="1">
      <c r="B4" s="2" t="s">
        <v>3</v>
      </c>
      <c r="C4" s="84" t="s">
        <v>196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389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390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391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392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393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394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395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396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425</v>
      </c>
    </row>
    <row r="3" spans="2:59" s="1" customFormat="1">
      <c r="B3" s="2" t="s">
        <v>2</v>
      </c>
      <c r="C3" s="83" t="s">
        <v>426</v>
      </c>
    </row>
    <row r="4" spans="2:59" s="1" customFormat="1">
      <c r="B4" s="2" t="s">
        <v>3</v>
      </c>
      <c r="C4" s="84" t="s">
        <v>196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397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367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425</v>
      </c>
    </row>
    <row r="3" spans="2:52" s="1" customFormat="1">
      <c r="B3" s="2" t="s">
        <v>2</v>
      </c>
      <c r="C3" s="83" t="s">
        <v>426</v>
      </c>
    </row>
    <row r="4" spans="2:52" s="1" customFormat="1">
      <c r="B4" s="2" t="s">
        <v>3</v>
      </c>
      <c r="C4" s="84" t="s">
        <v>196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368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369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370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368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372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3" workbookViewId="0">
      <selection activeCell="G21" sqref="G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425</v>
      </c>
    </row>
    <row r="3" spans="2:13" s="1" customFormat="1">
      <c r="B3" s="2" t="s">
        <v>2</v>
      </c>
      <c r="C3" s="83" t="s">
        <v>426</v>
      </c>
    </row>
    <row r="4" spans="2:13" s="1" customFormat="1">
      <c r="B4" s="2" t="s">
        <v>3</v>
      </c>
      <c r="C4" s="84" t="s">
        <v>196</v>
      </c>
    </row>
    <row r="5" spans="2:13">
      <c r="B5" s="2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1235.3121704142</v>
      </c>
      <c r="K11" s="76">
        <v>1</v>
      </c>
      <c r="L11" s="76">
        <v>3.1899999999999998E-2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1235.3121704142</v>
      </c>
      <c r="K12" s="80">
        <v>1</v>
      </c>
      <c r="L12" s="80">
        <v>3.1899999999999998E-2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675.12352999999996</v>
      </c>
      <c r="K13" s="80">
        <v>0.54649999999999999</v>
      </c>
      <c r="L13" s="80">
        <v>1.7399999999999999E-2</v>
      </c>
    </row>
    <row r="14" spans="2:13">
      <c r="B14" s="83" t="s">
        <v>427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85">
        <v>4.3900000000000002E-2</v>
      </c>
      <c r="I14" s="85">
        <v>4.3900000000000002E-2</v>
      </c>
      <c r="J14" s="77">
        <v>675.12352999999996</v>
      </c>
      <c r="K14" s="78">
        <v>0.54649999999999999</v>
      </c>
      <c r="L14" s="78">
        <v>1.7399999999999999E-2</v>
      </c>
    </row>
    <row r="15" spans="2:13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v>560.18864041419999</v>
      </c>
      <c r="K15" s="80">
        <v>0.45350000000000001</v>
      </c>
      <c r="L15" s="80">
        <v>1.4500000000000001E-2</v>
      </c>
    </row>
    <row r="16" spans="2:13">
      <c r="B16" s="83" t="s">
        <v>427</v>
      </c>
      <c r="C16" t="s">
        <v>209</v>
      </c>
      <c r="D16" t="s">
        <v>202</v>
      </c>
      <c r="E16" t="s">
        <v>203</v>
      </c>
      <c r="F16" t="s">
        <v>204</v>
      </c>
      <c r="G16" t="s">
        <v>110</v>
      </c>
      <c r="H16" s="78">
        <v>3.3300000000000003E-2</v>
      </c>
      <c r="I16" s="78">
        <v>3.3300000000000003E-2</v>
      </c>
      <c r="J16" s="77">
        <v>114.828020925</v>
      </c>
      <c r="K16" s="78">
        <v>9.2999999999999999E-2</v>
      </c>
      <c r="L16" s="78">
        <v>3.0000000000000001E-3</v>
      </c>
    </row>
    <row r="17" spans="2:12">
      <c r="B17" s="83" t="s">
        <v>427</v>
      </c>
      <c r="C17" t="s">
        <v>206</v>
      </c>
      <c r="D17" t="s">
        <v>202</v>
      </c>
      <c r="E17" t="s">
        <v>203</v>
      </c>
      <c r="F17" t="s">
        <v>204</v>
      </c>
      <c r="G17" t="s">
        <v>120</v>
      </c>
      <c r="H17" s="78">
        <v>0</v>
      </c>
      <c r="I17" s="78">
        <v>0</v>
      </c>
      <c r="J17" s="77">
        <v>0.34243637999999998</v>
      </c>
      <c r="K17" s="78">
        <v>2.9999999999999997E-4</v>
      </c>
      <c r="L17" s="78">
        <v>0</v>
      </c>
    </row>
    <row r="18" spans="2:12">
      <c r="B18" s="83" t="s">
        <v>427</v>
      </c>
      <c r="C18" t="s">
        <v>207</v>
      </c>
      <c r="D18" t="s">
        <v>202</v>
      </c>
      <c r="E18" t="s">
        <v>203</v>
      </c>
      <c r="F18" t="s">
        <v>204</v>
      </c>
      <c r="G18" t="s">
        <v>106</v>
      </c>
      <c r="H18" s="78">
        <v>4.7600000000000003E-2</v>
      </c>
      <c r="I18" s="78">
        <v>4.7600000000000003E-2</v>
      </c>
      <c r="J18" s="77">
        <v>272.81758187999998</v>
      </c>
      <c r="K18" s="78">
        <v>0.2208</v>
      </c>
      <c r="L18" s="78">
        <v>7.0000000000000001E-3</v>
      </c>
    </row>
    <row r="19" spans="2:12">
      <c r="B19" s="83" t="s">
        <v>427</v>
      </c>
      <c r="C19" t="s">
        <v>208</v>
      </c>
      <c r="D19" t="s">
        <v>202</v>
      </c>
      <c r="E19" t="s">
        <v>203</v>
      </c>
      <c r="F19" t="s">
        <v>204</v>
      </c>
      <c r="G19" t="s">
        <v>116</v>
      </c>
      <c r="H19" s="78">
        <v>0</v>
      </c>
      <c r="I19" s="78">
        <v>0</v>
      </c>
      <c r="J19" s="77">
        <v>115.68395774</v>
      </c>
      <c r="K19" s="78">
        <v>9.3600000000000003E-2</v>
      </c>
      <c r="L19" s="78">
        <v>3.0000000000000001E-3</v>
      </c>
    </row>
    <row r="20" spans="2:12">
      <c r="B20" s="83" t="s">
        <v>427</v>
      </c>
      <c r="C20" t="s">
        <v>210</v>
      </c>
      <c r="D20" t="s">
        <v>202</v>
      </c>
      <c r="E20" t="s">
        <v>203</v>
      </c>
      <c r="F20" t="s">
        <v>204</v>
      </c>
      <c r="G20" t="s">
        <v>198</v>
      </c>
      <c r="H20" s="78">
        <v>0</v>
      </c>
      <c r="I20" s="78">
        <v>0</v>
      </c>
      <c r="J20" s="77">
        <v>56.045767435199998</v>
      </c>
      <c r="K20" s="78">
        <v>4.5400000000000003E-2</v>
      </c>
      <c r="L20" s="78">
        <v>1.4E-3</v>
      </c>
    </row>
    <row r="21" spans="2:12">
      <c r="B21" s="83" t="s">
        <v>427</v>
      </c>
      <c r="C21" t="s">
        <v>211</v>
      </c>
      <c r="D21" t="s">
        <v>202</v>
      </c>
      <c r="E21" t="s">
        <v>203</v>
      </c>
      <c r="F21" t="s">
        <v>204</v>
      </c>
      <c r="G21" t="s">
        <v>113</v>
      </c>
      <c r="H21" s="78">
        <v>4.632E-2</v>
      </c>
      <c r="I21" s="78">
        <v>4.632E-2</v>
      </c>
      <c r="J21" s="77">
        <v>0.47087605399999999</v>
      </c>
      <c r="K21" s="78">
        <v>4.0000000000000002E-4</v>
      </c>
      <c r="L21" s="78">
        <v>0</v>
      </c>
    </row>
    <row r="22" spans="2:12">
      <c r="B22" s="79" t="s">
        <v>212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G23" t="s">
        <v>213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214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G25" t="s">
        <v>213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215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G27" t="s">
        <v>213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218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219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213</v>
      </c>
      <c r="C34" t="s">
        <v>213</v>
      </c>
      <c r="D34" s="16"/>
      <c r="E34" t="s">
        <v>213</v>
      </c>
      <c r="G34" t="s">
        <v>213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217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213</v>
      </c>
      <c r="C36" t="s">
        <v>213</v>
      </c>
      <c r="D36" s="16"/>
      <c r="E36" t="s">
        <v>213</v>
      </c>
      <c r="G36" t="s">
        <v>213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220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ortState xmlns:xlrd2="http://schemas.microsoft.com/office/spreadsheetml/2017/richdata2" ref="A16:BI21">
    <sortCondition ref="G16:G21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3"/>
  <sheetViews>
    <sheetView rightToLeft="1" topLeftCell="A6" workbookViewId="0">
      <selection activeCell="I23" sqref="I23:I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425</v>
      </c>
    </row>
    <row r="3" spans="2:49" s="1" customFormat="1">
      <c r="B3" s="2" t="s">
        <v>2</v>
      </c>
      <c r="C3" s="83" t="s">
        <v>426</v>
      </c>
    </row>
    <row r="4" spans="2:49" s="1" customFormat="1">
      <c r="B4" s="2" t="s">
        <v>3</v>
      </c>
      <c r="C4" s="84" t="s">
        <v>196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I12+I49</f>
        <v>-219.05057250633013</v>
      </c>
      <c r="J11" s="76">
        <f>I11/$I$11</f>
        <v>1</v>
      </c>
      <c r="K11" s="76">
        <f>I11/'סכום נכסי הקרן'!$C$42</f>
        <v>-5.6591833248617945E-3</v>
      </c>
      <c r="N11" s="81"/>
      <c r="O11" s="81"/>
      <c r="AW11" s="16"/>
    </row>
    <row r="12" spans="2:49">
      <c r="B12" s="79" t="s">
        <v>429</v>
      </c>
      <c r="C12" s="16"/>
      <c r="D12" s="16"/>
      <c r="G12" s="81"/>
      <c r="I12" s="81">
        <f>I13+I15+I32+I45+I47</f>
        <v>-219.05057250633013</v>
      </c>
      <c r="J12" s="80">
        <f t="shared" ref="J12:J57" si="0">I12/$I$11</f>
        <v>1</v>
      </c>
      <c r="K12" s="80">
        <f>I12/'סכום נכסי הקרן'!$C$42</f>
        <v>-5.6591833248617945E-3</v>
      </c>
    </row>
    <row r="13" spans="2:49">
      <c r="B13" s="79" t="s">
        <v>368</v>
      </c>
      <c r="C13" s="16"/>
      <c r="D13" s="16"/>
      <c r="G13" s="81"/>
      <c r="I13" s="81">
        <v>0</v>
      </c>
      <c r="J13" s="80">
        <f t="shared" si="0"/>
        <v>0</v>
      </c>
      <c r="K13" s="80">
        <f>I13/'סכום נכסי הקרן'!$C$42</f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89">
        <v>0</v>
      </c>
      <c r="H14" s="89">
        <v>0</v>
      </c>
      <c r="I14" s="89">
        <v>0</v>
      </c>
      <c r="J14" s="85">
        <f t="shared" si="0"/>
        <v>0</v>
      </c>
      <c r="K14" s="85">
        <f>I14/'סכום נכסי הקרן'!$C$42</f>
        <v>0</v>
      </c>
    </row>
    <row r="15" spans="2:49">
      <c r="B15" s="88" t="s">
        <v>488</v>
      </c>
      <c r="C15" s="16"/>
      <c r="D15" s="16"/>
      <c r="G15" s="81"/>
      <c r="I15" s="81">
        <f>SUM(I16:I31)</f>
        <v>-285.33765250633013</v>
      </c>
      <c r="J15" s="80">
        <f t="shared" si="0"/>
        <v>1.3026108502778939</v>
      </c>
      <c r="K15" s="80">
        <f>I15/'סכום נכסי הקרן'!$C$42</f>
        <v>-7.3717136026767013E-3</v>
      </c>
    </row>
    <row r="16" spans="2:49">
      <c r="B16" t="s">
        <v>430</v>
      </c>
      <c r="C16" t="s">
        <v>431</v>
      </c>
      <c r="D16" t="s">
        <v>432</v>
      </c>
      <c r="E16" t="s">
        <v>106</v>
      </c>
      <c r="F16" s="87">
        <v>45040</v>
      </c>
      <c r="G16" s="77">
        <v>5249147.38</v>
      </c>
      <c r="H16" s="77">
        <v>-5.8936809999999999</v>
      </c>
      <c r="I16" s="77">
        <f>-309.36799+0.92397749366981</f>
        <v>-308.44401250633018</v>
      </c>
      <c r="J16" s="78">
        <f t="shared" si="0"/>
        <v>1.4080949845379507</v>
      </c>
      <c r="K16" s="78">
        <f>I16/'סכום נכסי הקרן'!$C$42</f>
        <v>-7.9686676563186978E-3</v>
      </c>
    </row>
    <row r="17" spans="2:11">
      <c r="B17" t="s">
        <v>433</v>
      </c>
      <c r="C17" t="s">
        <v>434</v>
      </c>
      <c r="D17" t="s">
        <v>432</v>
      </c>
      <c r="E17" t="s">
        <v>106</v>
      </c>
      <c r="F17" s="87">
        <v>45069</v>
      </c>
      <c r="G17" s="77">
        <v>145536</v>
      </c>
      <c r="H17" s="77">
        <v>-5.4250980000000002</v>
      </c>
      <c r="I17" s="77">
        <v>-7.8954700000000004</v>
      </c>
      <c r="J17" s="78">
        <f t="shared" si="0"/>
        <v>3.6044050968055956E-2</v>
      </c>
      <c r="K17" s="78">
        <f>I17/'סכום נכסי הקרן'!$C$42</f>
        <v>-2.039798921988909E-4</v>
      </c>
    </row>
    <row r="18" spans="2:11">
      <c r="B18" t="s">
        <v>435</v>
      </c>
      <c r="C18" t="s">
        <v>436</v>
      </c>
      <c r="D18" t="s">
        <v>432</v>
      </c>
      <c r="E18" t="s">
        <v>106</v>
      </c>
      <c r="F18" s="87">
        <v>45145</v>
      </c>
      <c r="G18" s="77">
        <v>146588</v>
      </c>
      <c r="H18" s="77">
        <v>-4.6685059999999998</v>
      </c>
      <c r="I18" s="77">
        <v>-6.8434699999999999</v>
      </c>
      <c r="J18" s="78">
        <f t="shared" si="0"/>
        <v>3.1241507025973361E-2</v>
      </c>
      <c r="K18" s="78">
        <f>I18/'סכום נכסי הקרן'!$C$42</f>
        <v>-1.7680141560494106E-4</v>
      </c>
    </row>
    <row r="19" spans="2:11">
      <c r="B19" t="s">
        <v>437</v>
      </c>
      <c r="C19" t="s">
        <v>438</v>
      </c>
      <c r="D19" t="s">
        <v>432</v>
      </c>
      <c r="E19" t="s">
        <v>106</v>
      </c>
      <c r="F19" s="87">
        <v>45133</v>
      </c>
      <c r="G19" s="77">
        <v>110160</v>
      </c>
      <c r="H19" s="77">
        <v>-4.4604210000000002</v>
      </c>
      <c r="I19" s="77">
        <v>-4.9136000000000006</v>
      </c>
      <c r="J19" s="78">
        <f t="shared" si="0"/>
        <v>2.2431349727962967E-2</v>
      </c>
      <c r="K19" s="78">
        <f>I19/'סכום נכסי הקרן'!$C$42</f>
        <v>-1.269431203346312E-4</v>
      </c>
    </row>
    <row r="20" spans="2:11">
      <c r="B20" t="s">
        <v>439</v>
      </c>
      <c r="C20" t="s">
        <v>440</v>
      </c>
      <c r="D20" t="s">
        <v>432</v>
      </c>
      <c r="E20" t="s">
        <v>106</v>
      </c>
      <c r="F20" s="87">
        <v>45111</v>
      </c>
      <c r="G20" s="77">
        <v>117740.8</v>
      </c>
      <c r="H20" s="77">
        <v>-4.2503359999999999</v>
      </c>
      <c r="I20" s="77">
        <v>-5.0043800000000003</v>
      </c>
      <c r="J20" s="78">
        <f t="shared" si="0"/>
        <v>2.2845774574980323E-2</v>
      </c>
      <c r="K20" s="78">
        <f>I20/'סכום נכסי הקרן'!$C$42</f>
        <v>-1.2928842651828019E-4</v>
      </c>
    </row>
    <row r="21" spans="2:11">
      <c r="B21" t="s">
        <v>441</v>
      </c>
      <c r="C21" t="s">
        <v>442</v>
      </c>
      <c r="D21" t="s">
        <v>432</v>
      </c>
      <c r="E21" t="s">
        <v>106</v>
      </c>
      <c r="F21" s="87">
        <v>45154</v>
      </c>
      <c r="G21" s="77">
        <v>361858.5</v>
      </c>
      <c r="H21" s="77">
        <v>-2.8223240000000001</v>
      </c>
      <c r="I21" s="77">
        <v>-10.212819999999999</v>
      </c>
      <c r="J21" s="78">
        <f t="shared" si="0"/>
        <v>4.6623114850361184E-2</v>
      </c>
      <c r="K21" s="78">
        <f>I21/'סכום נכסי הקרן'!$C$42</f>
        <v>-2.6384875411428031E-4</v>
      </c>
    </row>
    <row r="22" spans="2:11">
      <c r="B22" t="s">
        <v>443</v>
      </c>
      <c r="C22" t="s">
        <v>444</v>
      </c>
      <c r="D22" t="s">
        <v>432</v>
      </c>
      <c r="E22" t="s">
        <v>106</v>
      </c>
      <c r="F22" s="87">
        <v>45162</v>
      </c>
      <c r="G22" s="77">
        <v>74972</v>
      </c>
      <c r="H22" s="77">
        <v>-2.3258549999999998</v>
      </c>
      <c r="I22" s="77">
        <v>-1.7437400000000001</v>
      </c>
      <c r="J22" s="78">
        <f t="shared" si="0"/>
        <v>7.9604448417938262E-3</v>
      </c>
      <c r="K22" s="78">
        <f>I22/'סכום נכסי הקרן'!$C$42</f>
        <v>-4.5049616707161706E-5</v>
      </c>
    </row>
    <row r="23" spans="2:11">
      <c r="B23" t="s">
        <v>445</v>
      </c>
      <c r="C23" t="s">
        <v>446</v>
      </c>
      <c r="D23" t="s">
        <v>432</v>
      </c>
      <c r="E23" t="s">
        <v>106</v>
      </c>
      <c r="F23" s="87">
        <v>45168</v>
      </c>
      <c r="G23" s="77">
        <v>37817</v>
      </c>
      <c r="H23" s="77">
        <v>-1.4302299999999999</v>
      </c>
      <c r="I23" s="77">
        <v>-0.54086999999999996</v>
      </c>
      <c r="J23" s="78">
        <f t="shared" si="0"/>
        <v>2.4691558383595179E-3</v>
      </c>
      <c r="K23" s="78">
        <f>I23/'סכום נכסי הקרן'!$C$42</f>
        <v>-1.3973405546929329E-5</v>
      </c>
    </row>
    <row r="24" spans="2:11">
      <c r="B24" t="s">
        <v>447</v>
      </c>
      <c r="C24" t="s">
        <v>448</v>
      </c>
      <c r="D24" t="s">
        <v>432</v>
      </c>
      <c r="E24" t="s">
        <v>106</v>
      </c>
      <c r="F24" s="87">
        <v>45169</v>
      </c>
      <c r="G24" s="77">
        <v>56736</v>
      </c>
      <c r="H24" s="77">
        <v>-1.4114500000000001</v>
      </c>
      <c r="I24" s="77">
        <v>-0.80079999999999996</v>
      </c>
      <c r="J24" s="78">
        <f t="shared" si="0"/>
        <v>3.6557767954560286E-3</v>
      </c>
      <c r="K24" s="78">
        <f>I24/'סכום נכסי הקרן'!$C$42</f>
        <v>-2.0688711080261445E-5</v>
      </c>
    </row>
    <row r="25" spans="2:11">
      <c r="B25" t="s">
        <v>449</v>
      </c>
      <c r="C25" t="s">
        <v>450</v>
      </c>
      <c r="D25" t="s">
        <v>432</v>
      </c>
      <c r="E25" t="s">
        <v>106</v>
      </c>
      <c r="F25" s="87">
        <v>45173</v>
      </c>
      <c r="G25" s="77">
        <v>170842.5</v>
      </c>
      <c r="H25" s="77">
        <v>-1.0348189999999999</v>
      </c>
      <c r="I25" s="77">
        <v>-1.7679100000000001</v>
      </c>
      <c r="J25" s="78">
        <f t="shared" si="0"/>
        <v>8.0707846584099248E-3</v>
      </c>
      <c r="K25" s="78">
        <f>I25/'סכום נכסי הקרן'!$C$42</f>
        <v>-4.5674049957423842E-5</v>
      </c>
    </row>
    <row r="26" spans="2:11">
      <c r="B26" t="s">
        <v>451</v>
      </c>
      <c r="C26" t="s">
        <v>452</v>
      </c>
      <c r="D26" t="s">
        <v>432</v>
      </c>
      <c r="E26" t="s">
        <v>106</v>
      </c>
      <c r="F26" s="87">
        <v>45092</v>
      </c>
      <c r="G26" s="77">
        <v>346410</v>
      </c>
      <c r="H26" s="77">
        <v>6.9261309999999998</v>
      </c>
      <c r="I26" s="77">
        <v>23.992810000000002</v>
      </c>
      <c r="J26" s="78">
        <f t="shared" si="0"/>
        <v>-0.10953091665307862</v>
      </c>
      <c r="K26" s="78">
        <f>I26/'סכום נכסי הקרן'!$C$42</f>
        <v>6.1985553707992968E-4</v>
      </c>
    </row>
    <row r="27" spans="2:11">
      <c r="B27" t="s">
        <v>453</v>
      </c>
      <c r="C27" t="s">
        <v>454</v>
      </c>
      <c r="D27" t="s">
        <v>432</v>
      </c>
      <c r="E27" t="s">
        <v>106</v>
      </c>
      <c r="F27" s="87">
        <v>45047</v>
      </c>
      <c r="G27" s="77">
        <v>115470</v>
      </c>
      <c r="H27" s="77">
        <v>6.4558759999999999</v>
      </c>
      <c r="I27" s="77">
        <v>7.4546000000000001</v>
      </c>
      <c r="J27" s="78">
        <f t="shared" si="0"/>
        <v>-3.4031410713544596E-2</v>
      </c>
      <c r="K27" s="78">
        <f>I27/'סכום נכסי הקרן'!$C$42</f>
        <v>1.9258999203161461E-4</v>
      </c>
    </row>
    <row r="28" spans="2:11">
      <c r="B28" t="s">
        <v>455</v>
      </c>
      <c r="C28" t="s">
        <v>456</v>
      </c>
      <c r="D28" t="s">
        <v>432</v>
      </c>
      <c r="E28" t="s">
        <v>106</v>
      </c>
      <c r="F28" s="87">
        <v>45050</v>
      </c>
      <c r="G28" s="77">
        <v>65433</v>
      </c>
      <c r="H28" s="77">
        <v>5.9830360000000002</v>
      </c>
      <c r="I28" s="77">
        <v>3.9148800000000001</v>
      </c>
      <c r="J28" s="78">
        <f t="shared" si="0"/>
        <v>-1.7872037288954666E-2</v>
      </c>
      <c r="K28" s="78">
        <f>I28/'סכום נכסי הקרן'!$C$42</f>
        <v>1.0114113540696045E-4</v>
      </c>
    </row>
    <row r="29" spans="2:11">
      <c r="B29" t="s">
        <v>457</v>
      </c>
      <c r="C29" t="s">
        <v>458</v>
      </c>
      <c r="D29" t="s">
        <v>432</v>
      </c>
      <c r="E29" t="s">
        <v>106</v>
      </c>
      <c r="F29" s="87">
        <v>45113</v>
      </c>
      <c r="G29" s="77">
        <v>384900</v>
      </c>
      <c r="H29" s="77">
        <v>4.179964</v>
      </c>
      <c r="I29" s="77">
        <v>16.08868</v>
      </c>
      <c r="J29" s="78">
        <f t="shared" si="0"/>
        <v>-7.3447331435461408E-2</v>
      </c>
      <c r="K29" s="78">
        <f>I29/'סכום נכסי הקרן'!$C$42</f>
        <v>4.1565191331516076E-4</v>
      </c>
    </row>
    <row r="30" spans="2:11">
      <c r="B30" t="s">
        <v>459</v>
      </c>
      <c r="C30" t="s">
        <v>460</v>
      </c>
      <c r="D30" t="s">
        <v>432</v>
      </c>
      <c r="E30" t="s">
        <v>106</v>
      </c>
      <c r="F30" s="87">
        <v>45083</v>
      </c>
      <c r="G30" s="77">
        <v>211695</v>
      </c>
      <c r="H30" s="77">
        <v>3.977312</v>
      </c>
      <c r="I30" s="77">
        <v>8.4197699999999998</v>
      </c>
      <c r="J30" s="78">
        <f t="shared" si="0"/>
        <v>-3.8437562174171831E-2</v>
      </c>
      <c r="K30" s="78">
        <f>I30/'סכום נכסי הקרן'!$C$42</f>
        <v>2.1752521090441173E-4</v>
      </c>
    </row>
    <row r="31" spans="2:11">
      <c r="B31" t="s">
        <v>461</v>
      </c>
      <c r="C31" t="s">
        <v>462</v>
      </c>
      <c r="D31" t="s">
        <v>432</v>
      </c>
      <c r="E31" t="s">
        <v>106</v>
      </c>
      <c r="F31" s="87">
        <v>45195</v>
      </c>
      <c r="G31" s="77">
        <v>384900</v>
      </c>
      <c r="H31" s="77">
        <v>0.76868800000000004</v>
      </c>
      <c r="I31" s="77">
        <v>2.9586799999999998</v>
      </c>
      <c r="J31" s="78">
        <f t="shared" si="0"/>
        <v>-1.3506835276198604E-2</v>
      </c>
      <c r="K31" s="78">
        <f>I31/'סכום נכסי הקרן'!$C$42</f>
        <v>7.6437656966718196E-5</v>
      </c>
    </row>
    <row r="32" spans="2:11" s="90" customFormat="1">
      <c r="B32" s="79" t="s">
        <v>463</v>
      </c>
      <c r="C32" s="79"/>
      <c r="D32" s="79"/>
      <c r="E32" s="79"/>
      <c r="F32" s="91"/>
      <c r="G32" s="81"/>
      <c r="H32" s="81"/>
      <c r="I32" s="81">
        <f>SUM(I33:I44)</f>
        <v>66.287079999999989</v>
      </c>
      <c r="J32" s="80">
        <f t="shared" si="0"/>
        <v>-0.30261085027789381</v>
      </c>
      <c r="K32" s="80">
        <f>I32/'סכום נכסי הקרן'!$C$42</f>
        <v>1.7125302778149059E-3</v>
      </c>
    </row>
    <row r="33" spans="2:11">
      <c r="B33" t="s">
        <v>464</v>
      </c>
      <c r="C33" t="s">
        <v>465</v>
      </c>
      <c r="D33" t="s">
        <v>432</v>
      </c>
      <c r="E33" t="s">
        <v>106</v>
      </c>
      <c r="F33" s="87">
        <v>45133</v>
      </c>
      <c r="G33" s="77">
        <v>28555</v>
      </c>
      <c r="H33" s="77">
        <v>-2.1122049999999999</v>
      </c>
      <c r="I33" s="77">
        <v>-0.60314000000000001</v>
      </c>
      <c r="J33" s="78">
        <f t="shared" si="0"/>
        <v>2.7534280924217647E-3</v>
      </c>
      <c r="K33" s="78">
        <f>I33/'סכום נכסי הקרן'!$C$42</f>
        <v>-1.5582154346839272E-5</v>
      </c>
    </row>
    <row r="34" spans="2:11">
      <c r="B34" t="s">
        <v>466</v>
      </c>
      <c r="C34" t="s">
        <v>467</v>
      </c>
      <c r="D34" t="s">
        <v>432</v>
      </c>
      <c r="E34" t="s">
        <v>120</v>
      </c>
      <c r="F34" s="87">
        <v>45168</v>
      </c>
      <c r="G34" s="77">
        <v>50121.68</v>
      </c>
      <c r="H34" s="77">
        <v>1.3720410000000001</v>
      </c>
      <c r="I34" s="77">
        <v>0.68769000000000002</v>
      </c>
      <c r="J34" s="78">
        <f t="shared" si="0"/>
        <v>-3.13941201856538E-3</v>
      </c>
      <c r="K34" s="78">
        <f>I34/'סכום נכסי הקרן'!$C$42</f>
        <v>1.7766508145335907E-5</v>
      </c>
    </row>
    <row r="35" spans="2:11">
      <c r="B35" t="s">
        <v>468</v>
      </c>
      <c r="C35" t="s">
        <v>469</v>
      </c>
      <c r="D35" t="s">
        <v>432</v>
      </c>
      <c r="E35" t="s">
        <v>106</v>
      </c>
      <c r="F35" s="87">
        <v>45127</v>
      </c>
      <c r="G35" s="77">
        <v>134632.82</v>
      </c>
      <c r="H35" s="77">
        <v>2.6752389999999999</v>
      </c>
      <c r="I35" s="77">
        <v>3.60175</v>
      </c>
      <c r="J35" s="78">
        <f t="shared" si="0"/>
        <v>-1.6442550041250937E-2</v>
      </c>
      <c r="K35" s="78">
        <f>I35/'סכום נכסי הקרן'!$C$42</f>
        <v>9.3051405011652919E-5</v>
      </c>
    </row>
    <row r="36" spans="2:11">
      <c r="B36" t="s">
        <v>470</v>
      </c>
      <c r="C36" t="s">
        <v>471</v>
      </c>
      <c r="D36" t="s">
        <v>432</v>
      </c>
      <c r="E36" t="s">
        <v>106</v>
      </c>
      <c r="F36" s="87">
        <v>45133</v>
      </c>
      <c r="G36" s="77">
        <v>467.15</v>
      </c>
      <c r="H36" s="77">
        <v>2.0314670000000001</v>
      </c>
      <c r="I36" s="77">
        <v>9.4900000000000002E-3</v>
      </c>
      <c r="J36" s="78">
        <f t="shared" si="0"/>
        <v>-4.3323328907189948E-5</v>
      </c>
      <c r="K36" s="78">
        <f>I36/'סכום נכסי הקרן'!$C$42</f>
        <v>2.4517466052907232E-7</v>
      </c>
    </row>
    <row r="37" spans="2:11">
      <c r="B37" t="s">
        <v>472</v>
      </c>
      <c r="C37" t="s">
        <v>473</v>
      </c>
      <c r="D37" t="s">
        <v>432</v>
      </c>
      <c r="E37" t="s">
        <v>110</v>
      </c>
      <c r="F37" s="87">
        <v>45197</v>
      </c>
      <c r="G37" s="77">
        <v>73280.960000000006</v>
      </c>
      <c r="H37" s="77">
        <v>-0.34627000000000002</v>
      </c>
      <c r="I37" s="77">
        <v>-0.25374999999999998</v>
      </c>
      <c r="J37" s="78">
        <f t="shared" si="0"/>
        <v>1.1584082940146942E-3</v>
      </c>
      <c r="K37" s="78">
        <f>I37/'סכום נכסי הקרן'!$C$42</f>
        <v>-6.5556449008695575E-6</v>
      </c>
    </row>
    <row r="38" spans="2:11">
      <c r="B38" t="s">
        <v>474</v>
      </c>
      <c r="C38" t="s">
        <v>475</v>
      </c>
      <c r="D38" t="s">
        <v>432</v>
      </c>
      <c r="E38" t="s">
        <v>110</v>
      </c>
      <c r="F38" s="87">
        <v>45187</v>
      </c>
      <c r="G38" s="77">
        <v>90906.07</v>
      </c>
      <c r="H38" s="77">
        <v>1.1333899999999999</v>
      </c>
      <c r="I38" s="77">
        <v>1.0303199999999999</v>
      </c>
      <c r="J38" s="78">
        <f t="shared" si="0"/>
        <v>-4.7035713635043145E-3</v>
      </c>
      <c r="K38" s="78">
        <f>I38/'סכום נכסי הקרן'!$C$42</f>
        <v>2.6618372627641073E-5</v>
      </c>
    </row>
    <row r="39" spans="2:11">
      <c r="B39" t="s">
        <v>476</v>
      </c>
      <c r="C39" t="s">
        <v>477</v>
      </c>
      <c r="D39" t="s">
        <v>432</v>
      </c>
      <c r="E39" t="s">
        <v>110</v>
      </c>
      <c r="F39" s="87">
        <v>45145</v>
      </c>
      <c r="G39" s="77">
        <v>405840.48</v>
      </c>
      <c r="H39" s="77">
        <v>4.3713379999999997</v>
      </c>
      <c r="I39" s="77">
        <v>17.740659999999998</v>
      </c>
      <c r="J39" s="78">
        <f t="shared" si="0"/>
        <v>-8.0988877577516161E-2</v>
      </c>
      <c r="K39" s="78">
        <f>I39/'סכום נכסי הקרן'!$C$42</f>
        <v>4.5833090548595278E-4</v>
      </c>
    </row>
    <row r="40" spans="2:11">
      <c r="B40" t="s">
        <v>478</v>
      </c>
      <c r="C40" t="s">
        <v>479</v>
      </c>
      <c r="D40" t="s">
        <v>432</v>
      </c>
      <c r="E40" t="s">
        <v>113</v>
      </c>
      <c r="F40" s="87">
        <v>45113</v>
      </c>
      <c r="G40" s="77">
        <v>136930.79</v>
      </c>
      <c r="H40" s="77">
        <v>3.8126630000000001</v>
      </c>
      <c r="I40" s="77">
        <v>5.2207100000000004</v>
      </c>
      <c r="J40" s="78">
        <f t="shared" si="0"/>
        <v>-2.3833354737519036E-2</v>
      </c>
      <c r="K40" s="78">
        <f>I40/'סכום נכסי הקרן'!$C$42</f>
        <v>1.348773237060836E-4</v>
      </c>
    </row>
    <row r="41" spans="2:11">
      <c r="B41" t="s">
        <v>480</v>
      </c>
      <c r="C41" t="s">
        <v>481</v>
      </c>
      <c r="D41" t="s">
        <v>432</v>
      </c>
      <c r="E41" t="s">
        <v>113</v>
      </c>
      <c r="F41" s="87">
        <v>45133</v>
      </c>
      <c r="G41" s="77">
        <v>99444.3</v>
      </c>
      <c r="H41" s="77">
        <v>5.3956540000000004</v>
      </c>
      <c r="I41" s="77">
        <v>5.3656699999999997</v>
      </c>
      <c r="J41" s="78">
        <f t="shared" si="0"/>
        <v>-2.4495119727865319E-2</v>
      </c>
      <c r="K41" s="78">
        <f>I41/'סכום נכסי הקרן'!$C$42</f>
        <v>1.3862237310442859E-4</v>
      </c>
    </row>
    <row r="42" spans="2:11">
      <c r="B42" t="s">
        <v>482</v>
      </c>
      <c r="C42" t="s">
        <v>483</v>
      </c>
      <c r="D42" t="s">
        <v>432</v>
      </c>
      <c r="E42" t="s">
        <v>106</v>
      </c>
      <c r="F42" s="87">
        <v>45127</v>
      </c>
      <c r="G42" s="77">
        <v>395633.36</v>
      </c>
      <c r="H42" s="77">
        <v>7.2919099999999997</v>
      </c>
      <c r="I42" s="77">
        <v>28.849229999999999</v>
      </c>
      <c r="J42" s="78">
        <f t="shared" si="0"/>
        <v>-0.13170123077019721</v>
      </c>
      <c r="K42" s="78">
        <f>I42/'סכום נכסי הקרן'!$C$42</f>
        <v>7.4532140903847514E-4</v>
      </c>
    </row>
    <row r="43" spans="2:11">
      <c r="B43" t="s">
        <v>484</v>
      </c>
      <c r="C43" t="s">
        <v>485</v>
      </c>
      <c r="D43" t="s">
        <v>432</v>
      </c>
      <c r="E43" t="s">
        <v>106</v>
      </c>
      <c r="F43" s="87">
        <v>45133</v>
      </c>
      <c r="G43" s="77">
        <v>29883.1</v>
      </c>
      <c r="H43" s="77">
        <v>6.6844140000000003</v>
      </c>
      <c r="I43" s="77">
        <v>1.9975099999999999</v>
      </c>
      <c r="J43" s="78">
        <f t="shared" si="0"/>
        <v>-9.1189444389252888E-3</v>
      </c>
      <c r="K43" s="78">
        <f>I43/'סכום נכסי הקרן'!$C$42</f>
        <v>5.1605778309107191E-5</v>
      </c>
    </row>
    <row r="44" spans="2:11">
      <c r="B44" t="s">
        <v>486</v>
      </c>
      <c r="C44" t="s">
        <v>487</v>
      </c>
      <c r="D44" t="s">
        <v>432</v>
      </c>
      <c r="E44" t="s">
        <v>106</v>
      </c>
      <c r="F44" s="87">
        <v>45145</v>
      </c>
      <c r="G44" s="77">
        <v>49848.17</v>
      </c>
      <c r="H44" s="77">
        <v>5.297968</v>
      </c>
      <c r="I44" s="77">
        <v>2.6409400000000001</v>
      </c>
      <c r="J44" s="78">
        <f t="shared" si="0"/>
        <v>-1.2056302660079477E-2</v>
      </c>
      <c r="K44" s="78">
        <f>I44/'סכום נכסי הקרן'!$C$42</f>
        <v>6.8228826973408668E-5</v>
      </c>
    </row>
    <row r="45" spans="2:11">
      <c r="B45" s="79" t="s">
        <v>370</v>
      </c>
      <c r="C45" s="16"/>
      <c r="D45" s="16"/>
      <c r="G45" s="81"/>
      <c r="I45" s="81">
        <v>0</v>
      </c>
      <c r="J45" s="80">
        <f t="shared" si="0"/>
        <v>0</v>
      </c>
      <c r="K45" s="80">
        <f>I45/'סכום נכסי הקרן'!$C$42</f>
        <v>0</v>
      </c>
    </row>
    <row r="46" spans="2:11">
      <c r="B46" t="s">
        <v>213</v>
      </c>
      <c r="C46" t="s">
        <v>213</v>
      </c>
      <c r="D46" t="s">
        <v>213</v>
      </c>
      <c r="E46" t="s">
        <v>213</v>
      </c>
      <c r="G46" s="89">
        <v>0</v>
      </c>
      <c r="H46" s="89">
        <v>0</v>
      </c>
      <c r="I46" s="89">
        <v>0</v>
      </c>
      <c r="J46" s="85">
        <f t="shared" si="0"/>
        <v>0</v>
      </c>
      <c r="K46" s="85">
        <f>I46/'סכום נכסי הקרן'!$C$42</f>
        <v>0</v>
      </c>
    </row>
    <row r="47" spans="2:11">
      <c r="B47" s="79" t="s">
        <v>280</v>
      </c>
      <c r="C47" s="16"/>
      <c r="D47" s="16"/>
      <c r="G47" s="81"/>
      <c r="I47" s="81">
        <v>0</v>
      </c>
      <c r="J47" s="80">
        <f t="shared" si="0"/>
        <v>0</v>
      </c>
      <c r="K47" s="80">
        <f>I47/'סכום נכסי הקרן'!$C$42</f>
        <v>0</v>
      </c>
    </row>
    <row r="48" spans="2:11">
      <c r="B48" t="s">
        <v>213</v>
      </c>
      <c r="C48" t="s">
        <v>213</v>
      </c>
      <c r="D48" t="s">
        <v>213</v>
      </c>
      <c r="E48" t="s">
        <v>213</v>
      </c>
      <c r="G48" s="89">
        <v>0</v>
      </c>
      <c r="H48" s="89">
        <v>0</v>
      </c>
      <c r="I48" s="89">
        <v>0</v>
      </c>
      <c r="J48" s="85">
        <f t="shared" si="0"/>
        <v>0</v>
      </c>
      <c r="K48" s="85">
        <f>I48/'סכום נכסי הקרן'!$C$42</f>
        <v>0</v>
      </c>
    </row>
    <row r="49" spans="2:11">
      <c r="B49" s="79" t="s">
        <v>218</v>
      </c>
      <c r="C49" s="16"/>
      <c r="D49" s="16"/>
      <c r="G49" s="81"/>
      <c r="I49" s="81">
        <v>0</v>
      </c>
      <c r="J49" s="80">
        <f t="shared" si="0"/>
        <v>0</v>
      </c>
      <c r="K49" s="80">
        <f>I49/'סכום נכסי הקרן'!$C$42</f>
        <v>0</v>
      </c>
    </row>
    <row r="50" spans="2:11">
      <c r="B50" s="79" t="s">
        <v>368</v>
      </c>
      <c r="C50" s="16"/>
      <c r="D50" s="16"/>
      <c r="G50" s="81"/>
      <c r="I50" s="81">
        <v>0</v>
      </c>
      <c r="J50" s="80">
        <f t="shared" si="0"/>
        <v>0</v>
      </c>
      <c r="K50" s="80">
        <f>I50/'סכום נכסי הקרן'!$C$42</f>
        <v>0</v>
      </c>
    </row>
    <row r="51" spans="2:11">
      <c r="B51" t="s">
        <v>213</v>
      </c>
      <c r="C51" t="s">
        <v>213</v>
      </c>
      <c r="D51" t="s">
        <v>213</v>
      </c>
      <c r="E51" t="s">
        <v>213</v>
      </c>
      <c r="G51" s="89">
        <v>0</v>
      </c>
      <c r="H51" s="89">
        <v>0</v>
      </c>
      <c r="I51" s="89">
        <v>0</v>
      </c>
      <c r="J51" s="85">
        <f t="shared" si="0"/>
        <v>0</v>
      </c>
      <c r="K51" s="85">
        <f>I51/'סכום נכסי הקרן'!$C$42</f>
        <v>0</v>
      </c>
    </row>
    <row r="52" spans="2:11">
      <c r="B52" s="79" t="s">
        <v>371</v>
      </c>
      <c r="C52" s="16"/>
      <c r="D52" s="16"/>
      <c r="G52" s="81"/>
      <c r="I52" s="81">
        <v>0</v>
      </c>
      <c r="J52" s="80">
        <f t="shared" si="0"/>
        <v>0</v>
      </c>
      <c r="K52" s="80">
        <f>I52/'סכום נכסי הקרן'!$C$42</f>
        <v>0</v>
      </c>
    </row>
    <row r="53" spans="2:11">
      <c r="B53" t="s">
        <v>213</v>
      </c>
      <c r="C53" t="s">
        <v>213</v>
      </c>
      <c r="D53" t="s">
        <v>213</v>
      </c>
      <c r="E53" t="s">
        <v>213</v>
      </c>
      <c r="G53" s="89">
        <v>0</v>
      </c>
      <c r="H53" s="89">
        <v>0</v>
      </c>
      <c r="I53" s="89">
        <v>0</v>
      </c>
      <c r="J53" s="85">
        <f t="shared" si="0"/>
        <v>0</v>
      </c>
      <c r="K53" s="85">
        <f>I53/'סכום נכסי הקרן'!$C$42</f>
        <v>0</v>
      </c>
    </row>
    <row r="54" spans="2:11">
      <c r="B54" s="79" t="s">
        <v>370</v>
      </c>
      <c r="C54" s="16"/>
      <c r="D54" s="16"/>
      <c r="G54" s="81"/>
      <c r="I54" s="81">
        <v>0</v>
      </c>
      <c r="J54" s="80">
        <f t="shared" si="0"/>
        <v>0</v>
      </c>
      <c r="K54" s="80">
        <f>I54/'סכום נכסי הקרן'!$C$42</f>
        <v>0</v>
      </c>
    </row>
    <row r="55" spans="2:11">
      <c r="B55" t="s">
        <v>213</v>
      </c>
      <c r="C55" t="s">
        <v>213</v>
      </c>
      <c r="D55" t="s">
        <v>213</v>
      </c>
      <c r="E55" t="s">
        <v>213</v>
      </c>
      <c r="G55" s="89">
        <v>0</v>
      </c>
      <c r="H55" s="89">
        <v>0</v>
      </c>
      <c r="I55" s="89">
        <v>0</v>
      </c>
      <c r="J55" s="85">
        <f t="shared" si="0"/>
        <v>0</v>
      </c>
      <c r="K55" s="85">
        <f>I55/'סכום נכסי הקרן'!$C$42</f>
        <v>0</v>
      </c>
    </row>
    <row r="56" spans="2:11">
      <c r="B56" s="79" t="s">
        <v>280</v>
      </c>
      <c r="C56" s="16"/>
      <c r="D56" s="16"/>
      <c r="G56" s="81"/>
      <c r="I56" s="81">
        <v>0</v>
      </c>
      <c r="J56" s="80">
        <f t="shared" si="0"/>
        <v>0</v>
      </c>
      <c r="K56" s="80">
        <f>I56/'סכום נכסי הקרן'!$C$42</f>
        <v>0</v>
      </c>
    </row>
    <row r="57" spans="2:11">
      <c r="B57" t="s">
        <v>213</v>
      </c>
      <c r="C57" t="s">
        <v>213</v>
      </c>
      <c r="D57" t="s">
        <v>213</v>
      </c>
      <c r="E57" t="s">
        <v>213</v>
      </c>
      <c r="G57" s="89">
        <v>0</v>
      </c>
      <c r="H57" s="89">
        <v>0</v>
      </c>
      <c r="I57" s="89">
        <v>0</v>
      </c>
      <c r="J57" s="85">
        <f t="shared" si="0"/>
        <v>0</v>
      </c>
      <c r="K57" s="85">
        <f>I57/'סכום נכסי הקרן'!$C$42</f>
        <v>0</v>
      </c>
    </row>
    <row r="58" spans="2:11">
      <c r="B58" s="92" t="s">
        <v>220</v>
      </c>
      <c r="C58" s="16"/>
      <c r="D58" s="16"/>
    </row>
    <row r="59" spans="2:11">
      <c r="B59" s="92" t="s">
        <v>272</v>
      </c>
      <c r="C59" s="16"/>
      <c r="D59" s="16"/>
    </row>
    <row r="60" spans="2:11">
      <c r="B60" s="93" t="s">
        <v>273</v>
      </c>
      <c r="C60" s="16"/>
      <c r="D60" s="16"/>
    </row>
    <row r="61" spans="2:11">
      <c r="B61" s="93" t="s">
        <v>274</v>
      </c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425</v>
      </c>
    </row>
    <row r="3" spans="2:78" s="1" customFormat="1">
      <c r="B3" s="2" t="s">
        <v>2</v>
      </c>
      <c r="C3" s="83" t="s">
        <v>426</v>
      </c>
    </row>
    <row r="4" spans="2:78" s="1" customFormat="1">
      <c r="B4" s="2" t="s">
        <v>3</v>
      </c>
      <c r="C4" s="84" t="s">
        <v>196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373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374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375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376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377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378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379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374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375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376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377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378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379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425</v>
      </c>
    </row>
    <row r="3" spans="2:60" s="1" customFormat="1">
      <c r="B3" s="2" t="s">
        <v>2</v>
      </c>
      <c r="C3" s="83" t="s">
        <v>426</v>
      </c>
    </row>
    <row r="4" spans="2:60" s="1" customFormat="1">
      <c r="B4" s="2" t="s">
        <v>3</v>
      </c>
      <c r="C4" s="84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399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400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401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402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403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404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405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406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407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408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409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401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402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408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272</v>
      </c>
    </row>
    <row r="43" spans="2:18">
      <c r="B43" t="s">
        <v>273</v>
      </c>
    </row>
    <row r="44" spans="2:18">
      <c r="B44" t="s">
        <v>274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425</v>
      </c>
    </row>
    <row r="3" spans="2:64" s="1" customFormat="1">
      <c r="B3" s="2" t="s">
        <v>2</v>
      </c>
      <c r="C3" s="83" t="s">
        <v>426</v>
      </c>
    </row>
    <row r="4" spans="2:64" s="1" customFormat="1">
      <c r="B4" s="2" t="s">
        <v>3</v>
      </c>
      <c r="C4" s="84" t="s">
        <v>196</v>
      </c>
    </row>
    <row r="5" spans="2:64">
      <c r="B5" s="2"/>
    </row>
    <row r="7" spans="2:64" ht="26.25" customHeight="1">
      <c r="B7" s="107" t="s">
        <v>152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385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386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410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411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425</v>
      </c>
    </row>
    <row r="3" spans="2:55" s="1" customFormat="1">
      <c r="B3" s="2" t="s">
        <v>2</v>
      </c>
      <c r="C3" s="83" t="s">
        <v>426</v>
      </c>
    </row>
    <row r="4" spans="2:55" s="1" customFormat="1">
      <c r="B4" s="2" t="s">
        <v>3</v>
      </c>
      <c r="C4" s="84" t="s">
        <v>196</v>
      </c>
    </row>
    <row r="5" spans="2:55">
      <c r="B5" s="2"/>
    </row>
    <row r="7" spans="2:55" ht="26.25" customHeight="1">
      <c r="B7" s="107" t="s">
        <v>155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412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413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412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413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425</v>
      </c>
    </row>
    <row r="3" spans="2:60" s="1" customFormat="1">
      <c r="B3" s="2" t="s">
        <v>2</v>
      </c>
      <c r="C3" s="83" t="s">
        <v>426</v>
      </c>
    </row>
    <row r="4" spans="2:60" s="1" customFormat="1">
      <c r="B4" s="2" t="s">
        <v>3</v>
      </c>
      <c r="C4" s="84" t="s">
        <v>196</v>
      </c>
    </row>
    <row r="5" spans="2:60">
      <c r="B5" s="2"/>
      <c r="C5" s="2"/>
    </row>
    <row r="7" spans="2:60" ht="26.25" customHeight="1">
      <c r="B7" s="107" t="s">
        <v>161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425</v>
      </c>
    </row>
    <row r="3" spans="2:60" s="1" customFormat="1">
      <c r="B3" s="2" t="s">
        <v>2</v>
      </c>
      <c r="C3" s="83" t="s">
        <v>426</v>
      </c>
    </row>
    <row r="4" spans="2:60" s="1" customFormat="1">
      <c r="B4" s="2" t="s">
        <v>3</v>
      </c>
      <c r="C4" s="84" t="s">
        <v>196</v>
      </c>
    </row>
    <row r="5" spans="2:60">
      <c r="B5" s="2"/>
    </row>
    <row r="7" spans="2:60" ht="26.25" customHeight="1">
      <c r="B7" s="107" t="s">
        <v>166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v>212.90144000000001</v>
      </c>
      <c r="J11" s="76">
        <v>1</v>
      </c>
      <c r="K11" s="76">
        <v>5.4999999999999997E-3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212.90144000000001</v>
      </c>
      <c r="J12" s="80">
        <v>1</v>
      </c>
      <c r="K12" s="80">
        <v>5.4999999999999997E-3</v>
      </c>
    </row>
    <row r="13" spans="2:60">
      <c r="B13" t="s">
        <v>414</v>
      </c>
      <c r="C13" t="s">
        <v>415</v>
      </c>
      <c r="D13" t="s">
        <v>213</v>
      </c>
      <c r="E13" t="s">
        <v>416</v>
      </c>
      <c r="F13" s="78">
        <v>0</v>
      </c>
      <c r="G13" t="s">
        <v>102</v>
      </c>
      <c r="H13" s="78">
        <v>0</v>
      </c>
      <c r="I13" s="77">
        <v>-21.55132</v>
      </c>
      <c r="J13" s="78">
        <v>-0.1012</v>
      </c>
      <c r="K13" s="78">
        <v>-5.9999999999999995E-4</v>
      </c>
    </row>
    <row r="14" spans="2:60">
      <c r="B14" t="s">
        <v>417</v>
      </c>
      <c r="C14" t="s">
        <v>418</v>
      </c>
      <c r="D14" t="s">
        <v>213</v>
      </c>
      <c r="E14" t="s">
        <v>416</v>
      </c>
      <c r="F14" s="78">
        <v>0</v>
      </c>
      <c r="G14" t="s">
        <v>102</v>
      </c>
      <c r="H14" s="78">
        <v>0</v>
      </c>
      <c r="I14" s="77">
        <v>-1.63846</v>
      </c>
      <c r="J14" s="78">
        <v>-7.7000000000000002E-3</v>
      </c>
      <c r="K14" s="78">
        <v>0</v>
      </c>
    </row>
    <row r="15" spans="2:60">
      <c r="B15" t="s">
        <v>419</v>
      </c>
      <c r="C15" t="s">
        <v>420</v>
      </c>
      <c r="D15" t="s">
        <v>213</v>
      </c>
      <c r="E15" t="s">
        <v>416</v>
      </c>
      <c r="F15" s="78">
        <v>0</v>
      </c>
      <c r="G15" t="s">
        <v>102</v>
      </c>
      <c r="H15" s="78">
        <v>0</v>
      </c>
      <c r="I15" s="77">
        <v>-4.104E-2</v>
      </c>
      <c r="J15" s="78">
        <v>-2.0000000000000001E-4</v>
      </c>
      <c r="K15" s="78">
        <v>0</v>
      </c>
    </row>
    <row r="16" spans="2:60">
      <c r="B16" t="s">
        <v>421</v>
      </c>
      <c r="C16" t="s">
        <v>422</v>
      </c>
      <c r="D16" t="s">
        <v>203</v>
      </c>
      <c r="E16" t="s">
        <v>204</v>
      </c>
      <c r="F16" s="78">
        <v>0</v>
      </c>
      <c r="G16" t="s">
        <v>106</v>
      </c>
      <c r="H16" s="78">
        <v>0</v>
      </c>
      <c r="I16" s="77">
        <v>230.94</v>
      </c>
      <c r="J16" s="78">
        <v>1.0847</v>
      </c>
      <c r="K16" s="78">
        <v>6.0000000000000001E-3</v>
      </c>
    </row>
    <row r="17" spans="2:11">
      <c r="B17" t="s">
        <v>423</v>
      </c>
      <c r="C17" t="s">
        <v>424</v>
      </c>
      <c r="D17" t="s">
        <v>203</v>
      </c>
      <c r="E17" t="s">
        <v>204</v>
      </c>
      <c r="F17" s="78">
        <v>0</v>
      </c>
      <c r="G17" t="s">
        <v>102</v>
      </c>
      <c r="H17" s="78">
        <v>0</v>
      </c>
      <c r="I17" s="77">
        <v>5.1922600000000001</v>
      </c>
      <c r="J17" s="78">
        <v>2.4400000000000002E-2</v>
      </c>
      <c r="K17" s="78">
        <v>1E-4</v>
      </c>
    </row>
    <row r="18" spans="2:11">
      <c r="B18" s="79" t="s">
        <v>218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213</v>
      </c>
      <c r="C19" t="s">
        <v>213</v>
      </c>
      <c r="D19" t="s">
        <v>213</v>
      </c>
      <c r="E19" s="19"/>
      <c r="F19" s="78">
        <v>0</v>
      </c>
      <c r="G19" t="s">
        <v>213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425</v>
      </c>
    </row>
    <row r="3" spans="2:17" s="1" customFormat="1">
      <c r="B3" s="2" t="s">
        <v>2</v>
      </c>
      <c r="C3" s="83" t="s">
        <v>426</v>
      </c>
    </row>
    <row r="4" spans="2:17" s="1" customFormat="1">
      <c r="B4" s="2" t="s">
        <v>3</v>
      </c>
      <c r="C4" s="84" t="s">
        <v>196</v>
      </c>
    </row>
    <row r="5" spans="2:17">
      <c r="B5" s="2"/>
    </row>
    <row r="7" spans="2:17" ht="26.25" customHeight="1">
      <c r="B7" s="107" t="s">
        <v>168</v>
      </c>
      <c r="C7" s="108"/>
      <c r="D7" s="108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425</v>
      </c>
    </row>
    <row r="3" spans="2:18" s="1" customFormat="1">
      <c r="B3" s="2" t="s">
        <v>2</v>
      </c>
      <c r="C3" s="83" t="s">
        <v>426</v>
      </c>
    </row>
    <row r="4" spans="2:18" s="1" customFormat="1">
      <c r="B4" s="2" t="s">
        <v>3</v>
      </c>
      <c r="C4" s="84" t="s">
        <v>196</v>
      </c>
    </row>
    <row r="5" spans="2:18">
      <c r="B5" s="2"/>
    </row>
    <row r="7" spans="2:18" ht="26.25" customHeight="1">
      <c r="B7" s="107" t="s">
        <v>172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425</v>
      </c>
    </row>
    <row r="3" spans="2:18" s="1" customFormat="1">
      <c r="B3" s="2" t="s">
        <v>2</v>
      </c>
      <c r="C3" s="83" t="s">
        <v>426</v>
      </c>
    </row>
    <row r="4" spans="2:18" s="1" customFormat="1">
      <c r="B4" s="2" t="s">
        <v>3</v>
      </c>
      <c r="C4" s="84" t="s">
        <v>196</v>
      </c>
    </row>
    <row r="5" spans="2:18">
      <c r="B5" s="2"/>
    </row>
    <row r="7" spans="2:18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385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386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30" workbookViewId="0">
      <selection activeCell="G45" sqref="G15:G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425</v>
      </c>
    </row>
    <row r="3" spans="2:53" s="1" customFormat="1">
      <c r="B3" s="2" t="s">
        <v>2</v>
      </c>
      <c r="C3" s="83" t="s">
        <v>426</v>
      </c>
    </row>
    <row r="4" spans="2:53" s="1" customFormat="1">
      <c r="B4" s="2" t="s">
        <v>3</v>
      </c>
      <c r="C4" s="84" t="s">
        <v>196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6.35</v>
      </c>
      <c r="I11" s="7"/>
      <c r="J11" s="7"/>
      <c r="K11" s="76">
        <v>3.49E-2</v>
      </c>
      <c r="L11" s="75">
        <v>7273136</v>
      </c>
      <c r="M11" s="7"/>
      <c r="N11" s="75">
        <v>13.463039999999999</v>
      </c>
      <c r="O11" s="75">
        <v>7026.7453830513005</v>
      </c>
      <c r="P11" s="7"/>
      <c r="Q11" s="76">
        <v>1</v>
      </c>
      <c r="R11" s="76">
        <v>0.18149999999999999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6.28</v>
      </c>
      <c r="K12" s="80">
        <v>3.4200000000000001E-2</v>
      </c>
      <c r="L12" s="81">
        <v>7153136</v>
      </c>
      <c r="N12" s="81">
        <v>13.463039999999999</v>
      </c>
      <c r="O12" s="81">
        <v>6650.0818823999998</v>
      </c>
      <c r="Q12" s="80">
        <v>0.94640000000000002</v>
      </c>
      <c r="R12" s="80">
        <v>0.17180000000000001</v>
      </c>
    </row>
    <row r="13" spans="2:53">
      <c r="B13" s="79" t="s">
        <v>221</v>
      </c>
      <c r="C13" s="16"/>
      <c r="D13" s="16"/>
      <c r="H13" s="81">
        <v>5.01</v>
      </c>
      <c r="K13" s="80">
        <v>1.6299999999999999E-2</v>
      </c>
      <c r="L13" s="81">
        <v>2185312</v>
      </c>
      <c r="N13" s="81">
        <v>0</v>
      </c>
      <c r="O13" s="81">
        <v>2360.2688684</v>
      </c>
      <c r="Q13" s="80">
        <v>0.33589999999999998</v>
      </c>
      <c r="R13" s="80">
        <v>6.0999999999999999E-2</v>
      </c>
    </row>
    <row r="14" spans="2:53">
      <c r="B14" s="79" t="s">
        <v>222</v>
      </c>
      <c r="C14" s="16"/>
      <c r="D14" s="16"/>
      <c r="H14" s="81">
        <v>5.01</v>
      </c>
      <c r="K14" s="80">
        <v>1.6299999999999999E-2</v>
      </c>
      <c r="L14" s="81">
        <v>2185312</v>
      </c>
      <c r="N14" s="81">
        <v>0</v>
      </c>
      <c r="O14" s="81">
        <v>2360.2688684</v>
      </c>
      <c r="Q14" s="80">
        <v>0.33589999999999998</v>
      </c>
      <c r="R14" s="80">
        <v>6.0999999999999999E-2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172600</v>
      </c>
      <c r="M15" s="77">
        <v>140.66999999999999</v>
      </c>
      <c r="N15" s="77">
        <v>0</v>
      </c>
      <c r="O15" s="77">
        <v>242.79642000000001</v>
      </c>
      <c r="P15" s="78">
        <v>0</v>
      </c>
      <c r="Q15" s="78">
        <v>3.4599999999999999E-2</v>
      </c>
      <c r="R15" s="78">
        <v>6.3E-3</v>
      </c>
    </row>
    <row r="16" spans="2:53">
      <c r="B16" t="s">
        <v>226</v>
      </c>
      <c r="C16" t="s">
        <v>227</v>
      </c>
      <c r="D16" t="s">
        <v>100</v>
      </c>
      <c r="E16" t="s">
        <v>225</v>
      </c>
      <c r="G16"/>
      <c r="H16" s="77">
        <v>19.38</v>
      </c>
      <c r="I16" t="s">
        <v>102</v>
      </c>
      <c r="J16" s="78">
        <v>0.01</v>
      </c>
      <c r="K16" s="78">
        <v>1.61E-2</v>
      </c>
      <c r="L16" s="77">
        <v>16500</v>
      </c>
      <c r="M16" s="77">
        <v>100.01</v>
      </c>
      <c r="N16" s="77">
        <v>0</v>
      </c>
      <c r="O16" s="77">
        <v>16.501650000000001</v>
      </c>
      <c r="P16" s="78">
        <v>0</v>
      </c>
      <c r="Q16" s="78">
        <v>2.3E-3</v>
      </c>
      <c r="R16" s="78">
        <v>4.0000000000000002E-4</v>
      </c>
    </row>
    <row r="17" spans="2:18">
      <c r="B17" t="s">
        <v>228</v>
      </c>
      <c r="C17" t="s">
        <v>229</v>
      </c>
      <c r="D17" t="s">
        <v>100</v>
      </c>
      <c r="E17" t="s">
        <v>225</v>
      </c>
      <c r="G17"/>
      <c r="H17" s="77">
        <v>2.0699999999999998</v>
      </c>
      <c r="I17" t="s">
        <v>102</v>
      </c>
      <c r="J17" s="78">
        <v>7.4999999999999997E-3</v>
      </c>
      <c r="K17" s="78">
        <v>1.7399999999999999E-2</v>
      </c>
      <c r="L17" s="77">
        <v>210000</v>
      </c>
      <c r="M17" s="77">
        <v>110.36</v>
      </c>
      <c r="N17" s="77">
        <v>0</v>
      </c>
      <c r="O17" s="77">
        <v>231.756</v>
      </c>
      <c r="P17" s="78">
        <v>0</v>
      </c>
      <c r="Q17" s="78">
        <v>3.3000000000000002E-2</v>
      </c>
      <c r="R17" s="78">
        <v>6.0000000000000001E-3</v>
      </c>
    </row>
    <row r="18" spans="2:18">
      <c r="B18" t="s">
        <v>230</v>
      </c>
      <c r="C18" t="s">
        <v>231</v>
      </c>
      <c r="D18" t="s">
        <v>100</v>
      </c>
      <c r="E18" t="s">
        <v>225</v>
      </c>
      <c r="G18"/>
      <c r="H18" s="77">
        <v>8.14</v>
      </c>
      <c r="I18" t="s">
        <v>102</v>
      </c>
      <c r="J18" s="78">
        <v>1E-3</v>
      </c>
      <c r="K18" s="78">
        <v>1.5599999999999999E-2</v>
      </c>
      <c r="L18" s="77">
        <v>552200</v>
      </c>
      <c r="M18" s="77">
        <v>99.42</v>
      </c>
      <c r="N18" s="77">
        <v>0</v>
      </c>
      <c r="O18" s="77">
        <v>548.99724000000003</v>
      </c>
      <c r="P18" s="78">
        <v>0</v>
      </c>
      <c r="Q18" s="78">
        <v>7.8100000000000003E-2</v>
      </c>
      <c r="R18" s="78">
        <v>1.4200000000000001E-2</v>
      </c>
    </row>
    <row r="19" spans="2:18">
      <c r="B19" t="s">
        <v>232</v>
      </c>
      <c r="C19" t="s">
        <v>233</v>
      </c>
      <c r="D19" t="s">
        <v>100</v>
      </c>
      <c r="E19" t="s">
        <v>225</v>
      </c>
      <c r="G19"/>
      <c r="H19" s="77">
        <v>25.84</v>
      </c>
      <c r="I19" t="s">
        <v>102</v>
      </c>
      <c r="J19" s="78">
        <v>5.0000000000000001E-3</v>
      </c>
      <c r="K19" s="78">
        <v>1.6500000000000001E-2</v>
      </c>
      <c r="L19" s="77">
        <v>19200</v>
      </c>
      <c r="M19" s="77">
        <v>82.95</v>
      </c>
      <c r="N19" s="77">
        <v>0</v>
      </c>
      <c r="O19" s="77">
        <v>15.926399999999999</v>
      </c>
      <c r="P19" s="78">
        <v>0</v>
      </c>
      <c r="Q19" s="78">
        <v>2.3E-3</v>
      </c>
      <c r="R19" s="78">
        <v>4.0000000000000002E-4</v>
      </c>
    </row>
    <row r="20" spans="2:18">
      <c r="B20" t="s">
        <v>234</v>
      </c>
      <c r="C20" t="s">
        <v>235</v>
      </c>
      <c r="D20" t="s">
        <v>100</v>
      </c>
      <c r="E20" t="s">
        <v>225</v>
      </c>
      <c r="G20"/>
      <c r="H20" s="77">
        <v>14.72</v>
      </c>
      <c r="I20" t="s">
        <v>102</v>
      </c>
      <c r="J20" s="78">
        <v>2.75E-2</v>
      </c>
      <c r="K20" s="78">
        <v>1.54E-2</v>
      </c>
      <c r="L20" s="77">
        <v>39900</v>
      </c>
      <c r="M20" s="77">
        <v>141.94</v>
      </c>
      <c r="N20" s="77">
        <v>0</v>
      </c>
      <c r="O20" s="77">
        <v>56.634059999999998</v>
      </c>
      <c r="P20" s="78">
        <v>0</v>
      </c>
      <c r="Q20" s="78">
        <v>8.0999999999999996E-3</v>
      </c>
      <c r="R20" s="78">
        <v>1.5E-3</v>
      </c>
    </row>
    <row r="21" spans="2:18">
      <c r="B21" t="s">
        <v>236</v>
      </c>
      <c r="C21" t="s">
        <v>237</v>
      </c>
      <c r="D21" t="s">
        <v>100</v>
      </c>
      <c r="E21" t="s">
        <v>225</v>
      </c>
      <c r="G21"/>
      <c r="H21" s="77">
        <v>5.6</v>
      </c>
      <c r="I21" t="s">
        <v>102</v>
      </c>
      <c r="J21" s="78">
        <v>5.0000000000000001E-3</v>
      </c>
      <c r="K21" s="78">
        <v>1.4999999999999999E-2</v>
      </c>
      <c r="L21" s="77">
        <v>539912</v>
      </c>
      <c r="M21" s="77">
        <v>105.57</v>
      </c>
      <c r="N21" s="77">
        <v>0</v>
      </c>
      <c r="O21" s="77">
        <v>569.98509839999997</v>
      </c>
      <c r="P21" s="78">
        <v>0</v>
      </c>
      <c r="Q21" s="78">
        <v>8.1100000000000005E-2</v>
      </c>
      <c r="R21" s="78">
        <v>1.47E-2</v>
      </c>
    </row>
    <row r="22" spans="2:18">
      <c r="B22" t="s">
        <v>238</v>
      </c>
      <c r="C22" t="s">
        <v>239</v>
      </c>
      <c r="D22" t="s">
        <v>100</v>
      </c>
      <c r="E22" t="s">
        <v>225</v>
      </c>
      <c r="G22"/>
      <c r="H22" s="77">
        <v>2.84</v>
      </c>
      <c r="I22" t="s">
        <v>102</v>
      </c>
      <c r="J22" s="78">
        <v>1E-3</v>
      </c>
      <c r="K22" s="78">
        <v>1.6299999999999999E-2</v>
      </c>
      <c r="L22" s="77">
        <v>635000</v>
      </c>
      <c r="M22" s="77">
        <v>106.72</v>
      </c>
      <c r="N22" s="77">
        <v>0</v>
      </c>
      <c r="O22" s="77">
        <v>677.67200000000003</v>
      </c>
      <c r="P22" s="78">
        <v>0</v>
      </c>
      <c r="Q22" s="78">
        <v>9.64E-2</v>
      </c>
      <c r="R22" s="78">
        <v>1.7500000000000002E-2</v>
      </c>
    </row>
    <row r="23" spans="2:18">
      <c r="B23" s="79" t="s">
        <v>240</v>
      </c>
      <c r="C23" s="16"/>
      <c r="D23" s="16"/>
      <c r="H23" s="81">
        <v>6.98</v>
      </c>
      <c r="K23" s="80">
        <v>4.41E-2</v>
      </c>
      <c r="L23" s="81">
        <v>4967824</v>
      </c>
      <c r="N23" s="81">
        <v>13.463039999999999</v>
      </c>
      <c r="O23" s="81">
        <v>4289.8130140000003</v>
      </c>
      <c r="Q23" s="80">
        <v>0.61050000000000004</v>
      </c>
      <c r="R23" s="80">
        <v>0.1108</v>
      </c>
    </row>
    <row r="24" spans="2:18">
      <c r="B24" s="79" t="s">
        <v>241</v>
      </c>
      <c r="C24" s="16"/>
      <c r="D24" s="16"/>
      <c r="H24" s="81">
        <v>0.86</v>
      </c>
      <c r="K24" s="80">
        <v>4.8099999999999997E-2</v>
      </c>
      <c r="L24" s="81">
        <v>200000</v>
      </c>
      <c r="N24" s="81">
        <v>0</v>
      </c>
      <c r="O24" s="81">
        <v>192.1</v>
      </c>
      <c r="Q24" s="80">
        <v>2.7300000000000001E-2</v>
      </c>
      <c r="R24" s="80">
        <v>5.0000000000000001E-3</v>
      </c>
    </row>
    <row r="25" spans="2:18">
      <c r="B25" t="s">
        <v>242</v>
      </c>
      <c r="C25" t="s">
        <v>243</v>
      </c>
      <c r="D25" t="s">
        <v>100</v>
      </c>
      <c r="E25" t="s">
        <v>225</v>
      </c>
      <c r="G25"/>
      <c r="H25" s="77">
        <v>0.86</v>
      </c>
      <c r="I25" t="s">
        <v>102</v>
      </c>
      <c r="J25" s="78">
        <v>0</v>
      </c>
      <c r="K25" s="78">
        <v>4.8099999999999997E-2</v>
      </c>
      <c r="L25" s="77">
        <v>200000</v>
      </c>
      <c r="M25" s="77">
        <v>96.05</v>
      </c>
      <c r="N25" s="77">
        <v>0</v>
      </c>
      <c r="O25" s="77">
        <v>192.1</v>
      </c>
      <c r="P25" s="78">
        <v>0</v>
      </c>
      <c r="Q25" s="78">
        <v>2.7300000000000001E-2</v>
      </c>
      <c r="R25" s="78">
        <v>5.0000000000000001E-3</v>
      </c>
    </row>
    <row r="26" spans="2:18">
      <c r="B26" s="79" t="s">
        <v>244</v>
      </c>
      <c r="C26" s="16"/>
      <c r="D26" s="16"/>
      <c r="H26" s="81">
        <v>7.26</v>
      </c>
      <c r="K26" s="80">
        <v>4.3900000000000002E-2</v>
      </c>
      <c r="L26" s="81">
        <v>4767824</v>
      </c>
      <c r="N26" s="81">
        <v>13.463039999999999</v>
      </c>
      <c r="O26" s="81">
        <v>4097.7130139999999</v>
      </c>
      <c r="Q26" s="80">
        <v>0.58320000000000005</v>
      </c>
      <c r="R26" s="80">
        <v>0.10589999999999999</v>
      </c>
    </row>
    <row r="27" spans="2:18">
      <c r="B27" t="s">
        <v>245</v>
      </c>
      <c r="C27" t="s">
        <v>246</v>
      </c>
      <c r="D27" t="s">
        <v>100</v>
      </c>
      <c r="E27" t="s">
        <v>225</v>
      </c>
      <c r="G27"/>
      <c r="H27" s="77">
        <v>4.78</v>
      </c>
      <c r="I27" t="s">
        <v>102</v>
      </c>
      <c r="J27" s="78">
        <v>2.2499999999999999E-2</v>
      </c>
      <c r="K27" s="78">
        <v>4.24E-2</v>
      </c>
      <c r="L27" s="77">
        <v>700000</v>
      </c>
      <c r="M27" s="77">
        <v>91.16</v>
      </c>
      <c r="N27" s="77">
        <v>13.463039999999999</v>
      </c>
      <c r="O27" s="77">
        <v>651.58303999999998</v>
      </c>
      <c r="P27" s="78">
        <v>0</v>
      </c>
      <c r="Q27" s="78">
        <v>9.2700000000000005E-2</v>
      </c>
      <c r="R27" s="78">
        <v>1.6799999999999999E-2</v>
      </c>
    </row>
    <row r="28" spans="2:18">
      <c r="B28" t="s">
        <v>247</v>
      </c>
      <c r="C28" t="s">
        <v>248</v>
      </c>
      <c r="D28" t="s">
        <v>100</v>
      </c>
      <c r="E28" t="s">
        <v>225</v>
      </c>
      <c r="G28"/>
      <c r="H28" s="77">
        <v>2.4</v>
      </c>
      <c r="I28" t="s">
        <v>102</v>
      </c>
      <c r="J28" s="78">
        <v>5.0000000000000001E-3</v>
      </c>
      <c r="K28" s="78">
        <v>4.5600000000000002E-2</v>
      </c>
      <c r="L28" s="77">
        <v>123000</v>
      </c>
      <c r="M28" s="77">
        <v>91.2</v>
      </c>
      <c r="N28" s="77">
        <v>0</v>
      </c>
      <c r="O28" s="77">
        <v>112.176</v>
      </c>
      <c r="P28" s="78">
        <v>0</v>
      </c>
      <c r="Q28" s="78">
        <v>1.6E-2</v>
      </c>
      <c r="R28" s="78">
        <v>2.8999999999999998E-3</v>
      </c>
    </row>
    <row r="29" spans="2:18">
      <c r="B29" t="s">
        <v>249</v>
      </c>
      <c r="C29" t="s">
        <v>250</v>
      </c>
      <c r="D29" t="s">
        <v>100</v>
      </c>
      <c r="E29" t="s">
        <v>225</v>
      </c>
      <c r="G29"/>
      <c r="H29" s="77">
        <v>15.3</v>
      </c>
      <c r="I29" t="s">
        <v>102</v>
      </c>
      <c r="J29" s="78">
        <v>3.7499999999999999E-2</v>
      </c>
      <c r="K29" s="78">
        <v>4.4900000000000002E-2</v>
      </c>
      <c r="L29" s="77">
        <v>493000</v>
      </c>
      <c r="M29" s="77">
        <v>91.42</v>
      </c>
      <c r="N29" s="77">
        <v>0</v>
      </c>
      <c r="O29" s="77">
        <v>450.70060000000001</v>
      </c>
      <c r="P29" s="78">
        <v>0</v>
      </c>
      <c r="Q29" s="78">
        <v>6.4100000000000004E-2</v>
      </c>
      <c r="R29" s="78">
        <v>1.1599999999999999E-2</v>
      </c>
    </row>
    <row r="30" spans="2:18">
      <c r="B30" t="s">
        <v>251</v>
      </c>
      <c r="C30" t="s">
        <v>252</v>
      </c>
      <c r="D30" t="s">
        <v>100</v>
      </c>
      <c r="E30" t="s">
        <v>225</v>
      </c>
      <c r="G30"/>
      <c r="H30" s="77">
        <v>1.91</v>
      </c>
      <c r="I30" t="s">
        <v>102</v>
      </c>
      <c r="J30" s="78">
        <v>1.7500000000000002E-2</v>
      </c>
      <c r="K30" s="78">
        <v>4.5999999999999999E-2</v>
      </c>
      <c r="L30" s="77">
        <v>600000</v>
      </c>
      <c r="M30" s="77">
        <v>95.09</v>
      </c>
      <c r="N30" s="77">
        <v>0</v>
      </c>
      <c r="O30" s="77">
        <v>570.54</v>
      </c>
      <c r="P30" s="78">
        <v>0</v>
      </c>
      <c r="Q30" s="78">
        <v>8.1199999999999994E-2</v>
      </c>
      <c r="R30" s="78">
        <v>1.47E-2</v>
      </c>
    </row>
    <row r="31" spans="2:18">
      <c r="B31" t="s">
        <v>253</v>
      </c>
      <c r="C31" t="s">
        <v>254</v>
      </c>
      <c r="D31" t="s">
        <v>100</v>
      </c>
      <c r="E31" t="s">
        <v>225</v>
      </c>
      <c r="G31"/>
      <c r="H31" s="77">
        <v>18</v>
      </c>
      <c r="I31" t="s">
        <v>102</v>
      </c>
      <c r="J31" s="78">
        <v>2.8000000000000001E-2</v>
      </c>
      <c r="K31" s="78">
        <v>4.5600000000000002E-2</v>
      </c>
      <c r="L31" s="77">
        <v>328524</v>
      </c>
      <c r="M31" s="77">
        <v>74.349999999999994</v>
      </c>
      <c r="N31" s="77">
        <v>0</v>
      </c>
      <c r="O31" s="77">
        <v>244.25759400000001</v>
      </c>
      <c r="P31" s="78">
        <v>0</v>
      </c>
      <c r="Q31" s="78">
        <v>3.4799999999999998E-2</v>
      </c>
      <c r="R31" s="78">
        <v>6.3E-3</v>
      </c>
    </row>
    <row r="32" spans="2:18">
      <c r="B32" t="s">
        <v>255</v>
      </c>
      <c r="C32" t="s">
        <v>256</v>
      </c>
      <c r="D32" t="s">
        <v>100</v>
      </c>
      <c r="E32" t="s">
        <v>225</v>
      </c>
      <c r="G32"/>
      <c r="H32" s="77">
        <v>1.0900000000000001</v>
      </c>
      <c r="I32" t="s">
        <v>102</v>
      </c>
      <c r="J32" s="78">
        <v>4.0000000000000001E-3</v>
      </c>
      <c r="K32" s="78">
        <v>4.5100000000000001E-2</v>
      </c>
      <c r="L32" s="77">
        <v>185000</v>
      </c>
      <c r="M32" s="77">
        <v>96.08</v>
      </c>
      <c r="N32" s="77">
        <v>0</v>
      </c>
      <c r="O32" s="77">
        <v>177.74799999999999</v>
      </c>
      <c r="P32" s="78">
        <v>0</v>
      </c>
      <c r="Q32" s="78">
        <v>2.53E-2</v>
      </c>
      <c r="R32" s="78">
        <v>4.5999999999999999E-3</v>
      </c>
    </row>
    <row r="33" spans="2:18">
      <c r="B33" t="s">
        <v>257</v>
      </c>
      <c r="C33" t="s">
        <v>258</v>
      </c>
      <c r="D33" t="s">
        <v>100</v>
      </c>
      <c r="E33" t="s">
        <v>225</v>
      </c>
      <c r="G33"/>
      <c r="H33" s="77">
        <v>1.58</v>
      </c>
      <c r="I33" t="s">
        <v>102</v>
      </c>
      <c r="J33" s="78">
        <v>5.0000000000000001E-3</v>
      </c>
      <c r="K33" s="78">
        <v>4.6199999999999998E-2</v>
      </c>
      <c r="L33" s="77">
        <v>180000</v>
      </c>
      <c r="M33" s="77">
        <v>94.08</v>
      </c>
      <c r="N33" s="77">
        <v>0</v>
      </c>
      <c r="O33" s="77">
        <v>169.34399999999999</v>
      </c>
      <c r="P33" s="78">
        <v>0</v>
      </c>
      <c r="Q33" s="78">
        <v>2.41E-2</v>
      </c>
      <c r="R33" s="78">
        <v>4.4000000000000003E-3</v>
      </c>
    </row>
    <row r="34" spans="2:18">
      <c r="B34" t="s">
        <v>259</v>
      </c>
      <c r="C34" t="s">
        <v>260</v>
      </c>
      <c r="D34" t="s">
        <v>100</v>
      </c>
      <c r="E34" t="s">
        <v>225</v>
      </c>
      <c r="G34"/>
      <c r="H34" s="77">
        <v>6.28</v>
      </c>
      <c r="I34" t="s">
        <v>102</v>
      </c>
      <c r="J34" s="78">
        <v>0.01</v>
      </c>
      <c r="K34" s="78">
        <v>4.2700000000000002E-2</v>
      </c>
      <c r="L34" s="77">
        <v>673600</v>
      </c>
      <c r="M34" s="77">
        <v>82.4</v>
      </c>
      <c r="N34" s="77">
        <v>0</v>
      </c>
      <c r="O34" s="77">
        <v>555.04639999999995</v>
      </c>
      <c r="P34" s="78">
        <v>0</v>
      </c>
      <c r="Q34" s="78">
        <v>7.9000000000000001E-2</v>
      </c>
      <c r="R34" s="78">
        <v>1.43E-2</v>
      </c>
    </row>
    <row r="35" spans="2:18">
      <c r="B35" t="s">
        <v>261</v>
      </c>
      <c r="C35" t="s">
        <v>262</v>
      </c>
      <c r="D35" t="s">
        <v>100</v>
      </c>
      <c r="E35" t="s">
        <v>225</v>
      </c>
      <c r="G35"/>
      <c r="H35" s="77">
        <v>8.08</v>
      </c>
      <c r="I35" t="s">
        <v>102</v>
      </c>
      <c r="J35" s="78">
        <v>1.2999999999999999E-2</v>
      </c>
      <c r="K35" s="78">
        <v>4.2700000000000002E-2</v>
      </c>
      <c r="L35" s="77">
        <v>1268700</v>
      </c>
      <c r="M35" s="77">
        <v>79.739999999999995</v>
      </c>
      <c r="N35" s="77">
        <v>0</v>
      </c>
      <c r="O35" s="77">
        <v>1011.66138</v>
      </c>
      <c r="P35" s="78">
        <v>1E-4</v>
      </c>
      <c r="Q35" s="78">
        <v>0.14399999999999999</v>
      </c>
      <c r="R35" s="78">
        <v>2.6100000000000002E-2</v>
      </c>
    </row>
    <row r="36" spans="2:18">
      <c r="B36" t="s">
        <v>263</v>
      </c>
      <c r="C36" t="s">
        <v>264</v>
      </c>
      <c r="D36" t="s">
        <v>100</v>
      </c>
      <c r="E36" t="s">
        <v>225</v>
      </c>
      <c r="G36"/>
      <c r="H36" s="77">
        <v>12.11</v>
      </c>
      <c r="I36" t="s">
        <v>102</v>
      </c>
      <c r="J36" s="78">
        <v>1.4999999999999999E-2</v>
      </c>
      <c r="K36" s="78">
        <v>4.3900000000000002E-2</v>
      </c>
      <c r="L36" s="77">
        <v>216000</v>
      </c>
      <c r="M36" s="77">
        <v>71.599999999999994</v>
      </c>
      <c r="N36" s="77">
        <v>0</v>
      </c>
      <c r="O36" s="77">
        <v>154.65600000000001</v>
      </c>
      <c r="P36" s="78">
        <v>0</v>
      </c>
      <c r="Q36" s="78">
        <v>2.1999999999999999E-2</v>
      </c>
      <c r="R36" s="78">
        <v>4.0000000000000001E-3</v>
      </c>
    </row>
    <row r="37" spans="2:18">
      <c r="B37" s="79" t="s">
        <v>265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213</v>
      </c>
      <c r="C38" t="s">
        <v>213</v>
      </c>
      <c r="D38" s="16"/>
      <c r="E38" t="s">
        <v>213</v>
      </c>
      <c r="H38" s="77">
        <v>0</v>
      </c>
      <c r="I38" t="s">
        <v>213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266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213</v>
      </c>
      <c r="C40" t="s">
        <v>213</v>
      </c>
      <c r="D40" s="16"/>
      <c r="E40" t="s">
        <v>213</v>
      </c>
      <c r="H40" s="77">
        <v>0</v>
      </c>
      <c r="I40" t="s">
        <v>213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218</v>
      </c>
      <c r="C41" s="16"/>
      <c r="D41" s="16"/>
      <c r="H41" s="81">
        <v>7.68</v>
      </c>
      <c r="K41" s="80">
        <v>4.5999999999999999E-2</v>
      </c>
      <c r="L41" s="81">
        <v>120000</v>
      </c>
      <c r="N41" s="81">
        <v>0</v>
      </c>
      <c r="O41" s="81">
        <v>376.66350065130001</v>
      </c>
      <c r="Q41" s="80">
        <v>5.3600000000000002E-2</v>
      </c>
      <c r="R41" s="80">
        <v>9.7000000000000003E-3</v>
      </c>
    </row>
    <row r="42" spans="2:18">
      <c r="B42" s="79" t="s">
        <v>267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213</v>
      </c>
      <c r="C43" t="s">
        <v>213</v>
      </c>
      <c r="D43" s="16"/>
      <c r="E43" t="s">
        <v>213</v>
      </c>
      <c r="H43" s="77">
        <v>0</v>
      </c>
      <c r="I43" t="s">
        <v>213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268</v>
      </c>
      <c r="C44" s="16"/>
      <c r="D44" s="16"/>
      <c r="H44" s="81">
        <v>7.68</v>
      </c>
      <c r="K44" s="80">
        <v>4.5999999999999999E-2</v>
      </c>
      <c r="L44" s="81">
        <v>120000</v>
      </c>
      <c r="N44" s="81">
        <v>0</v>
      </c>
      <c r="O44" s="81">
        <v>376.66350065130001</v>
      </c>
      <c r="Q44" s="80">
        <v>5.3600000000000002E-2</v>
      </c>
      <c r="R44" s="80">
        <v>9.7000000000000003E-3</v>
      </c>
    </row>
    <row r="45" spans="2:18">
      <c r="B45" t="s">
        <v>269</v>
      </c>
      <c r="C45" t="s">
        <v>270</v>
      </c>
      <c r="D45" t="s">
        <v>123</v>
      </c>
      <c r="E45" t="s">
        <v>271</v>
      </c>
      <c r="F45" t="s">
        <v>428</v>
      </c>
      <c r="G45"/>
      <c r="H45" s="77">
        <v>7.68</v>
      </c>
      <c r="I45" t="s">
        <v>106</v>
      </c>
      <c r="J45" s="78">
        <v>1.8800000000000001E-2</v>
      </c>
      <c r="K45" s="78">
        <v>4.5999999999999999E-2</v>
      </c>
      <c r="L45" s="77">
        <v>120000</v>
      </c>
      <c r="M45" s="77">
        <v>81.550078083333332</v>
      </c>
      <c r="N45" s="77">
        <v>0</v>
      </c>
      <c r="O45" s="77">
        <v>376.66350065130001</v>
      </c>
      <c r="P45" s="78">
        <v>0</v>
      </c>
      <c r="Q45" s="78">
        <v>5.3600000000000002E-2</v>
      </c>
      <c r="R45" s="78">
        <v>9.7000000000000003E-3</v>
      </c>
    </row>
    <row r="46" spans="2:18">
      <c r="B46" t="s">
        <v>272</v>
      </c>
      <c r="C46" s="16"/>
      <c r="D46" s="16"/>
    </row>
    <row r="47" spans="2:18">
      <c r="B47" t="s">
        <v>273</v>
      </c>
      <c r="C47" s="16"/>
      <c r="D47" s="16"/>
    </row>
    <row r="48" spans="2:18">
      <c r="B48" t="s">
        <v>274</v>
      </c>
      <c r="C48" s="16"/>
      <c r="D48" s="16"/>
    </row>
    <row r="49" spans="2:4">
      <c r="B49" t="s">
        <v>275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425</v>
      </c>
    </row>
    <row r="3" spans="2:23" s="1" customFormat="1">
      <c r="B3" s="2" t="s">
        <v>2</v>
      </c>
      <c r="C3" s="83" t="s">
        <v>426</v>
      </c>
    </row>
    <row r="4" spans="2:23" s="1" customFormat="1">
      <c r="B4" s="2" t="s">
        <v>3</v>
      </c>
      <c r="C4" s="84" t="s">
        <v>196</v>
      </c>
    </row>
    <row r="5" spans="2:23">
      <c r="B5" s="2"/>
    </row>
    <row r="7" spans="2:23" ht="26.25" customHeight="1">
      <c r="B7" s="107" t="s">
        <v>178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385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386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425</v>
      </c>
    </row>
    <row r="3" spans="2:68" s="1" customFormat="1">
      <c r="B3" s="2" t="s">
        <v>2</v>
      </c>
      <c r="C3" s="83" t="s">
        <v>426</v>
      </c>
    </row>
    <row r="4" spans="2:68" s="1" customFormat="1">
      <c r="B4" s="2" t="s">
        <v>3</v>
      </c>
      <c r="C4" s="84" t="s">
        <v>196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425</v>
      </c>
    </row>
    <row r="3" spans="2:66" s="1" customFormat="1">
      <c r="B3" s="2" t="s">
        <v>2</v>
      </c>
      <c r="C3" s="83" t="s">
        <v>426</v>
      </c>
    </row>
    <row r="4" spans="2:66" s="1" customFormat="1">
      <c r="B4" s="2" t="s">
        <v>3</v>
      </c>
      <c r="C4" s="84" t="s">
        <v>196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276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240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277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280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278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279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272</v>
      </c>
      <c r="C27" s="16"/>
      <c r="D27" s="16"/>
      <c r="E27" s="16"/>
      <c r="F27" s="16"/>
    </row>
    <row r="28" spans="2:21">
      <c r="B28" t="s">
        <v>273</v>
      </c>
      <c r="C28" s="16"/>
      <c r="D28" s="16"/>
      <c r="E28" s="16"/>
      <c r="F28" s="16"/>
    </row>
    <row r="29" spans="2:21">
      <c r="B29" t="s">
        <v>274</v>
      </c>
      <c r="C29" s="16"/>
      <c r="D29" s="16"/>
      <c r="E29" s="16"/>
      <c r="F29" s="16"/>
    </row>
    <row r="30" spans="2:21">
      <c r="B30" t="s">
        <v>275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425</v>
      </c>
    </row>
    <row r="3" spans="2:62" s="1" customFormat="1">
      <c r="B3" s="2" t="s">
        <v>2</v>
      </c>
      <c r="C3" s="83" t="s">
        <v>426</v>
      </c>
    </row>
    <row r="4" spans="2:62" s="1" customFormat="1">
      <c r="B4" s="2" t="s">
        <v>3</v>
      </c>
      <c r="C4" s="84" t="s">
        <v>196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281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282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283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272</v>
      </c>
      <c r="E27" s="16"/>
      <c r="F27" s="16"/>
      <c r="G27" s="16"/>
    </row>
    <row r="28" spans="2:15">
      <c r="B28" t="s">
        <v>273</v>
      </c>
      <c r="E28" s="16"/>
      <c r="F28" s="16"/>
      <c r="G28" s="16"/>
    </row>
    <row r="29" spans="2:15">
      <c r="B29" t="s">
        <v>274</v>
      </c>
      <c r="E29" s="16"/>
      <c r="F29" s="16"/>
      <c r="G29" s="16"/>
    </row>
    <row r="30" spans="2:15">
      <c r="B30" t="s">
        <v>275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1" workbookViewId="0">
      <selection activeCell="E38" sqref="E38:E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425</v>
      </c>
    </row>
    <row r="3" spans="2:63" s="1" customFormat="1">
      <c r="B3" s="2" t="s">
        <v>2</v>
      </c>
      <c r="C3" s="83" t="s">
        <v>426</v>
      </c>
    </row>
    <row r="4" spans="2:63" s="1" customFormat="1">
      <c r="B4" s="2" t="s">
        <v>3</v>
      </c>
      <c r="C4" s="84" t="s">
        <v>196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3108127</v>
      </c>
      <c r="I11" s="7"/>
      <c r="J11" s="75">
        <v>1.809766725</v>
      </c>
      <c r="K11" s="75">
        <v>30451.191160707</v>
      </c>
      <c r="L11" s="7"/>
      <c r="M11" s="76">
        <v>1</v>
      </c>
      <c r="N11" s="76">
        <v>0.78669999999999995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2969800</v>
      </c>
      <c r="J12" s="81">
        <v>0</v>
      </c>
      <c r="K12" s="81">
        <v>17368.934496000002</v>
      </c>
      <c r="M12" s="80">
        <v>0.57040000000000002</v>
      </c>
      <c r="N12" s="80">
        <v>0.44869999999999999</v>
      </c>
    </row>
    <row r="13" spans="2:63">
      <c r="B13" s="79" t="s">
        <v>285</v>
      </c>
      <c r="D13" s="16"/>
      <c r="E13" s="16"/>
      <c r="F13" s="16"/>
      <c r="G13" s="16"/>
      <c r="H13" s="81">
        <v>291436</v>
      </c>
      <c r="J13" s="81">
        <v>0</v>
      </c>
      <c r="K13" s="81">
        <v>6591.9373999999998</v>
      </c>
      <c r="M13" s="80">
        <v>0.2165</v>
      </c>
      <c r="N13" s="80">
        <v>0.17030000000000001</v>
      </c>
    </row>
    <row r="14" spans="2:63">
      <c r="B14" t="s">
        <v>286</v>
      </c>
      <c r="C14" t="s">
        <v>287</v>
      </c>
      <c r="D14" t="s">
        <v>100</v>
      </c>
      <c r="E14" t="s">
        <v>288</v>
      </c>
      <c r="F14" t="s">
        <v>289</v>
      </c>
      <c r="G14" t="s">
        <v>102</v>
      </c>
      <c r="H14" s="77">
        <v>86180</v>
      </c>
      <c r="I14" s="77">
        <v>1850</v>
      </c>
      <c r="J14" s="77">
        <v>0</v>
      </c>
      <c r="K14" s="77">
        <v>1594.33</v>
      </c>
      <c r="L14" s="78">
        <v>5.7999999999999996E-3</v>
      </c>
      <c r="M14" s="78">
        <v>5.2400000000000002E-2</v>
      </c>
      <c r="N14" s="78">
        <v>4.1200000000000001E-2</v>
      </c>
    </row>
    <row r="15" spans="2:63">
      <c r="B15" t="s">
        <v>290</v>
      </c>
      <c r="C15" t="s">
        <v>291</v>
      </c>
      <c r="D15" t="s">
        <v>100</v>
      </c>
      <c r="E15" t="s">
        <v>288</v>
      </c>
      <c r="F15" t="s">
        <v>289</v>
      </c>
      <c r="G15" t="s">
        <v>102</v>
      </c>
      <c r="H15" s="77">
        <v>21702</v>
      </c>
      <c r="I15" s="77">
        <v>1871</v>
      </c>
      <c r="J15" s="77">
        <v>0</v>
      </c>
      <c r="K15" s="77">
        <v>406.04442</v>
      </c>
      <c r="L15" s="78">
        <v>3.7000000000000002E-3</v>
      </c>
      <c r="M15" s="78">
        <v>1.3299999999999999E-2</v>
      </c>
      <c r="N15" s="78">
        <v>1.0500000000000001E-2</v>
      </c>
    </row>
    <row r="16" spans="2:63">
      <c r="B16" t="s">
        <v>292</v>
      </c>
      <c r="C16" t="s">
        <v>293</v>
      </c>
      <c r="D16" t="s">
        <v>100</v>
      </c>
      <c r="E16" t="s">
        <v>294</v>
      </c>
      <c r="F16" t="s">
        <v>289</v>
      </c>
      <c r="G16" t="s">
        <v>102</v>
      </c>
      <c r="H16" s="77">
        <v>91339</v>
      </c>
      <c r="I16" s="77">
        <v>1852</v>
      </c>
      <c r="J16" s="77">
        <v>0</v>
      </c>
      <c r="K16" s="77">
        <v>1691.5982799999999</v>
      </c>
      <c r="L16" s="78">
        <v>4.8999999999999998E-3</v>
      </c>
      <c r="M16" s="78">
        <v>5.5599999999999997E-2</v>
      </c>
      <c r="N16" s="78">
        <v>4.3700000000000003E-2</v>
      </c>
    </row>
    <row r="17" spans="2:14">
      <c r="B17" t="s">
        <v>295</v>
      </c>
      <c r="C17" t="s">
        <v>296</v>
      </c>
      <c r="D17" t="s">
        <v>100</v>
      </c>
      <c r="E17" t="s">
        <v>297</v>
      </c>
      <c r="F17" t="s">
        <v>289</v>
      </c>
      <c r="G17" t="s">
        <v>102</v>
      </c>
      <c r="H17" s="77">
        <v>84988</v>
      </c>
      <c r="I17" s="77">
        <v>1845</v>
      </c>
      <c r="J17" s="77">
        <v>0</v>
      </c>
      <c r="K17" s="77">
        <v>1568.0286000000001</v>
      </c>
      <c r="L17" s="78">
        <v>6.0000000000000001E-3</v>
      </c>
      <c r="M17" s="78">
        <v>5.1499999999999997E-2</v>
      </c>
      <c r="N17" s="78">
        <v>4.0500000000000001E-2</v>
      </c>
    </row>
    <row r="18" spans="2:14">
      <c r="B18" t="s">
        <v>298</v>
      </c>
      <c r="C18" t="s">
        <v>299</v>
      </c>
      <c r="D18" t="s">
        <v>100</v>
      </c>
      <c r="E18" t="s">
        <v>300</v>
      </c>
      <c r="F18" t="s">
        <v>289</v>
      </c>
      <c r="G18" t="s">
        <v>102</v>
      </c>
      <c r="H18" s="77">
        <v>7227</v>
      </c>
      <c r="I18" s="77">
        <v>18430</v>
      </c>
      <c r="J18" s="77">
        <v>0</v>
      </c>
      <c r="K18" s="77">
        <v>1331.9360999999999</v>
      </c>
      <c r="L18" s="78">
        <v>3.8E-3</v>
      </c>
      <c r="M18" s="78">
        <v>4.3700000000000003E-2</v>
      </c>
      <c r="N18" s="78">
        <v>3.44E-2</v>
      </c>
    </row>
    <row r="19" spans="2:14">
      <c r="B19" s="79" t="s">
        <v>301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302</v>
      </c>
      <c r="D21" s="16"/>
      <c r="E21" s="16"/>
      <c r="F21" s="16"/>
      <c r="G21" s="16"/>
      <c r="H21" s="81">
        <v>2678364</v>
      </c>
      <c r="J21" s="81">
        <v>0</v>
      </c>
      <c r="K21" s="81">
        <v>10776.997095999999</v>
      </c>
      <c r="M21" s="80">
        <v>0.35389999999999999</v>
      </c>
      <c r="N21" s="80">
        <v>0.27839999999999998</v>
      </c>
    </row>
    <row r="22" spans="2:14">
      <c r="B22" t="s">
        <v>303</v>
      </c>
      <c r="C22" t="s">
        <v>304</v>
      </c>
      <c r="D22" t="s">
        <v>100</v>
      </c>
      <c r="E22" t="s">
        <v>288</v>
      </c>
      <c r="F22" t="s">
        <v>305</v>
      </c>
      <c r="G22" t="s">
        <v>102</v>
      </c>
      <c r="H22" s="77">
        <v>744094</v>
      </c>
      <c r="I22" s="77">
        <v>354.64</v>
      </c>
      <c r="J22" s="77">
        <v>0</v>
      </c>
      <c r="K22" s="77">
        <v>2638.8549616</v>
      </c>
      <c r="L22" s="78">
        <v>6.3E-3</v>
      </c>
      <c r="M22" s="78">
        <v>8.6699999999999999E-2</v>
      </c>
      <c r="N22" s="78">
        <v>6.8199999999999997E-2</v>
      </c>
    </row>
    <row r="23" spans="2:14">
      <c r="B23" t="s">
        <v>306</v>
      </c>
      <c r="C23" t="s">
        <v>307</v>
      </c>
      <c r="D23" t="s">
        <v>100</v>
      </c>
      <c r="E23" t="s">
        <v>288</v>
      </c>
      <c r="F23" t="s">
        <v>305</v>
      </c>
      <c r="G23" t="s">
        <v>102</v>
      </c>
      <c r="H23" s="77">
        <v>83545</v>
      </c>
      <c r="I23" s="77">
        <v>369.63</v>
      </c>
      <c r="J23" s="77">
        <v>0</v>
      </c>
      <c r="K23" s="77">
        <v>308.80738350000001</v>
      </c>
      <c r="L23" s="78">
        <v>2.7000000000000001E-3</v>
      </c>
      <c r="M23" s="78">
        <v>1.01E-2</v>
      </c>
      <c r="N23" s="78">
        <v>8.0000000000000002E-3</v>
      </c>
    </row>
    <row r="24" spans="2:14">
      <c r="B24" t="s">
        <v>308</v>
      </c>
      <c r="C24" t="s">
        <v>309</v>
      </c>
      <c r="D24" t="s">
        <v>100</v>
      </c>
      <c r="E24" t="s">
        <v>310</v>
      </c>
      <c r="F24" t="s">
        <v>305</v>
      </c>
      <c r="G24" t="s">
        <v>102</v>
      </c>
      <c r="H24" s="77">
        <v>374000</v>
      </c>
      <c r="I24" s="77">
        <v>439.85</v>
      </c>
      <c r="J24" s="77">
        <v>0</v>
      </c>
      <c r="K24" s="77">
        <v>1645.039</v>
      </c>
      <c r="L24" s="78">
        <v>1.29E-2</v>
      </c>
      <c r="M24" s="78">
        <v>5.3999999999999999E-2</v>
      </c>
      <c r="N24" s="78">
        <v>4.2500000000000003E-2</v>
      </c>
    </row>
    <row r="25" spans="2:14">
      <c r="B25" t="s">
        <v>311</v>
      </c>
      <c r="C25" t="s">
        <v>312</v>
      </c>
      <c r="D25" t="s">
        <v>100</v>
      </c>
      <c r="E25" t="s">
        <v>294</v>
      </c>
      <c r="F25" t="s">
        <v>305</v>
      </c>
      <c r="G25" t="s">
        <v>102</v>
      </c>
      <c r="H25" s="77">
        <v>375867</v>
      </c>
      <c r="I25" s="77">
        <v>369.21</v>
      </c>
      <c r="J25" s="77">
        <v>0</v>
      </c>
      <c r="K25" s="77">
        <v>1387.7385506999999</v>
      </c>
      <c r="L25" s="78">
        <v>9.7999999999999997E-3</v>
      </c>
      <c r="M25" s="78">
        <v>4.5600000000000002E-2</v>
      </c>
      <c r="N25" s="78">
        <v>3.5900000000000001E-2</v>
      </c>
    </row>
    <row r="26" spans="2:14">
      <c r="B26" t="s">
        <v>313</v>
      </c>
      <c r="C26" t="s">
        <v>314</v>
      </c>
      <c r="D26" t="s">
        <v>100</v>
      </c>
      <c r="E26" t="s">
        <v>294</v>
      </c>
      <c r="F26" t="s">
        <v>305</v>
      </c>
      <c r="G26" t="s">
        <v>102</v>
      </c>
      <c r="H26" s="77">
        <v>31201</v>
      </c>
      <c r="I26" s="77">
        <v>3712</v>
      </c>
      <c r="J26" s="77">
        <v>0</v>
      </c>
      <c r="K26" s="77">
        <v>1158.18112</v>
      </c>
      <c r="L26" s="78">
        <v>0.01</v>
      </c>
      <c r="M26" s="78">
        <v>3.7999999999999999E-2</v>
      </c>
      <c r="N26" s="78">
        <v>2.9899999999999999E-2</v>
      </c>
    </row>
    <row r="27" spans="2:14">
      <c r="B27" t="s">
        <v>315</v>
      </c>
      <c r="C27" t="s">
        <v>316</v>
      </c>
      <c r="D27" t="s">
        <v>100</v>
      </c>
      <c r="E27" t="s">
        <v>297</v>
      </c>
      <c r="F27" t="s">
        <v>305</v>
      </c>
      <c r="G27" t="s">
        <v>102</v>
      </c>
      <c r="H27" s="77">
        <v>919579</v>
      </c>
      <c r="I27" s="77">
        <v>345.08</v>
      </c>
      <c r="J27" s="77">
        <v>0</v>
      </c>
      <c r="K27" s="77">
        <v>3173.2832131999999</v>
      </c>
      <c r="L27" s="78">
        <v>8.3000000000000001E-3</v>
      </c>
      <c r="M27" s="78">
        <v>0.1042</v>
      </c>
      <c r="N27" s="78">
        <v>8.2000000000000003E-2</v>
      </c>
    </row>
    <row r="28" spans="2:14">
      <c r="B28" t="s">
        <v>317</v>
      </c>
      <c r="C28" t="s">
        <v>318</v>
      </c>
      <c r="D28" t="s">
        <v>100</v>
      </c>
      <c r="E28" t="s">
        <v>300</v>
      </c>
      <c r="F28" t="s">
        <v>305</v>
      </c>
      <c r="G28" t="s">
        <v>102</v>
      </c>
      <c r="H28" s="77">
        <v>141458</v>
      </c>
      <c r="I28" s="77">
        <v>105.25</v>
      </c>
      <c r="J28" s="77">
        <v>0</v>
      </c>
      <c r="K28" s="77">
        <v>148.884545</v>
      </c>
      <c r="L28" s="78">
        <v>5.9999999999999995E-4</v>
      </c>
      <c r="M28" s="78">
        <v>4.8999999999999998E-3</v>
      </c>
      <c r="N28" s="78">
        <v>3.8E-3</v>
      </c>
    </row>
    <row r="29" spans="2:14">
      <c r="B29" t="s">
        <v>319</v>
      </c>
      <c r="C29" t="s">
        <v>320</v>
      </c>
      <c r="D29" t="s">
        <v>100</v>
      </c>
      <c r="E29" t="s">
        <v>300</v>
      </c>
      <c r="F29" t="s">
        <v>305</v>
      </c>
      <c r="G29" t="s">
        <v>102</v>
      </c>
      <c r="H29" s="77">
        <v>8620</v>
      </c>
      <c r="I29" s="77">
        <v>3668.31</v>
      </c>
      <c r="J29" s="77">
        <v>0</v>
      </c>
      <c r="K29" s="77">
        <v>316.20832200000001</v>
      </c>
      <c r="L29" s="78">
        <v>4.1000000000000003E-3</v>
      </c>
      <c r="M29" s="78">
        <v>1.04E-2</v>
      </c>
      <c r="N29" s="78">
        <v>8.2000000000000007E-3</v>
      </c>
    </row>
    <row r="30" spans="2:14">
      <c r="B30" s="79" t="s">
        <v>321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280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322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218</v>
      </c>
      <c r="D36" s="16"/>
      <c r="E36" s="16"/>
      <c r="F36" s="16"/>
      <c r="G36" s="16"/>
      <c r="H36" s="81">
        <v>138327</v>
      </c>
      <c r="J36" s="81">
        <v>1.809766725</v>
      </c>
      <c r="K36" s="81">
        <v>13082.256664707</v>
      </c>
      <c r="M36" s="80">
        <v>0.42959999999999998</v>
      </c>
      <c r="N36" s="80">
        <v>0.33800000000000002</v>
      </c>
    </row>
    <row r="37" spans="2:14">
      <c r="B37" s="79" t="s">
        <v>323</v>
      </c>
      <c r="D37" s="16"/>
      <c r="E37" s="16"/>
      <c r="F37" s="16"/>
      <c r="G37" s="16"/>
      <c r="H37" s="81">
        <v>129159</v>
      </c>
      <c r="J37" s="81">
        <v>0</v>
      </c>
      <c r="K37" s="81">
        <v>10439.736473172001</v>
      </c>
      <c r="M37" s="80">
        <v>0.34279999999999999</v>
      </c>
      <c r="N37" s="80">
        <v>0.2697</v>
      </c>
    </row>
    <row r="38" spans="2:14">
      <c r="B38" t="s">
        <v>324</v>
      </c>
      <c r="C38" t="s">
        <v>325</v>
      </c>
      <c r="D38" t="s">
        <v>123</v>
      </c>
      <c r="E38"/>
      <c r="F38" t="s">
        <v>289</v>
      </c>
      <c r="G38" t="s">
        <v>106</v>
      </c>
      <c r="H38" s="77">
        <v>91940</v>
      </c>
      <c r="I38" s="77">
        <v>696.05</v>
      </c>
      <c r="J38" s="77">
        <v>0</v>
      </c>
      <c r="K38" s="77">
        <v>2463.1612761299998</v>
      </c>
      <c r="L38" s="78">
        <v>2.0000000000000001E-4</v>
      </c>
      <c r="M38" s="78">
        <v>8.09E-2</v>
      </c>
      <c r="N38" s="78">
        <v>6.3600000000000004E-2</v>
      </c>
    </row>
    <row r="39" spans="2:14">
      <c r="B39" t="s">
        <v>326</v>
      </c>
      <c r="C39" t="s">
        <v>327</v>
      </c>
      <c r="D39" t="s">
        <v>123</v>
      </c>
      <c r="E39"/>
      <c r="F39" t="s">
        <v>289</v>
      </c>
      <c r="G39" t="s">
        <v>110</v>
      </c>
      <c r="H39" s="77">
        <v>12036</v>
      </c>
      <c r="I39" s="77">
        <v>2802</v>
      </c>
      <c r="J39" s="77">
        <v>0</v>
      </c>
      <c r="K39" s="77">
        <v>1368.3866814</v>
      </c>
      <c r="L39" s="78">
        <v>0</v>
      </c>
      <c r="M39" s="78">
        <v>4.4900000000000002E-2</v>
      </c>
      <c r="N39" s="78">
        <v>3.5400000000000001E-2</v>
      </c>
    </row>
    <row r="40" spans="2:14">
      <c r="B40" t="s">
        <v>328</v>
      </c>
      <c r="C40" t="s">
        <v>329</v>
      </c>
      <c r="D40" t="s">
        <v>330</v>
      </c>
      <c r="E40"/>
      <c r="F40" t="s">
        <v>289</v>
      </c>
      <c r="G40" t="s">
        <v>198</v>
      </c>
      <c r="H40" s="77">
        <v>11517</v>
      </c>
      <c r="I40" s="77">
        <v>247750</v>
      </c>
      <c r="J40" s="77">
        <v>0</v>
      </c>
      <c r="K40" s="77">
        <v>735.59021414999995</v>
      </c>
      <c r="L40" s="78">
        <v>0</v>
      </c>
      <c r="M40" s="78">
        <v>2.4199999999999999E-2</v>
      </c>
      <c r="N40" s="78">
        <v>1.9E-2</v>
      </c>
    </row>
    <row r="41" spans="2:14">
      <c r="B41" t="s">
        <v>331</v>
      </c>
      <c r="C41" t="s">
        <v>332</v>
      </c>
      <c r="D41" t="s">
        <v>333</v>
      </c>
      <c r="E41"/>
      <c r="F41" t="s">
        <v>289</v>
      </c>
      <c r="G41" t="s">
        <v>106</v>
      </c>
      <c r="H41" s="77">
        <v>3316</v>
      </c>
      <c r="I41" s="77">
        <v>9398</v>
      </c>
      <c r="J41" s="77">
        <v>0</v>
      </c>
      <c r="K41" s="77">
        <v>1199.49343032</v>
      </c>
      <c r="L41" s="78">
        <v>2.0000000000000001E-4</v>
      </c>
      <c r="M41" s="78">
        <v>3.9399999999999998E-2</v>
      </c>
      <c r="N41" s="78">
        <v>3.1E-2</v>
      </c>
    </row>
    <row r="42" spans="2:14">
      <c r="B42" t="s">
        <v>334</v>
      </c>
      <c r="C42" t="s">
        <v>335</v>
      </c>
      <c r="D42" t="s">
        <v>123</v>
      </c>
      <c r="E42"/>
      <c r="F42" t="s">
        <v>289</v>
      </c>
      <c r="G42" t="s">
        <v>116</v>
      </c>
      <c r="H42" s="77">
        <v>666</v>
      </c>
      <c r="I42" s="77">
        <v>4919</v>
      </c>
      <c r="J42" s="77">
        <v>0</v>
      </c>
      <c r="K42" s="77">
        <v>93.547721969999998</v>
      </c>
      <c r="L42" s="78">
        <v>0</v>
      </c>
      <c r="M42" s="78">
        <v>3.0999999999999999E-3</v>
      </c>
      <c r="N42" s="78">
        <v>2.3999999999999998E-3</v>
      </c>
    </row>
    <row r="43" spans="2:14">
      <c r="B43" t="s">
        <v>336</v>
      </c>
      <c r="C43" t="s">
        <v>337</v>
      </c>
      <c r="D43" t="s">
        <v>338</v>
      </c>
      <c r="E43"/>
      <c r="F43" t="s">
        <v>289</v>
      </c>
      <c r="G43" t="s">
        <v>106</v>
      </c>
      <c r="H43" s="77">
        <v>957</v>
      </c>
      <c r="I43" s="77">
        <v>83376</v>
      </c>
      <c r="J43" s="77">
        <v>0</v>
      </c>
      <c r="K43" s="77">
        <v>3071.1491236799998</v>
      </c>
      <c r="L43" s="78">
        <v>2.0000000000000001E-4</v>
      </c>
      <c r="M43" s="78">
        <v>0.1009</v>
      </c>
      <c r="N43" s="78">
        <v>7.9299999999999995E-2</v>
      </c>
    </row>
    <row r="44" spans="2:14">
      <c r="B44" t="s">
        <v>339</v>
      </c>
      <c r="C44" t="s">
        <v>340</v>
      </c>
      <c r="D44" t="s">
        <v>338</v>
      </c>
      <c r="E44"/>
      <c r="F44" t="s">
        <v>289</v>
      </c>
      <c r="G44" t="s">
        <v>106</v>
      </c>
      <c r="H44" s="77">
        <v>8236</v>
      </c>
      <c r="I44" s="77">
        <v>4422.25</v>
      </c>
      <c r="J44" s="77">
        <v>0</v>
      </c>
      <c r="K44" s="77">
        <v>1401.8693469899999</v>
      </c>
      <c r="L44" s="78">
        <v>2.0000000000000001E-4</v>
      </c>
      <c r="M44" s="78">
        <v>4.5999999999999999E-2</v>
      </c>
      <c r="N44" s="78">
        <v>3.6200000000000003E-2</v>
      </c>
    </row>
    <row r="45" spans="2:14">
      <c r="B45" t="s">
        <v>341</v>
      </c>
      <c r="C45" t="s">
        <v>342</v>
      </c>
      <c r="D45" t="s">
        <v>107</v>
      </c>
      <c r="E45"/>
      <c r="F45" t="s">
        <v>289</v>
      </c>
      <c r="G45" t="s">
        <v>120</v>
      </c>
      <c r="H45" s="77">
        <v>491</v>
      </c>
      <c r="I45" s="77">
        <v>8814</v>
      </c>
      <c r="J45" s="77">
        <v>0</v>
      </c>
      <c r="K45" s="77">
        <v>106.53867853200001</v>
      </c>
      <c r="L45" s="78">
        <v>0</v>
      </c>
      <c r="M45" s="78">
        <v>3.5000000000000001E-3</v>
      </c>
      <c r="N45" s="78">
        <v>2.8E-3</v>
      </c>
    </row>
    <row r="46" spans="2:14">
      <c r="B46" s="79" t="s">
        <v>343</v>
      </c>
      <c r="D46" s="16"/>
      <c r="E46" s="16"/>
      <c r="F46" s="16"/>
      <c r="G46" s="16"/>
      <c r="H46" s="81">
        <v>9168</v>
      </c>
      <c r="J46" s="81">
        <v>1.809766725</v>
      </c>
      <c r="K46" s="81">
        <v>2642.5201915349999</v>
      </c>
      <c r="M46" s="80">
        <v>8.6800000000000002E-2</v>
      </c>
      <c r="N46" s="80">
        <v>6.83E-2</v>
      </c>
    </row>
    <row r="47" spans="2:14">
      <c r="B47" t="s">
        <v>344</v>
      </c>
      <c r="C47" t="s">
        <v>345</v>
      </c>
      <c r="D47" t="s">
        <v>338</v>
      </c>
      <c r="E47"/>
      <c r="F47" t="s">
        <v>305</v>
      </c>
      <c r="G47" t="s">
        <v>106</v>
      </c>
      <c r="H47" s="77">
        <v>486</v>
      </c>
      <c r="I47" s="77">
        <v>8480.5</v>
      </c>
      <c r="J47" s="77">
        <v>0</v>
      </c>
      <c r="K47" s="77">
        <v>158.63742027000001</v>
      </c>
      <c r="L47" s="78">
        <v>2.0000000000000001E-4</v>
      </c>
      <c r="M47" s="78">
        <v>5.1999999999999998E-3</v>
      </c>
      <c r="N47" s="78">
        <v>4.1000000000000003E-3</v>
      </c>
    </row>
    <row r="48" spans="2:14">
      <c r="B48" t="s">
        <v>346</v>
      </c>
      <c r="C48" t="s">
        <v>347</v>
      </c>
      <c r="D48" t="s">
        <v>338</v>
      </c>
      <c r="E48"/>
      <c r="F48" t="s">
        <v>305</v>
      </c>
      <c r="G48" t="s">
        <v>106</v>
      </c>
      <c r="H48" s="77">
        <v>1636</v>
      </c>
      <c r="I48" s="77">
        <v>8968</v>
      </c>
      <c r="J48" s="77">
        <v>0</v>
      </c>
      <c r="K48" s="77">
        <v>564.71173151999994</v>
      </c>
      <c r="L48" s="78">
        <v>0</v>
      </c>
      <c r="M48" s="78">
        <v>1.8499999999999999E-2</v>
      </c>
      <c r="N48" s="78">
        <v>1.46E-2</v>
      </c>
    </row>
    <row r="49" spans="2:14">
      <c r="B49" t="s">
        <v>348</v>
      </c>
      <c r="C49" t="s">
        <v>349</v>
      </c>
      <c r="D49" t="s">
        <v>338</v>
      </c>
      <c r="E49"/>
      <c r="F49" t="s">
        <v>305</v>
      </c>
      <c r="G49" t="s">
        <v>106</v>
      </c>
      <c r="H49" s="77">
        <v>1246</v>
      </c>
      <c r="I49" s="77">
        <v>9575</v>
      </c>
      <c r="J49" s="77">
        <v>0</v>
      </c>
      <c r="K49" s="77">
        <v>459.20302049999998</v>
      </c>
      <c r="L49" s="78">
        <v>0</v>
      </c>
      <c r="M49" s="78">
        <v>1.5100000000000001E-2</v>
      </c>
      <c r="N49" s="78">
        <v>1.1900000000000001E-2</v>
      </c>
    </row>
    <row r="50" spans="2:14">
      <c r="B50" t="s">
        <v>350</v>
      </c>
      <c r="C50" t="s">
        <v>351</v>
      </c>
      <c r="D50" t="s">
        <v>338</v>
      </c>
      <c r="E50"/>
      <c r="F50" t="s">
        <v>305</v>
      </c>
      <c r="G50" t="s">
        <v>110</v>
      </c>
      <c r="H50" s="77">
        <v>162</v>
      </c>
      <c r="I50" s="77">
        <v>8886</v>
      </c>
      <c r="J50" s="77">
        <v>1.809766725</v>
      </c>
      <c r="K50" s="77">
        <v>60.218777625000001</v>
      </c>
      <c r="L50" s="78">
        <v>0</v>
      </c>
      <c r="M50" s="78">
        <v>2E-3</v>
      </c>
      <c r="N50" s="78">
        <v>1.6000000000000001E-3</v>
      </c>
    </row>
    <row r="51" spans="2:14">
      <c r="B51" t="s">
        <v>352</v>
      </c>
      <c r="C51" t="s">
        <v>353</v>
      </c>
      <c r="D51" t="s">
        <v>123</v>
      </c>
      <c r="E51"/>
      <c r="F51" t="s">
        <v>305</v>
      </c>
      <c r="G51" t="s">
        <v>106</v>
      </c>
      <c r="H51" s="77">
        <v>292</v>
      </c>
      <c r="I51" s="77">
        <v>16747</v>
      </c>
      <c r="J51" s="77">
        <v>0</v>
      </c>
      <c r="K51" s="77">
        <v>188.22087275999999</v>
      </c>
      <c r="L51" s="78">
        <v>0</v>
      </c>
      <c r="M51" s="78">
        <v>6.1999999999999998E-3</v>
      </c>
      <c r="N51" s="78">
        <v>4.8999999999999998E-3</v>
      </c>
    </row>
    <row r="52" spans="2:14">
      <c r="B52" t="s">
        <v>354</v>
      </c>
      <c r="C52" t="s">
        <v>355</v>
      </c>
      <c r="D52" t="s">
        <v>356</v>
      </c>
      <c r="E52"/>
      <c r="F52" t="s">
        <v>305</v>
      </c>
      <c r="G52" t="s">
        <v>110</v>
      </c>
      <c r="H52" s="77">
        <v>265</v>
      </c>
      <c r="I52" s="77">
        <v>22384.48</v>
      </c>
      <c r="J52" s="77">
        <v>0</v>
      </c>
      <c r="K52" s="77">
        <v>240.68632314000001</v>
      </c>
      <c r="L52" s="78">
        <v>2.0000000000000001E-4</v>
      </c>
      <c r="M52" s="78">
        <v>7.9000000000000008E-3</v>
      </c>
      <c r="N52" s="78">
        <v>6.1999999999999998E-3</v>
      </c>
    </row>
    <row r="53" spans="2:14">
      <c r="B53" t="s">
        <v>357</v>
      </c>
      <c r="C53" t="s">
        <v>358</v>
      </c>
      <c r="D53" t="s">
        <v>359</v>
      </c>
      <c r="E53"/>
      <c r="F53" t="s">
        <v>305</v>
      </c>
      <c r="G53" t="s">
        <v>106</v>
      </c>
      <c r="H53" s="77">
        <v>663</v>
      </c>
      <c r="I53" s="77">
        <v>9121</v>
      </c>
      <c r="J53" s="77">
        <v>0</v>
      </c>
      <c r="K53" s="77">
        <v>232.75761327000001</v>
      </c>
      <c r="L53" s="78">
        <v>1E-4</v>
      </c>
      <c r="M53" s="78">
        <v>7.6E-3</v>
      </c>
      <c r="N53" s="78">
        <v>6.0000000000000001E-3</v>
      </c>
    </row>
    <row r="54" spans="2:14">
      <c r="B54" t="s">
        <v>360</v>
      </c>
      <c r="C54" t="s">
        <v>361</v>
      </c>
      <c r="D54" t="s">
        <v>359</v>
      </c>
      <c r="E54"/>
      <c r="F54" t="s">
        <v>305</v>
      </c>
      <c r="G54" t="s">
        <v>106</v>
      </c>
      <c r="H54" s="77">
        <v>895</v>
      </c>
      <c r="I54" s="77">
        <v>9046</v>
      </c>
      <c r="J54" s="77">
        <v>0</v>
      </c>
      <c r="K54" s="77">
        <v>311.6215833</v>
      </c>
      <c r="L54" s="78">
        <v>0</v>
      </c>
      <c r="M54" s="78">
        <v>1.0200000000000001E-2</v>
      </c>
      <c r="N54" s="78">
        <v>8.0999999999999996E-3</v>
      </c>
    </row>
    <row r="55" spans="2:14">
      <c r="B55" t="s">
        <v>362</v>
      </c>
      <c r="C55" t="s">
        <v>363</v>
      </c>
      <c r="D55" t="s">
        <v>359</v>
      </c>
      <c r="E55"/>
      <c r="F55" t="s">
        <v>305</v>
      </c>
      <c r="G55" t="s">
        <v>106</v>
      </c>
      <c r="H55" s="77">
        <v>3523</v>
      </c>
      <c r="I55" s="77">
        <v>3145</v>
      </c>
      <c r="J55" s="77">
        <v>0</v>
      </c>
      <c r="K55" s="77">
        <v>426.46284915000001</v>
      </c>
      <c r="L55" s="78">
        <v>0</v>
      </c>
      <c r="M55" s="78">
        <v>1.4E-2</v>
      </c>
      <c r="N55" s="78">
        <v>1.0999999999999999E-2</v>
      </c>
    </row>
    <row r="56" spans="2:14">
      <c r="B56" s="79" t="s">
        <v>280</v>
      </c>
      <c r="D56" s="16"/>
      <c r="E56" s="16"/>
      <c r="F56" s="16"/>
      <c r="G56" s="16"/>
      <c r="H56" s="81">
        <v>0</v>
      </c>
      <c r="J56" s="81">
        <v>0</v>
      </c>
      <c r="K56" s="81">
        <v>0</v>
      </c>
      <c r="M56" s="80">
        <v>0</v>
      </c>
      <c r="N56" s="80">
        <v>0</v>
      </c>
    </row>
    <row r="57" spans="2:14">
      <c r="B57" t="s">
        <v>213</v>
      </c>
      <c r="C57" t="s">
        <v>213</v>
      </c>
      <c r="D57" s="16"/>
      <c r="E57" s="16"/>
      <c r="F57" t="s">
        <v>213</v>
      </c>
      <c r="G57" t="s">
        <v>213</v>
      </c>
      <c r="H57" s="77">
        <v>0</v>
      </c>
      <c r="I57" s="77">
        <v>0</v>
      </c>
      <c r="K57" s="77">
        <v>0</v>
      </c>
      <c r="L57" s="78">
        <v>0</v>
      </c>
      <c r="M57" s="78">
        <v>0</v>
      </c>
      <c r="N57" s="78">
        <v>0</v>
      </c>
    </row>
    <row r="58" spans="2:14">
      <c r="B58" s="79" t="s">
        <v>322</v>
      </c>
      <c r="D58" s="16"/>
      <c r="E58" s="16"/>
      <c r="F58" s="16"/>
      <c r="G58" s="16"/>
      <c r="H58" s="81">
        <v>0</v>
      </c>
      <c r="J58" s="81">
        <v>0</v>
      </c>
      <c r="K58" s="81">
        <v>0</v>
      </c>
      <c r="M58" s="80">
        <v>0</v>
      </c>
      <c r="N58" s="80">
        <v>0</v>
      </c>
    </row>
    <row r="59" spans="2:14">
      <c r="B59" t="s">
        <v>213</v>
      </c>
      <c r="C59" t="s">
        <v>213</v>
      </c>
      <c r="D59" s="16"/>
      <c r="E59" s="16"/>
      <c r="F59" t="s">
        <v>213</v>
      </c>
      <c r="G59" t="s">
        <v>213</v>
      </c>
      <c r="H59" s="77">
        <v>0</v>
      </c>
      <c r="I59" s="77">
        <v>0</v>
      </c>
      <c r="K59" s="77">
        <v>0</v>
      </c>
      <c r="L59" s="78">
        <v>0</v>
      </c>
      <c r="M59" s="78">
        <v>0</v>
      </c>
      <c r="N59" s="78">
        <v>0</v>
      </c>
    </row>
    <row r="60" spans="2:14">
      <c r="B60" t="s">
        <v>220</v>
      </c>
      <c r="D60" s="16"/>
      <c r="E60" s="16"/>
      <c r="F60" s="16"/>
      <c r="G60" s="16"/>
    </row>
    <row r="61" spans="2:14">
      <c r="B61" t="s">
        <v>272</v>
      </c>
      <c r="D61" s="16"/>
      <c r="E61" s="16"/>
      <c r="F61" s="16"/>
      <c r="G61" s="16"/>
    </row>
    <row r="62" spans="2:14">
      <c r="B62" t="s">
        <v>273</v>
      </c>
      <c r="D62" s="16"/>
      <c r="E62" s="16"/>
      <c r="F62" s="16"/>
      <c r="G62" s="16"/>
    </row>
    <row r="63" spans="2:14">
      <c r="B63" t="s">
        <v>274</v>
      </c>
      <c r="D63" s="16"/>
      <c r="E63" s="16"/>
      <c r="F63" s="16"/>
      <c r="G63" s="16"/>
    </row>
    <row r="64" spans="2:14">
      <c r="B64" t="s">
        <v>275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425</v>
      </c>
    </row>
    <row r="3" spans="2:65" s="1" customFormat="1">
      <c r="B3" s="2" t="s">
        <v>2</v>
      </c>
      <c r="C3" s="83" t="s">
        <v>426</v>
      </c>
    </row>
    <row r="4" spans="2:65" s="1" customFormat="1">
      <c r="B4" s="2" t="s">
        <v>3</v>
      </c>
      <c r="C4" s="84" t="s">
        <v>196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364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365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364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365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425</v>
      </c>
    </row>
    <row r="3" spans="2:60" s="1" customFormat="1">
      <c r="B3" s="2" t="s">
        <v>2</v>
      </c>
      <c r="C3" s="83" t="s">
        <v>426</v>
      </c>
    </row>
    <row r="4" spans="2:60" s="1" customFormat="1">
      <c r="B4" s="2" t="s">
        <v>3</v>
      </c>
      <c r="C4" s="84" t="s">
        <v>196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366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367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2023-11-28T11:46:22Z</dcterms:modified>
</cp:coreProperties>
</file>